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75" windowWidth="10650" windowHeight="11805" tabRatio="904" activeTab="12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25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ВЧА'!$B$34:$E$34</definedName>
    <definedName name="_xlnm._FilterDatabase" localSheetId="1" hidden="1">В_ВЧА!#REF!</definedName>
    <definedName name="_xlnm._FilterDatabase" localSheetId="3" hidden="1">'В_динаміка ВЧА'!$B$3:$G$18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ВЧА'!$B$34:$E$34</definedName>
    <definedName name="_xlnm._FilterDatabase" localSheetId="8" hidden="1">'І_діаграма(дох)'!$A$1:$B$1</definedName>
    <definedName name="_xlnm._FilterDatabase" localSheetId="6" hidden="1">І_дох!$B$3:$I$3</definedName>
    <definedName name="_xlnm._FilterDatabase" localSheetId="0" hidden="1">'інд+дох'!$A$22:$C$22</definedName>
    <definedName name="cevv">#REF!</definedName>
    <definedName name="_xlnm.Print_Area" localSheetId="1">В_ВЧА!#REF!</definedName>
  </definedNames>
  <calcPr calcId="125725"/>
</workbook>
</file>

<file path=xl/calcChain.xml><?xml version="1.0" encoding="utf-8"?>
<calcChain xmlns="http://schemas.openxmlformats.org/spreadsheetml/2006/main">
  <c r="B35" i="20"/>
  <c r="B37" i="17"/>
  <c r="B36"/>
  <c r="B35"/>
  <c r="E36" i="20"/>
  <c r="D36"/>
  <c r="C36"/>
  <c r="B36"/>
  <c r="G6" i="24"/>
  <c r="E59" i="14"/>
  <c r="D59"/>
  <c r="C59"/>
  <c r="B59"/>
  <c r="E60"/>
  <c r="E61"/>
  <c r="E62"/>
  <c r="E63"/>
  <c r="D60"/>
  <c r="D61"/>
  <c r="D62"/>
  <c r="D63"/>
  <c r="C60"/>
  <c r="C61"/>
  <c r="C62"/>
  <c r="C63"/>
  <c r="B60"/>
  <c r="B61"/>
  <c r="B62"/>
  <c r="B63"/>
  <c r="E37" i="17"/>
  <c r="D37"/>
  <c r="C37"/>
  <c r="E36"/>
  <c r="D36"/>
  <c r="C36"/>
  <c r="E58" i="14"/>
  <c r="E57"/>
  <c r="E56"/>
  <c r="E55"/>
  <c r="E54"/>
  <c r="D58"/>
  <c r="D57"/>
  <c r="D56"/>
  <c r="D55"/>
  <c r="D54"/>
  <c r="B58"/>
  <c r="B57"/>
  <c r="C58"/>
  <c r="C57"/>
  <c r="C56"/>
  <c r="C55"/>
  <c r="C54"/>
  <c r="B56"/>
  <c r="B55"/>
  <c r="B54"/>
  <c r="C31" i="12"/>
  <c r="C30"/>
  <c r="C29"/>
  <c r="C28"/>
  <c r="C27"/>
  <c r="C26"/>
  <c r="C25"/>
  <c r="C24"/>
  <c r="C23"/>
  <c r="B31"/>
  <c r="B30"/>
  <c r="B29"/>
  <c r="B28"/>
  <c r="B27"/>
  <c r="B26"/>
  <c r="B25"/>
  <c r="B24"/>
  <c r="B23"/>
  <c r="C22"/>
  <c r="E35" i="20"/>
  <c r="D35"/>
  <c r="C35"/>
  <c r="I6" i="24"/>
  <c r="H6"/>
  <c r="F6"/>
  <c r="E6"/>
  <c r="E35" i="17"/>
  <c r="D35"/>
  <c r="C35"/>
  <c r="I7" i="16"/>
  <c r="H7"/>
  <c r="G7"/>
  <c r="F7"/>
  <c r="E7"/>
  <c r="E6" i="22"/>
  <c r="I19" i="21"/>
  <c r="H19"/>
  <c r="G19"/>
  <c r="F19"/>
  <c r="E19"/>
  <c r="E64" i="14"/>
  <c r="E65" s="1"/>
  <c r="C64"/>
  <c r="C65"/>
  <c r="C18" i="12"/>
  <c r="C21"/>
  <c r="D21" s="1"/>
  <c r="D23"/>
  <c r="D24"/>
  <c r="D25"/>
  <c r="D26"/>
  <c r="D27"/>
  <c r="D28"/>
  <c r="D29"/>
  <c r="D30"/>
  <c r="D31"/>
  <c r="D22"/>
  <c r="F5" i="23"/>
  <c r="E5"/>
  <c r="F6" i="22"/>
  <c r="D18" i="12"/>
</calcChain>
</file>

<file path=xl/sharedStrings.xml><?xml version="1.0" encoding="utf-8"?>
<sst xmlns="http://schemas.openxmlformats.org/spreadsheetml/2006/main" count="337" uniqueCount="144">
  <si>
    <t>http://www.task.ua/</t>
  </si>
  <si>
    <t>http://univer.ua/</t>
  </si>
  <si>
    <t>http://www.sem.biz.ua/</t>
  </si>
  <si>
    <t>Разом</t>
  </si>
  <si>
    <t>х</t>
  </si>
  <si>
    <t>http://www.altus.ua/</t>
  </si>
  <si>
    <t>http://www.vseswit.com.ua/</t>
  </si>
  <si>
    <t>http://www.kinto.com/</t>
  </si>
  <si>
    <t>http://www.am.eavex.com.ua/</t>
  </si>
  <si>
    <t>Доходність закритих фондів. Сортування за датою досягнення нормативів</t>
  </si>
  <si>
    <t>http://am.artcapital.ua/</t>
  </si>
  <si>
    <t>http://otpcapital.com.ua/</t>
  </si>
  <si>
    <t>Rates of Return</t>
  </si>
  <si>
    <t>Period</t>
  </si>
  <si>
    <t>PFTS Index</t>
  </si>
  <si>
    <t>UX Index</t>
  </si>
  <si>
    <t>Open-Ended CII</t>
  </si>
  <si>
    <t>Interval CII</t>
  </si>
  <si>
    <t>Closed-End CII</t>
  </si>
  <si>
    <t>May</t>
  </si>
  <si>
    <t>June</t>
  </si>
  <si>
    <t>YTD 2018</t>
  </si>
  <si>
    <t>Index</t>
  </si>
  <si>
    <t>Monthly change</t>
  </si>
  <si>
    <t>YTD change</t>
  </si>
  <si>
    <t>SHANGHAI SE COMPOSITE (China)</t>
  </si>
  <si>
    <t>HANG SENG (Hong Kong)</t>
  </si>
  <si>
    <t>DAX (Germany)</t>
  </si>
  <si>
    <t>CAC 40 (France)</t>
  </si>
  <si>
    <t>WIG20 (Poland)</t>
  </si>
  <si>
    <t>RTSI (Russia)</t>
  </si>
  <si>
    <t>DJIA (USA)</t>
  </si>
  <si>
    <t>FTSE 100 (Great Britain)</t>
  </si>
  <si>
    <t>MICEX (Russia)</t>
  </si>
  <si>
    <t>NIKKEI 225 (Japan)</t>
  </si>
  <si>
    <t>S&amp;P 500 (USA)</t>
  </si>
  <si>
    <t>Open-Ended Funds. Ranking by NAV</t>
  </si>
  <si>
    <t>No.</t>
  </si>
  <si>
    <t>Fund*</t>
  </si>
  <si>
    <t>NAV, UAH</t>
  </si>
  <si>
    <t>Number of IC in circulation, pcs.</t>
  </si>
  <si>
    <t>NAV per one IC, UAH</t>
  </si>
  <si>
    <t>IC nominal, UAH</t>
  </si>
  <si>
    <t>AMC</t>
  </si>
  <si>
    <t>AMC official site</t>
  </si>
  <si>
    <t>КІNТО-Klasychnyi</t>
  </si>
  <si>
    <t>ОТP Fond Aktsii</t>
  </si>
  <si>
    <t>UNIVER.UA/Myhailo Hrushevskyi: Fond Derzhavnykh Paperiv</t>
  </si>
  <si>
    <t>KINTO-Ekviti</t>
  </si>
  <si>
    <t>Sofiivskyi</t>
  </si>
  <si>
    <t>ОТP Klasychnyi</t>
  </si>
  <si>
    <t>Altus – Depozyt</t>
  </si>
  <si>
    <t>Altus – Zbalansovanyi</t>
  </si>
  <si>
    <t>KINTO-Kaznacheiskyi</t>
  </si>
  <si>
    <t>UNIVER.UA/Volodymyr Velykyi: Fond Zbalansovanyi</t>
  </si>
  <si>
    <t>VSI</t>
  </si>
  <si>
    <t>UNIVER.UA/Iaroslav Mudryi: Fond Aktsii</t>
  </si>
  <si>
    <t>ТАSK Resurs</t>
  </si>
  <si>
    <t>UNIVER.UA/Taras Shevchenko: Fond Zaoshchadzhen</t>
  </si>
  <si>
    <t>Nadbannia</t>
  </si>
  <si>
    <t>Total</t>
  </si>
  <si>
    <t>* All funds are diversified unit funds.</t>
  </si>
  <si>
    <t>Others</t>
  </si>
  <si>
    <t>PrJSC “KINTO”</t>
  </si>
  <si>
    <t>LLC AMC "OTP Kapital"</t>
  </si>
  <si>
    <t>LLC AMC “Univer Menedzhment”</t>
  </si>
  <si>
    <t>LLC AMC  "IVEKS ESSET MENEDZHMENT"</t>
  </si>
  <si>
    <t>LLC AMC "Altus Assets Activitis"</t>
  </si>
  <si>
    <t>LLC AMC "Altus Essets Activitis"</t>
  </si>
  <si>
    <t>LLC AMC "Vsesvit"</t>
  </si>
  <si>
    <t>LLC AMC "TASK-Invest"</t>
  </si>
  <si>
    <t>LLC AMC "АRT-KAPITAL Menedzhment"</t>
  </si>
  <si>
    <t>Rates of Return of Open-Ended CII. Sorting by Date of Reaching Compliance with Standards</t>
  </si>
  <si>
    <t>Rates of Return of Investment Certificates</t>
  </si>
  <si>
    <t>Fund</t>
  </si>
  <si>
    <t>Registration date</t>
  </si>
  <si>
    <t>Date of reaching compliance with standards</t>
  </si>
  <si>
    <t xml:space="preserve">1 month </t>
  </si>
  <si>
    <t xml:space="preserve">3 months  </t>
  </si>
  <si>
    <t>1 year</t>
  </si>
  <si>
    <t>6 months  (YTD)</t>
  </si>
  <si>
    <t>Since the fund's inception</t>
  </si>
  <si>
    <t>Since the fund's inception, % per annum (average)*</t>
  </si>
  <si>
    <t>no data</t>
  </si>
  <si>
    <t>KINTO-Klasychnyi</t>
  </si>
  <si>
    <t xml:space="preserve">UNIVER.UA/Myhailo Hrushevskyi: Fond Derzhavnykh Paperiv   </t>
  </si>
  <si>
    <t>KINTO-Kaznacheyskyi</t>
  </si>
  <si>
    <t>Average</t>
  </si>
  <si>
    <t>* The indicator "since the fund's inception, % per annum (average)" is calculated based on compound interest formula.</t>
  </si>
  <si>
    <t>Open-Ended Funds Dynamics.  Ranking by Net Inflow</t>
  </si>
  <si>
    <t>No</t>
  </si>
  <si>
    <t>Net Asset Value</t>
  </si>
  <si>
    <t>Number of Investment Certificates in Circulation</t>
  </si>
  <si>
    <t>Change, UAH thsd.</t>
  </si>
  <si>
    <t>Change, %</t>
  </si>
  <si>
    <t>Change, pcs.</t>
  </si>
  <si>
    <t>Net inflow/outflow of capital over the month, UAH thsd.</t>
  </si>
  <si>
    <t>ОТP - Кlasychnyi</t>
  </si>
  <si>
    <r>
      <t xml:space="preserve">UNIVER.UA/Taras Shevchenko: </t>
    </r>
    <r>
      <rPr>
        <sz val="11"/>
        <rFont val="Calibri"/>
        <family val="2"/>
        <charset val="204"/>
      </rPr>
      <t>Fond Zaoshchadzhen</t>
    </r>
  </si>
  <si>
    <t>ТАSК Resurs</t>
  </si>
  <si>
    <t>KINTO- Кlasychnyi</t>
  </si>
  <si>
    <t>NAV change, UAH thsd.</t>
  </si>
  <si>
    <t>NAV change, %</t>
  </si>
  <si>
    <t>Net inflow/ outflow of capital, UAH thsd.</t>
  </si>
  <si>
    <t>1 month*</t>
  </si>
  <si>
    <t>Аltus-Zbalansovanyi</t>
  </si>
  <si>
    <t>OTP-Кlasychnyi</t>
  </si>
  <si>
    <t>Funds' average rate of return</t>
  </si>
  <si>
    <t>EURO Deposits</t>
  </si>
  <si>
    <t>USD Deposits</t>
  </si>
  <si>
    <t>UAH Deposits</t>
  </si>
  <si>
    <t>"Gold" deposit (at official rate of gold)</t>
  </si>
  <si>
    <t>Interval Funds. Ranking by NAV</t>
  </si>
  <si>
    <t>Form</t>
  </si>
  <si>
    <t>Type</t>
  </si>
  <si>
    <t>Zbalansovanyi Fond "Parytet"</t>
  </si>
  <si>
    <t>ТАSК Ukrainskyi Kapital</t>
  </si>
  <si>
    <t xml:space="preserve">Optimum </t>
  </si>
  <si>
    <t>unit</t>
  </si>
  <si>
    <t>diversified</t>
  </si>
  <si>
    <t>specialized</t>
  </si>
  <si>
    <t>LLC AMC "ТАSК-Іnvest"</t>
  </si>
  <si>
    <t>LLC AMC "АRТ-КАPITAL Меnedzhment"</t>
  </si>
  <si>
    <t>LLC AMC "SЕМ"</t>
  </si>
  <si>
    <t>Interval Funds' Rates of Return. Sorting by the Date of Reaching Compliance with the Standards</t>
  </si>
  <si>
    <t xml:space="preserve">Rates of Return of Investment Certificates </t>
  </si>
  <si>
    <t>Date of reaching compliance with the standards</t>
  </si>
  <si>
    <t>Оptimum</t>
  </si>
  <si>
    <t>Interval Funds' Dynamics.  Ranking by Net Inflow</t>
  </si>
  <si>
    <t xml:space="preserve">Net inflow/outflow of capital over the month, UAH thsd </t>
  </si>
  <si>
    <t>NAV Change, UAH thsd.</t>
  </si>
  <si>
    <t>NAV Change, %</t>
  </si>
  <si>
    <t>Net inflow-outflow,   UAH thsd.</t>
  </si>
  <si>
    <t>Optimum</t>
  </si>
  <si>
    <t>Closed-End Funds. Ranking by NAV</t>
  </si>
  <si>
    <t>Number of securities in circulation, pcs.</t>
  </si>
  <si>
    <t>NAV per one security, UAH</t>
  </si>
  <si>
    <t>Security nominal, UAH</t>
  </si>
  <si>
    <t>Іndeks Ukrainskoi Birzhi</t>
  </si>
  <si>
    <t>non-diversified</t>
  </si>
  <si>
    <t>ТАSК Universal</t>
  </si>
  <si>
    <t>Closed-End Funds' Dynamics /Sorting by Net Inflows</t>
  </si>
  <si>
    <t>Number of Securities in Circulation</t>
  </si>
  <si>
    <t>Net inflow/ outflow of capital during month, UAH thsd.</t>
  </si>
</sst>
</file>

<file path=xl/styles.xml><?xml version="1.0" encoding="utf-8"?>
<styleSheet xmlns="http://schemas.openxmlformats.org/spreadsheetml/2006/main">
  <numFmts count="1">
    <numFmt numFmtId="182" formatCode="#,##0.00&quot; грн.&quot;;\-#,##0.00&quot; грн.&quot;"/>
  </numFmts>
  <fonts count="24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 style="dotted">
        <color indexed="55"/>
      </left>
      <right/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23"/>
      </bottom>
      <diagonal/>
    </border>
    <border>
      <left style="dotted">
        <color indexed="55"/>
      </left>
      <right/>
      <top style="dotted">
        <color indexed="55"/>
      </top>
      <bottom style="dotted">
        <color indexed="23"/>
      </bottom>
      <diagonal/>
    </border>
    <border>
      <left/>
      <right/>
      <top style="dotted">
        <color indexed="23"/>
      </top>
      <bottom style="medium">
        <color indexed="38"/>
      </bottom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 style="medium">
        <color indexed="38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23"/>
      </right>
      <top style="medium">
        <color indexed="38"/>
      </top>
      <bottom/>
      <diagonal/>
    </border>
    <border>
      <left/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hair">
        <color indexed="64"/>
      </bottom>
      <diagonal/>
    </border>
    <border>
      <left/>
      <right/>
      <top style="medium">
        <color indexed="21"/>
      </top>
      <bottom/>
      <diagonal/>
    </border>
    <border>
      <left style="medium">
        <color rgb="FF006666"/>
      </left>
      <right style="medium">
        <color rgb="FF006666"/>
      </right>
      <top style="medium">
        <color rgb="FF006666"/>
      </top>
      <bottom style="medium">
        <color rgb="FF006666"/>
      </bottom>
      <diagonal/>
    </border>
    <border>
      <left style="dotted">
        <color indexed="23"/>
      </left>
      <right/>
      <top style="medium">
        <color rgb="FF008080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55"/>
      </left>
      <right style="dotted">
        <color indexed="23"/>
      </right>
      <top/>
      <bottom style="dotted">
        <color indexed="64"/>
      </bottom>
      <diagonal/>
    </border>
    <border>
      <left style="dotted">
        <color indexed="55"/>
      </left>
      <right style="dotted">
        <color indexed="23"/>
      </right>
      <top style="dotted">
        <color indexed="23"/>
      </top>
      <bottom style="dotted">
        <color indexed="64"/>
      </bottom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dotted">
        <color indexed="64"/>
      </top>
      <bottom style="dotted">
        <color indexed="64"/>
      </bottom>
      <diagonal/>
    </border>
    <border>
      <left style="medium">
        <color rgb="FF008080"/>
      </left>
      <right style="medium">
        <color rgb="FF008080"/>
      </right>
      <top style="medium">
        <color rgb="FF008080"/>
      </top>
      <bottom style="medium">
        <color rgb="FF008080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9" fillId="0" borderId="0" xfId="0" applyFont="1" applyFill="1" applyBorder="1"/>
    <xf numFmtId="4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10" fontId="8" fillId="0" borderId="0" xfId="8" applyNumberFormat="1" applyFont="1" applyFill="1" applyBorder="1" applyAlignment="1">
      <alignment horizontal="right" vertical="center"/>
    </xf>
    <xf numFmtId="10" fontId="4" fillId="0" borderId="0" xfId="0" applyNumberFormat="1" applyFont="1" applyBorder="1"/>
    <xf numFmtId="0" fontId="0" fillId="0" borderId="0" xfId="0" applyBorder="1"/>
    <xf numFmtId="0" fontId="7" fillId="0" borderId="0" xfId="0" applyFont="1"/>
    <xf numFmtId="3" fontId="9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0" fontId="10" fillId="0" borderId="6" xfId="0" applyFont="1" applyBorder="1" applyAlignment="1">
      <alignment horizontal="center" vertical="center" wrapText="1"/>
    </xf>
    <xf numFmtId="0" fontId="14" fillId="0" borderId="5" xfId="4" applyFont="1" applyFill="1" applyBorder="1" applyAlignment="1">
      <alignment vertical="center" wrapText="1"/>
    </xf>
    <xf numFmtId="10" fontId="14" fillId="0" borderId="8" xfId="5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1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 shrinkToFit="1"/>
    </xf>
    <xf numFmtId="4" fontId="9" fillId="0" borderId="11" xfId="0" applyNumberFormat="1" applyFont="1" applyFill="1" applyBorder="1" applyAlignment="1">
      <alignment horizontal="right" vertical="center" indent="1"/>
    </xf>
    <xf numFmtId="3" fontId="9" fillId="0" borderId="11" xfId="0" applyNumberFormat="1" applyFont="1" applyFill="1" applyBorder="1" applyAlignment="1">
      <alignment horizontal="right" vertical="center" indent="1"/>
    </xf>
    <xf numFmtId="4" fontId="9" fillId="0" borderId="12" xfId="0" applyNumberFormat="1" applyFont="1" applyFill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horizontal="right" vertical="center" inden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right" vertical="center" indent="1"/>
    </xf>
    <xf numFmtId="14" fontId="9" fillId="0" borderId="0" xfId="0" applyNumberFormat="1" applyFont="1" applyFill="1" applyBorder="1" applyAlignment="1">
      <alignment horizontal="center"/>
    </xf>
    <xf numFmtId="0" fontId="16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3" fontId="9" fillId="0" borderId="8" xfId="0" applyNumberFormat="1" applyFont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vertical="center" wrapText="1"/>
    </xf>
    <xf numFmtId="10" fontId="14" fillId="0" borderId="0" xfId="5" applyNumberFormat="1" applyFont="1" applyFill="1" applyBorder="1" applyAlignment="1">
      <alignment horizontal="center" vertical="center" wrapText="1"/>
    </xf>
    <xf numFmtId="4" fontId="17" fillId="0" borderId="16" xfId="0" applyNumberFormat="1" applyFont="1" applyFill="1" applyBorder="1" applyAlignment="1">
      <alignment horizontal="center" vertical="center"/>
    </xf>
    <xf numFmtId="4" fontId="17" fillId="0" borderId="17" xfId="0" applyNumberFormat="1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0" fontId="14" fillId="0" borderId="21" xfId="5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 shrinkToFit="1"/>
    </xf>
    <xf numFmtId="4" fontId="17" fillId="0" borderId="0" xfId="0" applyNumberFormat="1" applyFont="1" applyFill="1" applyBorder="1" applyAlignment="1">
      <alignment horizontal="right" vertical="center" indent="1"/>
    </xf>
    <xf numFmtId="10" fontId="17" fillId="0" borderId="0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vertical="center" wrapText="1"/>
    </xf>
    <xf numFmtId="0" fontId="6" fillId="0" borderId="0" xfId="0" applyFont="1"/>
    <xf numFmtId="182" fontId="3" fillId="0" borderId="0" xfId="2" applyNumberFormat="1" applyFont="1" applyFill="1" applyBorder="1" applyAlignment="1">
      <alignment horizontal="right" wrapText="1"/>
    </xf>
    <xf numFmtId="0" fontId="9" fillId="0" borderId="0" xfId="0" applyFont="1" applyBorder="1"/>
    <xf numFmtId="0" fontId="14" fillId="0" borderId="22" xfId="4" applyFont="1" applyFill="1" applyBorder="1" applyAlignment="1">
      <alignment vertical="center" wrapText="1"/>
    </xf>
    <xf numFmtId="10" fontId="14" fillId="0" borderId="23" xfId="5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vertical="center"/>
    </xf>
    <xf numFmtId="4" fontId="9" fillId="0" borderId="24" xfId="0" applyNumberFormat="1" applyFont="1" applyFill="1" applyBorder="1" applyAlignment="1">
      <alignment horizontal="right" vertical="center"/>
    </xf>
    <xf numFmtId="4" fontId="9" fillId="0" borderId="8" xfId="0" applyNumberFormat="1" applyFont="1" applyBorder="1" applyAlignment="1">
      <alignment horizontal="right" vertical="center" indent="1"/>
    </xf>
    <xf numFmtId="0" fontId="14" fillId="0" borderId="8" xfId="3" applyFont="1" applyFill="1" applyBorder="1" applyAlignment="1">
      <alignment vertical="center" wrapText="1"/>
    </xf>
    <xf numFmtId="4" fontId="14" fillId="0" borderId="8" xfId="3" applyNumberFormat="1" applyFont="1" applyFill="1" applyBorder="1" applyAlignment="1">
      <alignment horizontal="right" vertical="center" wrapText="1" indent="1"/>
    </xf>
    <xf numFmtId="3" fontId="14" fillId="0" borderId="8" xfId="3" applyNumberFormat="1" applyFont="1" applyFill="1" applyBorder="1" applyAlignment="1">
      <alignment horizontal="right" vertical="center" wrapText="1" indent="1"/>
    </xf>
    <xf numFmtId="0" fontId="15" fillId="0" borderId="21" xfId="1" applyFont="1" applyFill="1" applyBorder="1" applyAlignment="1" applyProtection="1">
      <alignment vertical="center" wrapText="1"/>
    </xf>
    <xf numFmtId="0" fontId="14" fillId="0" borderId="25" xfId="4" applyFont="1" applyFill="1" applyBorder="1" applyAlignment="1">
      <alignment vertical="center" wrapText="1"/>
    </xf>
    <xf numFmtId="10" fontId="14" fillId="0" borderId="26" xfId="5" applyNumberFormat="1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0" fillId="0" borderId="29" xfId="0" applyBorder="1"/>
    <xf numFmtId="0" fontId="10" fillId="0" borderId="30" xfId="0" applyFont="1" applyFill="1" applyBorder="1" applyAlignment="1">
      <alignment horizontal="center" vertical="center" wrapText="1" shrinkToFit="1"/>
    </xf>
    <xf numFmtId="4" fontId="10" fillId="0" borderId="31" xfId="0" applyNumberFormat="1" applyFont="1" applyFill="1" applyBorder="1" applyAlignment="1">
      <alignment horizontal="right" vertical="center" indent="1"/>
    </xf>
    <xf numFmtId="3" fontId="10" fillId="0" borderId="32" xfId="0" applyNumberFormat="1" applyFont="1" applyFill="1" applyBorder="1" applyAlignment="1">
      <alignment horizontal="right" vertical="center" indent="1"/>
    </xf>
    <xf numFmtId="4" fontId="10" fillId="0" borderId="33" xfId="0" applyNumberFormat="1" applyFont="1" applyFill="1" applyBorder="1" applyAlignment="1">
      <alignment horizontal="right" vertical="center" indent="1"/>
    </xf>
    <xf numFmtId="10" fontId="9" fillId="0" borderId="11" xfId="9" applyNumberFormat="1" applyFont="1" applyFill="1" applyBorder="1" applyAlignment="1">
      <alignment horizontal="right" vertical="center" indent="1"/>
    </xf>
    <xf numFmtId="10" fontId="10" fillId="0" borderId="16" xfId="0" applyNumberFormat="1" applyFont="1" applyFill="1" applyBorder="1" applyAlignment="1">
      <alignment horizontal="right" vertical="center" indent="1"/>
    </xf>
    <xf numFmtId="4" fontId="20" fillId="0" borderId="16" xfId="6" applyNumberFormat="1" applyFont="1" applyFill="1" applyBorder="1" applyAlignment="1">
      <alignment horizontal="right" vertical="center" wrapText="1" indent="1"/>
    </xf>
    <xf numFmtId="3" fontId="20" fillId="0" borderId="16" xfId="6" applyNumberFormat="1" applyFont="1" applyFill="1" applyBorder="1" applyAlignment="1">
      <alignment horizontal="right" vertical="center" wrapText="1" indent="1"/>
    </xf>
    <xf numFmtId="10" fontId="14" fillId="0" borderId="8" xfId="5" applyNumberFormat="1" applyFont="1" applyFill="1" applyBorder="1" applyAlignment="1">
      <alignment horizontal="right" vertical="center" wrapText="1" indent="1"/>
    </xf>
    <xf numFmtId="0" fontId="5" fillId="0" borderId="0" xfId="0" applyFont="1" applyBorder="1" applyAlignment="1">
      <alignment horizontal="left" vertical="center"/>
    </xf>
    <xf numFmtId="0" fontId="9" fillId="0" borderId="34" xfId="0" applyFont="1" applyBorder="1" applyAlignment="1">
      <alignment vertical="center"/>
    </xf>
    <xf numFmtId="14" fontId="9" fillId="0" borderId="34" xfId="0" applyNumberFormat="1" applyFont="1" applyBorder="1" applyAlignment="1">
      <alignment horizontal="center" vertical="center"/>
    </xf>
    <xf numFmtId="14" fontId="9" fillId="0" borderId="35" xfId="0" applyNumberFormat="1" applyFont="1" applyBorder="1" applyAlignment="1">
      <alignment horizontal="center" vertical="center"/>
    </xf>
    <xf numFmtId="14" fontId="14" fillId="0" borderId="8" xfId="4" applyNumberFormat="1" applyFont="1" applyFill="1" applyBorder="1" applyAlignment="1">
      <alignment horizontal="center" vertical="center" wrapText="1"/>
    </xf>
    <xf numFmtId="10" fontId="14" fillId="0" borderId="36" xfId="7" applyNumberFormat="1" applyFont="1" applyFill="1" applyBorder="1" applyAlignment="1">
      <alignment horizontal="right" vertical="center" wrapText="1" indent="1"/>
    </xf>
    <xf numFmtId="10" fontId="9" fillId="0" borderId="0" xfId="0" applyNumberFormat="1" applyFont="1" applyFill="1" applyBorder="1" applyAlignment="1">
      <alignment horizontal="center" vertical="center"/>
    </xf>
    <xf numFmtId="10" fontId="9" fillId="0" borderId="0" xfId="0" applyNumberFormat="1" applyFont="1" applyAlignment="1">
      <alignment vertical="center"/>
    </xf>
    <xf numFmtId="4" fontId="14" fillId="0" borderId="8" xfId="3" applyNumberFormat="1" applyFont="1" applyFill="1" applyBorder="1" applyAlignment="1">
      <alignment horizontal="center" vertical="center" wrapText="1"/>
    </xf>
    <xf numFmtId="3" fontId="14" fillId="0" borderId="8" xfId="3" applyNumberFormat="1" applyFont="1" applyFill="1" applyBorder="1" applyAlignment="1">
      <alignment horizontal="center" vertical="center" wrapText="1"/>
    </xf>
    <xf numFmtId="4" fontId="10" fillId="0" borderId="16" xfId="0" applyNumberFormat="1" applyFont="1" applyFill="1" applyBorder="1" applyAlignment="1">
      <alignment horizontal="center" vertical="center"/>
    </xf>
    <xf numFmtId="4" fontId="10" fillId="0" borderId="17" xfId="0" applyNumberFormat="1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4" fontId="10" fillId="0" borderId="32" xfId="0" applyNumberFormat="1" applyFont="1" applyFill="1" applyBorder="1" applyAlignment="1">
      <alignment horizontal="right" vertical="center" indent="1"/>
    </xf>
    <xf numFmtId="0" fontId="9" fillId="0" borderId="37" xfId="0" applyFont="1" applyFill="1" applyBorder="1" applyAlignment="1">
      <alignment vertical="center"/>
    </xf>
    <xf numFmtId="4" fontId="10" fillId="0" borderId="23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 applyAlignment="1">
      <alignment vertical="center"/>
    </xf>
    <xf numFmtId="4" fontId="9" fillId="0" borderId="11" xfId="0" applyNumberFormat="1" applyFont="1" applyFill="1" applyBorder="1" applyAlignment="1">
      <alignment vertical="center"/>
    </xf>
    <xf numFmtId="4" fontId="9" fillId="0" borderId="12" xfId="0" applyNumberFormat="1" applyFont="1" applyFill="1" applyBorder="1" applyAlignment="1">
      <alignment vertical="center"/>
    </xf>
    <xf numFmtId="0" fontId="9" fillId="0" borderId="38" xfId="0" applyFont="1" applyFill="1" applyBorder="1" applyAlignment="1">
      <alignment horizontal="left" vertical="center" wrapText="1" shrinkToFit="1"/>
    </xf>
    <xf numFmtId="0" fontId="9" fillId="0" borderId="39" xfId="0" applyFont="1" applyFill="1" applyBorder="1" applyAlignment="1">
      <alignment horizontal="left" vertical="center" wrapText="1" shrinkToFit="1"/>
    </xf>
    <xf numFmtId="4" fontId="9" fillId="0" borderId="40" xfId="0" applyNumberFormat="1" applyFont="1" applyFill="1" applyBorder="1" applyAlignment="1">
      <alignment horizontal="right" vertical="center" indent="1"/>
    </xf>
    <xf numFmtId="10" fontId="9" fillId="0" borderId="40" xfId="9" applyNumberFormat="1" applyFont="1" applyFill="1" applyBorder="1" applyAlignment="1">
      <alignment horizontal="right" vertical="center" indent="1"/>
    </xf>
    <xf numFmtId="4" fontId="9" fillId="0" borderId="41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Alignment="1">
      <alignment horizontal="right" vertical="center" indent="1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indent="1"/>
    </xf>
    <xf numFmtId="0" fontId="9" fillId="0" borderId="42" xfId="0" applyFont="1" applyFill="1" applyBorder="1" applyAlignment="1">
      <alignment horizontal="left" vertical="center" wrapText="1" shrinkToFit="1"/>
    </xf>
    <xf numFmtId="4" fontId="9" fillId="0" borderId="43" xfId="0" applyNumberFormat="1" applyFont="1" applyFill="1" applyBorder="1" applyAlignment="1">
      <alignment horizontal="right" vertical="center" indent="1"/>
    </xf>
    <xf numFmtId="10" fontId="9" fillId="0" borderId="43" xfId="9" applyNumberFormat="1" applyFont="1" applyFill="1" applyBorder="1" applyAlignment="1">
      <alignment horizontal="right" vertical="center" indent="1"/>
    </xf>
    <xf numFmtId="0" fontId="14" fillId="0" borderId="10" xfId="4" applyFont="1" applyFill="1" applyBorder="1" applyAlignment="1">
      <alignment horizontal="left" vertical="center" wrapText="1"/>
    </xf>
    <xf numFmtId="10" fontId="14" fillId="0" borderId="8" xfId="5" applyNumberFormat="1" applyFont="1" applyFill="1" applyBorder="1" applyAlignment="1">
      <alignment horizontal="right" vertical="center" indent="1"/>
    </xf>
    <xf numFmtId="10" fontId="14" fillId="0" borderId="21" xfId="5" applyNumberFormat="1" applyFont="1" applyFill="1" applyBorder="1" applyAlignment="1">
      <alignment horizontal="right" vertical="center" indent="1"/>
    </xf>
    <xf numFmtId="10" fontId="14" fillId="0" borderId="23" xfId="5" applyNumberFormat="1" applyFont="1" applyFill="1" applyBorder="1" applyAlignment="1">
      <alignment horizontal="right" vertical="center" indent="1"/>
    </xf>
    <xf numFmtId="10" fontId="14" fillId="0" borderId="12" xfId="5" applyNumberFormat="1" applyFont="1" applyFill="1" applyBorder="1" applyAlignment="1">
      <alignment horizontal="right" vertical="center" indent="1"/>
    </xf>
    <xf numFmtId="10" fontId="14" fillId="0" borderId="44" xfId="5" applyNumberFormat="1" applyFont="1" applyFill="1" applyBorder="1" applyAlignment="1">
      <alignment horizontal="right" vertical="center" indent="1"/>
    </xf>
    <xf numFmtId="10" fontId="14" fillId="0" borderId="33" xfId="5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0" fontId="21" fillId="0" borderId="5" xfId="4" applyFont="1" applyFill="1" applyBorder="1" applyAlignment="1">
      <alignment vertical="center" wrapText="1"/>
    </xf>
    <xf numFmtId="14" fontId="21" fillId="0" borderId="8" xfId="4" applyNumberFormat="1" applyFont="1" applyFill="1" applyBorder="1" applyAlignment="1">
      <alignment horizontal="center" vertical="center" wrapText="1"/>
    </xf>
    <xf numFmtId="10" fontId="21" fillId="0" borderId="8" xfId="5" applyNumberFormat="1" applyFont="1" applyFill="1" applyBorder="1" applyAlignment="1">
      <alignment horizontal="right" vertical="center" wrapText="1" indent="1"/>
    </xf>
    <xf numFmtId="10" fontId="21" fillId="0" borderId="36" xfId="7" applyNumberFormat="1" applyFont="1" applyFill="1" applyBorder="1" applyAlignment="1">
      <alignment horizontal="right" vertical="center" wrapText="1" indent="1"/>
    </xf>
    <xf numFmtId="0" fontId="20" fillId="0" borderId="0" xfId="4" applyFont="1" applyFill="1" applyBorder="1" applyAlignment="1">
      <alignment vertical="center" wrapText="1"/>
    </xf>
    <xf numFmtId="10" fontId="20" fillId="0" borderId="0" xfId="5" applyNumberFormat="1" applyFont="1" applyFill="1" applyBorder="1" applyAlignment="1">
      <alignment horizontal="center" vertical="center" wrapText="1"/>
    </xf>
    <xf numFmtId="10" fontId="20" fillId="0" borderId="0" xfId="5" applyNumberFormat="1" applyFont="1" applyFill="1" applyBorder="1" applyAlignment="1">
      <alignment horizontal="right" vertical="center" wrapText="1" indent="1"/>
    </xf>
    <xf numFmtId="10" fontId="20" fillId="0" borderId="0" xfId="7" applyNumberFormat="1" applyFont="1" applyFill="1" applyBorder="1" applyAlignment="1">
      <alignment horizontal="center" vertical="center" wrapText="1"/>
    </xf>
    <xf numFmtId="10" fontId="14" fillId="0" borderId="45" xfId="5" applyNumberFormat="1" applyFont="1" applyFill="1" applyBorder="1" applyAlignment="1">
      <alignment horizontal="right" vertical="center" indent="1"/>
    </xf>
    <xf numFmtId="4" fontId="9" fillId="0" borderId="19" xfId="0" applyNumberFormat="1" applyFont="1" applyFill="1" applyBorder="1" applyAlignment="1">
      <alignment horizontal="right" vertical="center" indent="1"/>
    </xf>
    <xf numFmtId="10" fontId="14" fillId="0" borderId="46" xfId="5" applyNumberFormat="1" applyFont="1" applyFill="1" applyBorder="1" applyAlignment="1">
      <alignment horizontal="center" vertical="center" wrapText="1"/>
    </xf>
    <xf numFmtId="10" fontId="14" fillId="0" borderId="47" xfId="5" applyNumberFormat="1" applyFont="1" applyFill="1" applyBorder="1" applyAlignment="1">
      <alignment horizontal="center" vertical="center" wrapText="1"/>
    </xf>
    <xf numFmtId="0" fontId="14" fillId="0" borderId="48" xfId="4" applyFont="1" applyFill="1" applyBorder="1" applyAlignment="1">
      <alignment vertical="center" wrapText="1"/>
    </xf>
    <xf numFmtId="10" fontId="14" fillId="0" borderId="48" xfId="5" applyNumberFormat="1" applyFont="1" applyFill="1" applyBorder="1" applyAlignment="1">
      <alignment horizontal="center" vertical="center" wrapText="1"/>
    </xf>
    <xf numFmtId="4" fontId="9" fillId="0" borderId="34" xfId="0" applyNumberFormat="1" applyFont="1" applyFill="1" applyBorder="1" applyAlignment="1">
      <alignment horizontal="right" vertical="center" indent="1"/>
    </xf>
    <xf numFmtId="10" fontId="14" fillId="0" borderId="34" xfId="5" applyNumberFormat="1" applyFont="1" applyFill="1" applyBorder="1" applyAlignment="1">
      <alignment horizontal="right" vertical="center" wrapText="1" indent="1"/>
    </xf>
    <xf numFmtId="4" fontId="9" fillId="0" borderId="35" xfId="0" applyNumberFormat="1" applyFont="1" applyFill="1" applyBorder="1" applyAlignment="1">
      <alignment horizontal="right" vertical="center" indent="1"/>
    </xf>
    <xf numFmtId="0" fontId="9" fillId="0" borderId="18" xfId="0" applyFont="1" applyFill="1" applyBorder="1" applyAlignment="1">
      <alignment horizontal="left" vertical="center" wrapText="1" shrinkToFit="1"/>
    </xf>
    <xf numFmtId="10" fontId="14" fillId="0" borderId="19" xfId="5" applyNumberFormat="1" applyFont="1" applyFill="1" applyBorder="1" applyAlignment="1">
      <alignment horizontal="right" vertical="center" wrapText="1" indent="1"/>
    </xf>
    <xf numFmtId="4" fontId="9" fillId="0" borderId="20" xfId="0" applyNumberFormat="1" applyFont="1" applyFill="1" applyBorder="1" applyAlignment="1">
      <alignment horizontal="right" vertical="center" indent="1"/>
    </xf>
    <xf numFmtId="0" fontId="5" fillId="0" borderId="24" xfId="0" applyFont="1" applyBorder="1" applyAlignment="1">
      <alignment horizontal="left" vertical="center"/>
    </xf>
    <xf numFmtId="0" fontId="20" fillId="0" borderId="24" xfId="6" applyFont="1" applyFill="1" applyBorder="1" applyAlignment="1">
      <alignment horizontal="center" vertical="center" wrapText="1"/>
    </xf>
    <xf numFmtId="0" fontId="20" fillId="0" borderId="50" xfId="6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0" fillId="0" borderId="4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5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52" xfId="0" applyBorder="1" applyAlignment="1"/>
    <xf numFmtId="0" fontId="8" fillId="0" borderId="51" xfId="0" applyFont="1" applyFill="1" applyBorder="1" applyAlignment="1">
      <alignment horizontal="left" vertical="center"/>
    </xf>
    <xf numFmtId="0" fontId="10" fillId="0" borderId="53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4" fillId="0" borderId="54" xfId="4" applyFont="1" applyFill="1" applyBorder="1" applyAlignment="1">
      <alignment vertical="center" wrapText="1"/>
    </xf>
    <xf numFmtId="0" fontId="21" fillId="0" borderId="8" xfId="3" applyFont="1" applyFill="1" applyBorder="1" applyAlignment="1">
      <alignment vertical="center" wrapText="1"/>
    </xf>
    <xf numFmtId="0" fontId="21" fillId="0" borderId="55" xfId="3" applyFont="1" applyFill="1" applyBorder="1" applyAlignment="1">
      <alignment vertical="center" wrapText="1"/>
    </xf>
    <xf numFmtId="0" fontId="21" fillId="0" borderId="56" xfId="0" applyFont="1" applyBorder="1"/>
    <xf numFmtId="0" fontId="21" fillId="0" borderId="0" xfId="0" applyFont="1"/>
    <xf numFmtId="0" fontId="17" fillId="0" borderId="13" xfId="0" applyFont="1" applyBorder="1" applyAlignment="1">
      <alignment horizontal="center" vertical="center" wrapText="1"/>
    </xf>
    <xf numFmtId="14" fontId="17" fillId="0" borderId="7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0" borderId="57" xfId="0" applyFont="1" applyBorder="1"/>
    <xf numFmtId="0" fontId="10" fillId="0" borderId="5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59" xfId="0" applyFont="1" applyFill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9" fillId="0" borderId="61" xfId="0" applyFont="1" applyBorder="1" applyAlignment="1">
      <alignment vertical="top" wrapText="1"/>
    </xf>
    <xf numFmtId="0" fontId="9" fillId="0" borderId="62" xfId="0" applyFont="1" applyBorder="1"/>
    <xf numFmtId="0" fontId="21" fillId="0" borderId="10" xfId="4" applyFont="1" applyFill="1" applyBorder="1" applyAlignment="1">
      <alignment horizontal="left" vertical="center" wrapText="1"/>
    </xf>
    <xf numFmtId="0" fontId="9" fillId="0" borderId="63" xfId="0" applyFont="1" applyBorder="1"/>
    <xf numFmtId="0" fontId="19" fillId="0" borderId="10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 shrinkToFit="1"/>
    </xf>
    <xf numFmtId="0" fontId="21" fillId="0" borderId="64" xfId="4" applyFont="1" applyFill="1" applyBorder="1" applyAlignment="1">
      <alignment vertical="center" wrapText="1"/>
    </xf>
    <xf numFmtId="10" fontId="21" fillId="0" borderId="23" xfId="5" applyNumberFormat="1" applyFont="1" applyFill="1" applyBorder="1" applyAlignment="1">
      <alignment horizontal="left" vertical="center" wrapText="1"/>
    </xf>
    <xf numFmtId="0" fontId="9" fillId="0" borderId="65" xfId="0" applyFont="1" applyBorder="1"/>
    <xf numFmtId="0" fontId="10" fillId="0" borderId="66" xfId="0" applyFont="1" applyBorder="1" applyAlignment="1">
      <alignment horizontal="center" vertical="center" wrapText="1"/>
    </xf>
    <xf numFmtId="4" fontId="21" fillId="0" borderId="8" xfId="3" applyNumberFormat="1" applyFont="1" applyFill="1" applyBorder="1" applyAlignment="1">
      <alignment horizontal="center" vertical="center" wrapText="1"/>
    </xf>
    <xf numFmtId="3" fontId="21" fillId="0" borderId="8" xfId="3" applyNumberFormat="1" applyFont="1" applyFill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</cellXfs>
  <cellStyles count="10">
    <cellStyle name="Гиперссылка" xfId="1" builtinId="8"/>
    <cellStyle name="Обычный" xfId="0" builtinId="0"/>
    <cellStyle name="Обычный_Nastya_Otkrit" xfId="2"/>
    <cellStyle name="Обычный_Відкр_1" xfId="3"/>
    <cellStyle name="Обычный_Відкр_2" xfId="4"/>
    <cellStyle name="Обычный_З_2_28.10" xfId="5"/>
    <cellStyle name="Обычный_Лист2" xfId="6"/>
    <cellStyle name="Обычный_Лист5" xfId="7"/>
    <cellStyle name="Процентный" xfId="8" builtinId="5"/>
    <cellStyle name="Процентный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50" b="1" i="1" u="none" strike="noStrike" kern="1200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Dynamics of the Ukrainian Equity Indexes and  Rates of Return of Public Funds over the Month</a:t>
            </a:r>
            <a:endParaRPr lang="ru-RU" sz="1200" b="1" i="1" baseline="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50" b="1" i="1" u="none" strike="noStrike" kern="1200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 sz="1400"/>
          </a:p>
        </c:rich>
      </c:tx>
      <c:layout>
        <c:manualLayout>
          <c:xMode val="edge"/>
          <c:yMode val="edge"/>
          <c:x val="0.24871815631523464"/>
          <c:y val="1.915715980139413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7890333725412666E-2"/>
          <c:y val="0.26026571175574453"/>
          <c:w val="0.94700933744769755"/>
          <c:h val="0.32567171662370026"/>
        </c:manualLayout>
      </c:layout>
      <c:barChart>
        <c:barDir val="col"/>
        <c:grouping val="clustered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-2.8492148597381549E-3"/>
                  <c:y val="9.0882202715484826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May</c:v>
                </c:pt>
                <c:pt idx="1">
                  <c:v>June</c:v>
                </c:pt>
                <c:pt idx="2">
                  <c:v>YTD 2018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-4.8469764400666526E-2</c:v>
                </c:pt>
                <c:pt idx="1">
                  <c:v>2.5535876576596506E-2</c:v>
                </c:pt>
                <c:pt idx="2">
                  <c:v>0.46845045388180018</c:v>
                </c:pt>
              </c:numCache>
            </c:numRef>
          </c:val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6.3645582446466304E-3"/>
                  <c:y val="8.7828404108947055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May</c:v>
                </c:pt>
                <c:pt idx="1">
                  <c:v>June</c:v>
                </c:pt>
                <c:pt idx="2">
                  <c:v>YTD 2018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-6.1346760926592747E-2</c:v>
                </c:pt>
                <c:pt idx="1">
                  <c:v>-6.4260761442359038E-2</c:v>
                </c:pt>
                <c:pt idx="2">
                  <c:v>0.15944506397464475</c:v>
                </c:pt>
              </c:numCache>
            </c:numRef>
          </c:val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3.5275102228873135E-4"/>
                  <c:y val="-9.5471456113318583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1707987321848272E-4"/>
                  <c:y val="-1.3403610292803216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8.2756513382323347E-4"/>
                  <c:y val="-1.6088591065872231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May</c:v>
                </c:pt>
                <c:pt idx="1">
                  <c:v>June</c:v>
                </c:pt>
                <c:pt idx="2">
                  <c:v>YTD 2018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-1.5993343724390548E-2</c:v>
                </c:pt>
                <c:pt idx="1">
                  <c:v>-9.2441095319915519E-3</c:v>
                </c:pt>
                <c:pt idx="2">
                  <c:v>4.2150142999906298E-2</c:v>
                </c:pt>
              </c:numCache>
            </c:numRef>
          </c:val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8.2477586963723845E-4"/>
                  <c:y val="-4.0742732069191422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5.3981504314637679E-4"/>
                  <c:y val="4.268414920458612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May</c:v>
                </c:pt>
                <c:pt idx="1">
                  <c:v>June</c:v>
                </c:pt>
                <c:pt idx="2">
                  <c:v>YTD 2018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-6.5807841597038563E-2</c:v>
                </c:pt>
                <c:pt idx="1">
                  <c:v>-2.0056261103739443E-2</c:v>
                </c:pt>
                <c:pt idx="2">
                  <c:v>-3.1580564396702794E-2</c:v>
                </c:pt>
              </c:numCache>
            </c:numRef>
          </c:val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May</c:v>
                </c:pt>
                <c:pt idx="1">
                  <c:v>June</c:v>
                </c:pt>
                <c:pt idx="2">
                  <c:v>YTD 2018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-5.980621815276288E-2</c:v>
                </c:pt>
                <c:pt idx="1">
                  <c:v>-4.126214427212016E-2</c:v>
                </c:pt>
                <c:pt idx="2">
                  <c:v>8.375377051851618E-2</c:v>
                </c:pt>
              </c:numCache>
            </c:numRef>
          </c:val>
        </c:ser>
        <c:dLbls>
          <c:showVal val="1"/>
        </c:dLbls>
        <c:gapWidth val="400"/>
        <c:overlap val="-10"/>
        <c:axId val="63190912"/>
        <c:axId val="63192448"/>
      </c:barChart>
      <c:catAx>
        <c:axId val="63190912"/>
        <c:scaling>
          <c:orientation val="minMax"/>
        </c:scaling>
        <c:axPos val="b"/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3192448"/>
        <c:crosses val="autoZero"/>
        <c:auto val="1"/>
        <c:lblAlgn val="ctr"/>
        <c:lblOffset val="0"/>
        <c:tickLblSkip val="1"/>
        <c:tickMarkSkip val="1"/>
      </c:catAx>
      <c:valAx>
        <c:axId val="63192448"/>
        <c:scaling>
          <c:orientation val="minMax"/>
          <c:max val="0.47"/>
          <c:min val="-0.1"/>
        </c:scaling>
        <c:axPos val="l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319091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4.2735078404679489E-3"/>
          <c:y val="0.76245496009548652"/>
          <c:w val="0.64273557920637958"/>
          <c:h val="8.4291503126134176E-2"/>
        </c:manualLayout>
      </c:layout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Dynamics of the Ukrainian and Global Equity Indexes  </a:t>
            </a:r>
            <a:endParaRPr lang="ru-RU" sz="12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over the Month</a:t>
            </a:r>
            <a:endParaRPr lang="ru-RU" sz="1200" b="1" i="1" baseline="0"/>
          </a:p>
        </c:rich>
      </c:tx>
      <c:layout>
        <c:manualLayout>
          <c:xMode val="edge"/>
          <c:yMode val="edge"/>
          <c:x val="0.1702127659574468"/>
          <c:y val="1.228501228501228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42716857610474634"/>
          <c:y val="0.26044226044226043"/>
          <c:w val="0.53846153846153844"/>
          <c:h val="0.52825552825552824"/>
        </c:manualLayout>
      </c:layout>
      <c:barChart>
        <c:barDir val="bar"/>
        <c:grouping val="clustered"/>
        <c:ser>
          <c:idx val="0"/>
          <c:order val="0"/>
          <c:tx>
            <c:strRef>
              <c:f>'інд+дох'!$B$22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'інд+дох'!$A$23:$A$35</c:f>
              <c:strCache>
                <c:ptCount val="13"/>
                <c:pt idx="0">
                  <c:v>SHANGHAI SE COMPOSITE (China)</c:v>
                </c:pt>
                <c:pt idx="1">
                  <c:v>UX Index</c:v>
                </c:pt>
                <c:pt idx="2">
                  <c:v>HANG SENG (Hong Kong)</c:v>
                </c:pt>
                <c:pt idx="3">
                  <c:v>DAX (Germany)</c:v>
                </c:pt>
                <c:pt idx="4">
                  <c:v>CAC 40 (France)</c:v>
                </c:pt>
                <c:pt idx="5">
                  <c:v>WIG20 (Poland)</c:v>
                </c:pt>
                <c:pt idx="6">
                  <c:v>RTSI (Russia)</c:v>
                </c:pt>
                <c:pt idx="7">
                  <c:v>DJIA (USA)</c:v>
                </c:pt>
                <c:pt idx="8">
                  <c:v>FTSE 100 (Great Britain)</c:v>
                </c:pt>
                <c:pt idx="9">
                  <c:v>MICEX (Russia)</c:v>
                </c:pt>
                <c:pt idx="10">
                  <c:v>NIKKEI 225 (Japan)</c:v>
                </c:pt>
                <c:pt idx="11">
                  <c:v>S&amp;P 500 (USA)</c:v>
                </c:pt>
                <c:pt idx="12">
                  <c:v>PFTS Index</c:v>
                </c:pt>
              </c:strCache>
            </c:strRef>
          </c:cat>
          <c:val>
            <c:numRef>
              <c:f>'інд+дох'!$B$23:$B$35</c:f>
              <c:numCache>
                <c:formatCode>0.00%</c:formatCode>
                <c:ptCount val="13"/>
                <c:pt idx="0">
                  <c:v>-8.0133226941304425E-2</c:v>
                </c:pt>
                <c:pt idx="1">
                  <c:v>-6.4260761442359038E-2</c:v>
                </c:pt>
                <c:pt idx="2">
                  <c:v>-4.9672514880913288E-2</c:v>
                </c:pt>
                <c:pt idx="3">
                  <c:v>-2.3712225969445111E-2</c:v>
                </c:pt>
                <c:pt idx="4">
                  <c:v>-1.386892412566687E-2</c:v>
                </c:pt>
                <c:pt idx="5">
                  <c:v>-1.0013583240228829E-2</c:v>
                </c:pt>
                <c:pt idx="6">
                  <c:v>-8.7686903647464787E-3</c:v>
                </c:pt>
                <c:pt idx="7">
                  <c:v>-5.9154221194109846E-3</c:v>
                </c:pt>
                <c:pt idx="8">
                  <c:v>-5.3749576723710613E-3</c:v>
                </c:pt>
                <c:pt idx="9">
                  <c:v>-3.0092753421803176E-3</c:v>
                </c:pt>
                <c:pt idx="10">
                  <c:v>4.6252964847024458E-3</c:v>
                </c:pt>
                <c:pt idx="11">
                  <c:v>4.8424002040461378E-3</c:v>
                </c:pt>
                <c:pt idx="12">
                  <c:v>2.5535876576596506E-2</c:v>
                </c:pt>
              </c:numCache>
            </c:numRef>
          </c:val>
        </c:ser>
        <c:ser>
          <c:idx val="1"/>
          <c:order val="1"/>
          <c:tx>
            <c:strRef>
              <c:f>'інд+дох'!$C$22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dLbls>
            <c:delete val="1"/>
          </c:dLbls>
          <c:cat>
            <c:strRef>
              <c:f>'інд+дох'!$A$23:$A$35</c:f>
              <c:strCache>
                <c:ptCount val="13"/>
                <c:pt idx="0">
                  <c:v>SHANGHAI SE COMPOSITE (China)</c:v>
                </c:pt>
                <c:pt idx="1">
                  <c:v>UX Index</c:v>
                </c:pt>
                <c:pt idx="2">
                  <c:v>HANG SENG (Hong Kong)</c:v>
                </c:pt>
                <c:pt idx="3">
                  <c:v>DAX (Germany)</c:v>
                </c:pt>
                <c:pt idx="4">
                  <c:v>CAC 40 (France)</c:v>
                </c:pt>
                <c:pt idx="5">
                  <c:v>WIG20 (Poland)</c:v>
                </c:pt>
                <c:pt idx="6">
                  <c:v>RTSI (Russia)</c:v>
                </c:pt>
                <c:pt idx="7">
                  <c:v>DJIA (USA)</c:v>
                </c:pt>
                <c:pt idx="8">
                  <c:v>FTSE 100 (Great Britain)</c:v>
                </c:pt>
                <c:pt idx="9">
                  <c:v>MICEX (Russia)</c:v>
                </c:pt>
                <c:pt idx="10">
                  <c:v>NIKKEI 225 (Japan)</c:v>
                </c:pt>
                <c:pt idx="11">
                  <c:v>S&amp;P 500 (USA)</c:v>
                </c:pt>
                <c:pt idx="12">
                  <c:v>PFTS Index</c:v>
                </c:pt>
              </c:strCache>
            </c:strRef>
          </c:cat>
          <c:val>
            <c:numRef>
              <c:f>'інд+дох'!$C$23:$C$35</c:f>
              <c:numCache>
                <c:formatCode>0.00%</c:formatCode>
                <c:ptCount val="13"/>
                <c:pt idx="0">
                  <c:v>-0.13901665834132604</c:v>
                </c:pt>
                <c:pt idx="1">
                  <c:v>0.15944506397464475</c:v>
                </c:pt>
                <c:pt idx="2">
                  <c:v>-3.2221503618919733E-2</c:v>
                </c:pt>
                <c:pt idx="3">
                  <c:v>-4.7349206201751981E-2</c:v>
                </c:pt>
                <c:pt idx="4">
                  <c:v>2.0649178550453673E-3</c:v>
                </c:pt>
                <c:pt idx="5">
                  <c:v>-0.13234953539112881</c:v>
                </c:pt>
                <c:pt idx="6">
                  <c:v>-2.3388165588211773E-4</c:v>
                </c:pt>
                <c:pt idx="7">
                  <c:v>-1.8115862879168554E-2</c:v>
                </c:pt>
                <c:pt idx="8">
                  <c:v>-6.6131010683202485E-3</c:v>
                </c:pt>
                <c:pt idx="9">
                  <c:v>8.8262060727862135E-2</c:v>
                </c:pt>
                <c:pt idx="10">
                  <c:v>-2.0225399232328356E-2</c:v>
                </c:pt>
                <c:pt idx="11">
                  <c:v>1.6741409554871467E-2</c:v>
                </c:pt>
                <c:pt idx="12">
                  <c:v>0.46845045388180018</c:v>
                </c:pt>
              </c:numCache>
            </c:numRef>
          </c:val>
        </c:ser>
        <c:dLbls>
          <c:showVal val="1"/>
        </c:dLbls>
        <c:gapWidth val="100"/>
        <c:overlap val="-20"/>
        <c:axId val="65488000"/>
        <c:axId val="65489536"/>
      </c:barChart>
      <c:catAx>
        <c:axId val="65488000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489536"/>
        <c:crosses val="autoZero"/>
        <c:lblAlgn val="ctr"/>
        <c:lblOffset val="100"/>
        <c:tickLblSkip val="1"/>
        <c:tickMarkSkip val="1"/>
      </c:catAx>
      <c:valAx>
        <c:axId val="65489536"/>
        <c:scaling>
          <c:orientation val="minMax"/>
          <c:max val="0.48"/>
          <c:min val="-0.15"/>
        </c:scaling>
        <c:axPos val="b"/>
        <c:numFmt formatCode="0%" sourceLinked="0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4880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057283142389524"/>
          <c:y val="0.88697788697788693"/>
          <c:w val="0.58428805237315873"/>
          <c:h val="5.896805896805897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baseline="0"/>
              <a:t>Funds' Shares within  the Aggregate NAV of Open-Ended CII</a:t>
            </a:r>
            <a:endParaRPr lang="ru-RU" sz="1200" b="1" i="0" baseline="0"/>
          </a:p>
        </c:rich>
      </c:tx>
      <c:layout>
        <c:manualLayout>
          <c:xMode val="edge"/>
          <c:yMode val="edge"/>
          <c:x val="0.24209094664163691"/>
          <c:y val="7.2368576036047225E-2"/>
        </c:manualLayout>
      </c:layout>
      <c:spPr>
        <a:noFill/>
        <a:ln w="25400">
          <a:noFill/>
        </a:ln>
      </c:spPr>
    </c:title>
    <c:view3D>
      <c:rotX val="35"/>
      <c:hPercent val="50"/>
      <c:rotY val="260"/>
      <c:perspective val="0"/>
    </c:view3D>
    <c:plotArea>
      <c:layout>
        <c:manualLayout>
          <c:layoutTarget val="inner"/>
          <c:xMode val="edge"/>
          <c:yMode val="edge"/>
          <c:x val="0.34250366882822497"/>
          <c:y val="0.31359716282287131"/>
          <c:w val="0.36176090322017335"/>
          <c:h val="0.3662288544854511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</c:dPt>
          <c:dPt>
            <c:idx val="1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FFCC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808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000080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FF00FF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0.13097170288554358"/>
                  <c:y val="-0.11775287940906828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4.1855430218841319E-2"/>
                  <c:y val="-0.10643963939274766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3.6320679031028168E-2"/>
                  <c:y val="-7.3668278838417367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9.2022405502559426E-2"/>
                  <c:y val="-7.5205568530637992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7.6495992953935957E-2"/>
                  <c:y val="1.3142801387823E-2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5.77272750815696E-2"/>
                  <c:y val="7.5822376950424764E-2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3.5100778646736733E-2"/>
                  <c:y val="0.10286509814743747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-9.58504703001688E-2"/>
                  <c:y val="0.1054970855855589"/>
                </c:manualLayout>
              </c:layout>
              <c:dLblPos val="bestFit"/>
              <c:showCatName val="1"/>
              <c:showPercent val="1"/>
            </c:dLbl>
            <c:dLbl>
              <c:idx val="8"/>
              <c:layout>
                <c:manualLayout>
                  <c:x val="-7.3309602531960602E-2"/>
                  <c:y val="5.5395568625596754E-2"/>
                </c:manualLayout>
              </c:layout>
              <c:dLblPos val="bestFit"/>
              <c:showCatName val="1"/>
              <c:showPercent val="1"/>
            </c:dLbl>
            <c:dLbl>
              <c:idx val="9"/>
              <c:layout>
                <c:manualLayout>
                  <c:x val="-9.9857805231062857E-2"/>
                  <c:y val="1.658425819807962E-2"/>
                </c:manualLayout>
              </c:layout>
              <c:dLblPos val="bestFit"/>
              <c:showCatName val="1"/>
              <c:showPercent val="1"/>
            </c:dLbl>
            <c:dLbl>
              <c:idx val="10"/>
              <c:layout>
                <c:manualLayout>
                  <c:x val="-9.6139274735571781E-2"/>
                  <c:y val="-6.6812656774840509E-2"/>
                </c:manualLayout>
              </c:layout>
              <c:dLblPos val="bestFit"/>
              <c:showCatName val="1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В_ВЧА!$B$21:$B$31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ОТP Fond Aktsii</c:v>
                </c:pt>
                <c:pt idx="3">
                  <c:v>UNIVER.UA/Myhailo Hrushevskyi: Fond Derzhavnykh Paperiv</c:v>
                </c:pt>
                <c:pt idx="4">
                  <c:v>KINTO-Ekviti</c:v>
                </c:pt>
                <c:pt idx="5">
                  <c:v>Sofiivskyi</c:v>
                </c:pt>
                <c:pt idx="6">
                  <c:v>ОТP Klasychnyi</c:v>
                </c:pt>
                <c:pt idx="7">
                  <c:v>Altus – Depozyt</c:v>
                </c:pt>
                <c:pt idx="8">
                  <c:v>Altus – Zbalansovanyi</c:v>
                </c:pt>
                <c:pt idx="9">
                  <c:v>KINTO-Kaznacheiskyi</c:v>
                </c:pt>
                <c:pt idx="10">
                  <c:v>UNIVER.UA/Volodymyr Velykyi: Fond Zbalansovanyi</c:v>
                </c:pt>
              </c:strCache>
            </c:strRef>
          </c:cat>
          <c:val>
            <c:numRef>
              <c:f>В_ВЧА!$C$21:$C$31</c:f>
              <c:numCache>
                <c:formatCode>#,##0.00</c:formatCode>
                <c:ptCount val="11"/>
                <c:pt idx="0">
                  <c:v>5555375.7399999946</c:v>
                </c:pt>
                <c:pt idx="1">
                  <c:v>29249735.710000001</c:v>
                </c:pt>
                <c:pt idx="2">
                  <c:v>13416913.01</c:v>
                </c:pt>
                <c:pt idx="3">
                  <c:v>6469429.0800000001</c:v>
                </c:pt>
                <c:pt idx="4">
                  <c:v>5524622.2300000004</c:v>
                </c:pt>
                <c:pt idx="5">
                  <c:v>5501947.25</c:v>
                </c:pt>
                <c:pt idx="6">
                  <c:v>4940447.42</c:v>
                </c:pt>
                <c:pt idx="7">
                  <c:v>3966979.33</c:v>
                </c:pt>
                <c:pt idx="8">
                  <c:v>3096540.83</c:v>
                </c:pt>
                <c:pt idx="9">
                  <c:v>2390416.4900000002</c:v>
                </c:pt>
                <c:pt idx="10">
                  <c:v>1516584.21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showCatName val="1"/>
            <c:showPercent val="1"/>
            <c:showLeaderLines val="1"/>
          </c:dLbls>
          <c:cat>
            <c:strRef>
              <c:f>В_ВЧА!$B$21:$B$31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ОТP Fond Aktsii</c:v>
                </c:pt>
                <c:pt idx="3">
                  <c:v>UNIVER.UA/Myhailo Hrushevskyi: Fond Derzhavnykh Paperiv</c:v>
                </c:pt>
                <c:pt idx="4">
                  <c:v>KINTO-Ekviti</c:v>
                </c:pt>
                <c:pt idx="5">
                  <c:v>Sofiivskyi</c:v>
                </c:pt>
                <c:pt idx="6">
                  <c:v>ОТP Klasychnyi</c:v>
                </c:pt>
                <c:pt idx="7">
                  <c:v>Altus – Depozyt</c:v>
                </c:pt>
                <c:pt idx="8">
                  <c:v>Altus – Zbalansovanyi</c:v>
                </c:pt>
                <c:pt idx="9">
                  <c:v>KINTO-Kaznacheiskyi</c:v>
                </c:pt>
                <c:pt idx="10">
                  <c:v>UNIVER.UA/Volodymyr Velykyi: Fond Zbalansovanyi</c:v>
                </c:pt>
              </c:strCache>
            </c:strRef>
          </c:cat>
          <c:val>
            <c:numRef>
              <c:f>В_ВЧА!$D$21:$D$31</c:f>
              <c:numCache>
                <c:formatCode>0.00%</c:formatCode>
                <c:ptCount val="11"/>
                <c:pt idx="0">
                  <c:v>6.8056405592261629E-2</c:v>
                </c:pt>
                <c:pt idx="1">
                  <c:v>0.35832533569479508</c:v>
                </c:pt>
                <c:pt idx="2">
                  <c:v>0.16436455720358759</c:v>
                </c:pt>
                <c:pt idx="3">
                  <c:v>7.9254061295744582E-2</c:v>
                </c:pt>
                <c:pt idx="4">
                  <c:v>6.7679658195163819E-2</c:v>
                </c:pt>
                <c:pt idx="5">
                  <c:v>6.7401877229861115E-2</c:v>
                </c:pt>
                <c:pt idx="6">
                  <c:v>6.0523195758269782E-2</c:v>
                </c:pt>
                <c:pt idx="7">
                  <c:v>4.8597676717830531E-2</c:v>
                </c:pt>
                <c:pt idx="8">
                  <c:v>3.793432677147391E-2</c:v>
                </c:pt>
                <c:pt idx="9">
                  <c:v>2.9283915578655458E-2</c:v>
                </c:pt>
                <c:pt idx="10">
                  <c:v>1.8578989962356674E-2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1" baseline="0"/>
              <a:t>Open-Ended CII NAV Dynamics over the Month</a:t>
            </a:r>
            <a:endParaRPr lang="ru-RU" sz="1200" b="1" i="1" baseline="0"/>
          </a:p>
        </c:rich>
      </c:tx>
      <c:layout>
        <c:manualLayout>
          <c:xMode val="edge"/>
          <c:yMode val="edge"/>
          <c:x val="0.39288432387437455"/>
          <c:y val="3.901441283368842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7093124990066187E-2"/>
          <c:y val="0.32032886326607346"/>
          <c:w val="0.89704802271894768"/>
          <c:h val="0.4086246396791578"/>
        </c:manualLayout>
      </c:layout>
      <c:barChart>
        <c:barDir val="col"/>
        <c:grouping val="clustered"/>
        <c:ser>
          <c:idx val="1"/>
          <c:order val="0"/>
          <c:tx>
            <c:strRef>
              <c:f>'В_динаміка ВЧА'!$C$53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8"/>
              <c:layout>
                <c:manualLayout>
                  <c:x val="-2.7504032559185969E-3"/>
                  <c:y val="-4.1200561236592222E-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ВЧА'!$B$54:$B$64</c:f>
              <c:strCache>
                <c:ptCount val="11"/>
                <c:pt idx="0">
                  <c:v>ОТP - Кlasychnyi</c:v>
                </c:pt>
                <c:pt idx="1">
                  <c:v>UNIVER.UA/Taras Shevchenko: Fond Zaoshchadzhen</c:v>
                </c:pt>
                <c:pt idx="2">
                  <c:v>KINTO-Kaznacheiskyi</c:v>
                </c:pt>
                <c:pt idx="3">
                  <c:v>ОТP Fond Aktsii</c:v>
                </c:pt>
                <c:pt idx="4">
                  <c:v>UNIVER.UA/Iaroslav Mudryi: Fond Aktsii</c:v>
                </c:pt>
                <c:pt idx="5">
                  <c:v>Sofiivskyi</c:v>
                </c:pt>
                <c:pt idx="6">
                  <c:v>Nadbannia</c:v>
                </c:pt>
                <c:pt idx="7">
                  <c:v>KINTO-Ekviti</c:v>
                </c:pt>
                <c:pt idx="8">
                  <c:v>KINTO- Кlasychnyi</c:v>
                </c:pt>
                <c:pt idx="9">
                  <c:v>VSI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ВЧА'!$C$54:$C$64</c:f>
              <c:numCache>
                <c:formatCode>#,##0.00</c:formatCode>
                <c:ptCount val="11"/>
                <c:pt idx="0">
                  <c:v>841.40587999999991</c:v>
                </c:pt>
                <c:pt idx="1">
                  <c:v>34.669139999999892</c:v>
                </c:pt>
                <c:pt idx="2">
                  <c:v>-18.880750000000003</c:v>
                </c:pt>
                <c:pt idx="3">
                  <c:v>-358.6224600000009</c:v>
                </c:pt>
                <c:pt idx="4">
                  <c:v>-19.591840000000087</c:v>
                </c:pt>
                <c:pt idx="5">
                  <c:v>-170.75054999999981</c:v>
                </c:pt>
                <c:pt idx="6">
                  <c:v>-32.775839999999967</c:v>
                </c:pt>
                <c:pt idx="7">
                  <c:v>-115.50797999999952</c:v>
                </c:pt>
                <c:pt idx="8">
                  <c:v>-280.18271999999882</c:v>
                </c:pt>
                <c:pt idx="9">
                  <c:v>-115.38222999999998</c:v>
                </c:pt>
                <c:pt idx="10">
                  <c:v>79.197599999999511</c:v>
                </c:pt>
              </c:numCache>
            </c:numRef>
          </c:val>
        </c:ser>
        <c:ser>
          <c:idx val="0"/>
          <c:order val="1"/>
          <c:tx>
            <c:strRef>
              <c:f>'В_динаміка ВЧА'!$E$53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4.2898142956386371E-3"/>
                  <c:y val="-7.6497055285296824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883900148990979E-3"/>
                  <c:y val="-3.7650323281016142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5.7628915511934024E-4"/>
                  <c:y val="4.5604471188943577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7.8276275588316942E-4"/>
                  <c:y val="-1.3807018841478034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8.6614883994681833E-4"/>
                  <c:y val="-2.9852223934643042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-1.4167572830007815E-3"/>
                  <c:y val="-3.2287455433835412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4.9292191082399403E-5"/>
                  <c:y val="4.3271269834231317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-9.1685921483080192E-4"/>
                  <c:y val="7.0350942726359472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-7.1038561406697263E-4"/>
                  <c:y val="-7.3833937021276315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-1.5858447952077702E-3"/>
                  <c:y val="8.1560371924763661E-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 val="-1.8984738738173255E-3"/>
                  <c:y val="-5.6616889421062418E-2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7910695137552315"/>
                  <c:y val="0.3552364958014788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2679811207703684"/>
                  <c:y val="0.34907632535405442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7373227022773285"/>
                  <c:y val="0.38398395788945983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72142343092924655"/>
                  <c:y val="0.3470229352049129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7698715941815778"/>
                  <c:y val="0.35112971550319588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81453474467982079"/>
                  <c:y val="0.3531831056523374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5995489772888145"/>
                  <c:y val="0.35728988595062039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9856202782058303"/>
                  <c:y val="0.4147848101265823"/>
                </c:manualLayout>
              </c:layout>
              <c:dLblPos val="outEnd"/>
              <c:showVal val="1"/>
            </c:dLbl>
            <c:dLbl>
              <c:idx val="19"/>
              <c:layout>
                <c:manualLayout>
                  <c:xMode val="edge"/>
                  <c:yMode val="edge"/>
                  <c:x val="0.83421681100108047"/>
                  <c:y val="0.46406617370597819"/>
                </c:manualLayout>
              </c:layout>
              <c:dLblPos val="outEnd"/>
              <c:showVal val="1"/>
            </c:dLbl>
            <c:dLbl>
              <c:idx val="20"/>
              <c:layout>
                <c:manualLayout>
                  <c:xMode val="edge"/>
                  <c:yMode val="edge"/>
                  <c:x val="0.86903892833869356"/>
                  <c:y val="0.66324501817270332"/>
                </c:manualLayout>
              </c:layout>
              <c:dLblPos val="outEnd"/>
              <c:showVal val="1"/>
            </c:dLbl>
            <c:dLbl>
              <c:idx val="21"/>
              <c:layout>
                <c:manualLayout>
                  <c:xMode val="edge"/>
                  <c:yMode val="edge"/>
                  <c:x val="0.92127210434511331"/>
                  <c:y val="0.414784810126582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ВЧА'!$B$54:$B$64</c:f>
              <c:strCache>
                <c:ptCount val="11"/>
                <c:pt idx="0">
                  <c:v>ОТP - Кlasychnyi</c:v>
                </c:pt>
                <c:pt idx="1">
                  <c:v>UNIVER.UA/Taras Shevchenko: Fond Zaoshchadzhen</c:v>
                </c:pt>
                <c:pt idx="2">
                  <c:v>KINTO-Kaznacheiskyi</c:v>
                </c:pt>
                <c:pt idx="3">
                  <c:v>ОТP Fond Aktsii</c:v>
                </c:pt>
                <c:pt idx="4">
                  <c:v>UNIVER.UA/Iaroslav Mudryi: Fond Aktsii</c:v>
                </c:pt>
                <c:pt idx="5">
                  <c:v>Sofiivskyi</c:v>
                </c:pt>
                <c:pt idx="6">
                  <c:v>Nadbannia</c:v>
                </c:pt>
                <c:pt idx="7">
                  <c:v>KINTO-Ekviti</c:v>
                </c:pt>
                <c:pt idx="8">
                  <c:v>KINTO- Кlasychnyi</c:v>
                </c:pt>
                <c:pt idx="9">
                  <c:v>VSI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ВЧА'!$E$54:$E$64</c:f>
              <c:numCache>
                <c:formatCode>#,##0.00</c:formatCode>
                <c:ptCount val="11"/>
                <c:pt idx="0">
                  <c:v>786.86368156002345</c:v>
                </c:pt>
                <c:pt idx="1">
                  <c:v>26.303340648379052</c:v>
                </c:pt>
                <c:pt idx="2">
                  <c:v>19.570076278943304</c:v>
                </c:pt>
                <c:pt idx="3">
                  <c:v>13.367135221584917</c:v>
                </c:pt>
                <c:pt idx="4">
                  <c:v>7.8700849180326884</c:v>
                </c:pt>
                <c:pt idx="5">
                  <c:v>0</c:v>
                </c:pt>
                <c:pt idx="6">
                  <c:v>-6.611031030286612</c:v>
                </c:pt>
                <c:pt idx="7">
                  <c:v>-15.888833292568446</c:v>
                </c:pt>
                <c:pt idx="8">
                  <c:v>-22.770953557369001</c:v>
                </c:pt>
                <c:pt idx="9">
                  <c:v>-111.18646979999991</c:v>
                </c:pt>
                <c:pt idx="10">
                  <c:v>0</c:v>
                </c:pt>
              </c:numCache>
            </c:numRef>
          </c:val>
        </c:ser>
        <c:dLbls>
          <c:showVal val="1"/>
        </c:dLbls>
        <c:overlap val="-30"/>
        <c:axId val="65017344"/>
        <c:axId val="65018880"/>
      </c:barChart>
      <c:lineChart>
        <c:grouping val="standard"/>
        <c:ser>
          <c:idx val="2"/>
          <c:order val="2"/>
          <c:tx>
            <c:strRef>
              <c:f>'В_динаміка ВЧА'!$D$53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3665210369248336E-2"/>
                  <c:y val="-0.10887086898481714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8916721463578496E-2"/>
                  <c:y val="-6.6953478385632023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0383299296820317E-2"/>
                  <c:y val="6.29155862461558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8503853755050977E-2"/>
                  <c:y val="5.8772798438203114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2082392908375582E-2"/>
                  <c:y val="5.3962634731075439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2.1875998800611814E-2"/>
                  <c:y val="0.1374700117601985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2.2426527750665715E-2"/>
                  <c:y val="0.11724000861798897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1.9192043946631297E-2"/>
                  <c:y val="0.13047912877874776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2.2770583099955846E-2"/>
                  <c:y val="0.12395504695128501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2.4835196644645161E-2"/>
                  <c:y val="6.7374782585767456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5791087995262822"/>
                  <c:y val="1.0266950745707482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0408803555250656"/>
                  <c:y val="8.2135605965659858E-3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79182466815529051"/>
                  <c:y val="8.2135605965659858E-3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395158288568042"/>
                  <c:y val="8.2135605965659858E-3"/>
                </c:manualLayout>
              </c:layout>
              <c:dLblPos val="r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8720698955831789"/>
                  <c:y val="8.2135605965659858E-3"/>
                </c:manualLayout>
              </c:layout>
              <c:dLblPos val="r"/>
              <c:showVal val="1"/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cat>
            <c:strRef>
              <c:f>'В_динаміка ВЧА'!$B$54:$B$63</c:f>
              <c:strCache>
                <c:ptCount val="10"/>
                <c:pt idx="0">
                  <c:v>ОТP - Кlasychnyi</c:v>
                </c:pt>
                <c:pt idx="1">
                  <c:v>UNIVER.UA/Taras Shevchenko: Fond Zaoshchadzhen</c:v>
                </c:pt>
                <c:pt idx="2">
                  <c:v>KINTO-Kaznacheiskyi</c:v>
                </c:pt>
                <c:pt idx="3">
                  <c:v>ОТP Fond Aktsii</c:v>
                </c:pt>
                <c:pt idx="4">
                  <c:v>UNIVER.UA/Iaroslav Mudryi: Fond Aktsii</c:v>
                </c:pt>
                <c:pt idx="5">
                  <c:v>Sofiivskyi</c:v>
                </c:pt>
                <c:pt idx="6">
                  <c:v>Nadbannia</c:v>
                </c:pt>
                <c:pt idx="7">
                  <c:v>KINTO-Ekviti</c:v>
                </c:pt>
                <c:pt idx="8">
                  <c:v>KINTO- Кlasychnyi</c:v>
                </c:pt>
                <c:pt idx="9">
                  <c:v>VSI</c:v>
                </c:pt>
              </c:strCache>
            </c:strRef>
          </c:cat>
          <c:val>
            <c:numRef>
              <c:f>'В_динаміка ВЧА'!$D$54:$D$63</c:f>
              <c:numCache>
                <c:formatCode>0.00%</c:formatCode>
                <c:ptCount val="10"/>
                <c:pt idx="0">
                  <c:v>0.20526893220994288</c:v>
                </c:pt>
                <c:pt idx="1">
                  <c:v>3.2889666935431862E-2</c:v>
                </c:pt>
                <c:pt idx="2">
                  <c:v>-7.83662127135463E-3</c:v>
                </c:pt>
                <c:pt idx="3">
                  <c:v>-2.6033286385200739E-2</c:v>
                </c:pt>
                <c:pt idx="4">
                  <c:v>-1.6038457640840748E-2</c:v>
                </c:pt>
                <c:pt idx="5">
                  <c:v>-3.0100413598623185E-2</c:v>
                </c:pt>
                <c:pt idx="6">
                  <c:v>-4.7298382050043573E-2</c:v>
                </c:pt>
                <c:pt idx="7">
                  <c:v>-2.0479665486304352E-2</c:v>
                </c:pt>
                <c:pt idx="8">
                  <c:v>-9.4880966455821933E-3</c:v>
                </c:pt>
                <c:pt idx="9">
                  <c:v>-7.3133803605406542E-2</c:v>
                </c:pt>
              </c:numCache>
            </c:numRef>
          </c:val>
        </c:ser>
        <c:dLbls>
          <c:showVal val="1"/>
        </c:dLbls>
        <c:marker val="1"/>
        <c:axId val="65045248"/>
        <c:axId val="65046784"/>
      </c:lineChart>
      <c:catAx>
        <c:axId val="65017344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018880"/>
        <c:crosses val="autoZero"/>
        <c:lblAlgn val="ctr"/>
        <c:lblOffset val="40"/>
        <c:tickLblSkip val="2"/>
        <c:tickMarkSkip val="1"/>
      </c:catAx>
      <c:valAx>
        <c:axId val="65018880"/>
        <c:scaling>
          <c:orientation val="minMax"/>
          <c:max val="1000"/>
          <c:min val="-40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017344"/>
        <c:crosses val="autoZero"/>
        <c:crossBetween val="between"/>
        <c:majorUnit val="100"/>
        <c:minorUnit val="50"/>
      </c:valAx>
      <c:catAx>
        <c:axId val="65045248"/>
        <c:scaling>
          <c:orientation val="minMax"/>
        </c:scaling>
        <c:delete val="1"/>
        <c:axPos val="b"/>
        <c:tickLblPos val="none"/>
        <c:crossAx val="65046784"/>
        <c:crosses val="autoZero"/>
        <c:lblAlgn val="ctr"/>
        <c:lblOffset val="100"/>
      </c:catAx>
      <c:valAx>
        <c:axId val="65046784"/>
        <c:scaling>
          <c:orientation val="minMax"/>
          <c:max val="0.4"/>
          <c:min val="-0.8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045248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2558676014366785"/>
          <c:y val="0.86653064293771154"/>
          <c:w val="0.48372462997249582"/>
          <c:h val="5.1334753728537408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Rates of Return: Open-Ended Funds, Bank Deposits</a:t>
            </a:r>
            <a:endParaRPr lang="ru-RU" sz="12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 and Indexes over the Month </a:t>
            </a:r>
            <a:endParaRPr lang="ru-RU" sz="1200" b="1" i="1" baseline="0"/>
          </a:p>
        </c:rich>
      </c:tx>
      <c:layout>
        <c:manualLayout>
          <c:xMode val="edge"/>
          <c:yMode val="edge"/>
          <c:x val="0.31659851904623015"/>
          <c:y val="6.180469715698393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1.8442632177450301E-2"/>
          <c:y val="0.10754017305315204"/>
          <c:w val="0.96413982661004072"/>
          <c:h val="0.84919653893695923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1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'В_діаграма(дох)'!$A$2:$A$23</c:f>
              <c:strCache>
                <c:ptCount val="22"/>
                <c:pt idx="0">
                  <c:v>Nadbannia</c:v>
                </c:pt>
                <c:pt idx="1">
                  <c:v>Sofiivskyi</c:v>
                </c:pt>
                <c:pt idx="2">
                  <c:v>ОТP Fond Aktsii</c:v>
                </c:pt>
                <c:pt idx="3">
                  <c:v>UNIVER.UA/Iaroslav Mudryi: Fond Aktsii</c:v>
                </c:pt>
                <c:pt idx="4">
                  <c:v>KINTO-Ekviti</c:v>
                </c:pt>
                <c:pt idx="5">
                  <c:v>KINTO-Kaznacheiskyi</c:v>
                </c:pt>
                <c:pt idx="6">
                  <c:v>ТАSК Resurs</c:v>
                </c:pt>
                <c:pt idx="7">
                  <c:v>KINTO- Кlasychnyi</c:v>
                </c:pt>
                <c:pt idx="8">
                  <c:v>VSI</c:v>
                </c:pt>
                <c:pt idx="9">
                  <c:v>UNIVER.UA/Volodymyr Velykyi: Fond Zbalansovanyi</c:v>
                </c:pt>
                <c:pt idx="10">
                  <c:v>Altus – Depozyt</c:v>
                </c:pt>
                <c:pt idx="11">
                  <c:v>Аltus-Zbalansovanyi</c:v>
                </c:pt>
                <c:pt idx="12">
                  <c:v>UNIVER.UA/Taras Shevchenko: Fond Zaoshchadzhen</c:v>
                </c:pt>
                <c:pt idx="13">
                  <c:v>UNIVER.UA/Myhailo Hrushevskyi: Fond Derzhavnykh Paperiv   </c:v>
                </c:pt>
                <c:pt idx="14">
                  <c:v>OTP-Кlasychnyi</c:v>
                </c:pt>
                <c:pt idx="15">
                  <c:v>Funds' average rate of return</c:v>
                </c:pt>
                <c:pt idx="16">
                  <c:v>UX Index</c:v>
                </c:pt>
                <c:pt idx="17">
                  <c:v>PFTS Index</c:v>
                </c:pt>
                <c:pt idx="18">
                  <c:v>EURO Deposits</c:v>
                </c:pt>
                <c:pt idx="19">
                  <c:v>USD Deposits</c:v>
                </c:pt>
                <c:pt idx="20">
                  <c:v>UAH Deposits</c:v>
                </c:pt>
                <c:pt idx="21">
                  <c:v>"Gold" deposit (at official rate of gold)</c:v>
                </c:pt>
              </c:strCache>
            </c:strRef>
          </c:cat>
          <c:val>
            <c:numRef>
              <c:f>'В_діаграма(дох)'!$B$2:$B$23</c:f>
              <c:numCache>
                <c:formatCode>0.00%</c:formatCode>
                <c:ptCount val="22"/>
                <c:pt idx="0">
                  <c:v>-3.7669876214312392E-2</c:v>
                </c:pt>
                <c:pt idx="1">
                  <c:v>-3.0100413598632914E-2</c:v>
                </c:pt>
                <c:pt idx="2">
                  <c:v>-2.6660899813964578E-2</c:v>
                </c:pt>
                <c:pt idx="3">
                  <c:v>-2.2448630555242488E-2</c:v>
                </c:pt>
                <c:pt idx="4">
                  <c:v>-1.7652453153024994E-2</c:v>
                </c:pt>
                <c:pt idx="5">
                  <c:v>-1.5936277453661885E-2</c:v>
                </c:pt>
                <c:pt idx="6">
                  <c:v>-1.4530982181478969E-2</c:v>
                </c:pt>
                <c:pt idx="7">
                  <c:v>-8.7195524428343996E-3</c:v>
                </c:pt>
                <c:pt idx="8">
                  <c:v>-3.3696812961402367E-3</c:v>
                </c:pt>
                <c:pt idx="9">
                  <c:v>-1.6950691194557166E-3</c:v>
                </c:pt>
                <c:pt idx="10">
                  <c:v>4.956633058040838E-3</c:v>
                </c:pt>
                <c:pt idx="11">
                  <c:v>6.4047906900932539E-3</c:v>
                </c:pt>
                <c:pt idx="12">
                  <c:v>7.7585314868779953E-3</c:v>
                </c:pt>
                <c:pt idx="13">
                  <c:v>9.2575398628267358E-3</c:v>
                </c:pt>
                <c:pt idx="14">
                  <c:v>1.1744697751036481E-2</c:v>
                </c:pt>
                <c:pt idx="15">
                  <c:v>-9.2441095319915519E-3</c:v>
                </c:pt>
                <c:pt idx="16">
                  <c:v>-6.4260761442359038E-2</c:v>
                </c:pt>
                <c:pt idx="17">
                  <c:v>2.5535876576596506E-2</c:v>
                </c:pt>
                <c:pt idx="18">
                  <c:v>6.6028655299859018E-3</c:v>
                </c:pt>
                <c:pt idx="19">
                  <c:v>5.0063192109022214E-3</c:v>
                </c:pt>
                <c:pt idx="20">
                  <c:v>1.0356164383561645E-2</c:v>
                </c:pt>
                <c:pt idx="21">
                  <c:v>-2.8283380785029455E-2</c:v>
                </c:pt>
              </c:numCache>
            </c:numRef>
          </c:val>
        </c:ser>
        <c:gapWidth val="60"/>
        <c:axId val="65075072"/>
        <c:axId val="65076608"/>
      </c:barChart>
      <c:catAx>
        <c:axId val="65075072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076608"/>
        <c:crosses val="autoZero"/>
        <c:lblAlgn val="ctr"/>
        <c:lblOffset val="0"/>
        <c:tickLblSkip val="1"/>
        <c:tickMarkSkip val="1"/>
      </c:catAx>
      <c:valAx>
        <c:axId val="65076608"/>
        <c:scaling>
          <c:orientation val="minMax"/>
          <c:max val="0.03"/>
          <c:min val="-7.0000000000000007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075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1" baseline="0"/>
              <a:t>NAV Dynamics of Interval CII over the Month</a:t>
            </a:r>
            <a:endParaRPr lang="ru-RU" sz="1200" b="1" i="1" baseline="0"/>
          </a:p>
        </c:rich>
      </c:tx>
      <c:layout>
        <c:manualLayout>
          <c:xMode val="edge"/>
          <c:yMode val="edge"/>
          <c:x val="0.33846153846153848"/>
          <c:y val="6.666684027822988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7972027972027972E-2"/>
          <c:y val="0.34133422222453702"/>
          <c:w val="0.94125874125874121"/>
          <c:h val="0.43733447222518806"/>
        </c:manualLayout>
      </c:layout>
      <c:barChart>
        <c:barDir val="col"/>
        <c:grouping val="clustered"/>
        <c:ser>
          <c:idx val="1"/>
          <c:order val="0"/>
          <c:tx>
            <c:strRef>
              <c:f>'І_динаміка ВЧА'!$C$34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2"/>
              <c:layout>
                <c:manualLayout>
                  <c:x val="9.6168246814409787E-4"/>
                  <c:y val="2.2709980750334324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71118881118881117"/>
                  <c:y val="0.4186677569472837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65034965034965031"/>
                  <c:y val="0.53866806944809753"/>
                </c:manualLayout>
              </c:layout>
              <c:dLblPos val="outEnd"/>
              <c:showVal val="1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ВЧА'!$B$35:$B$37</c:f>
              <c:strCache>
                <c:ptCount val="3"/>
                <c:pt idx="0">
                  <c:v>Оptimum</c:v>
                </c:pt>
                <c:pt idx="1">
                  <c:v>ТАSК Ukrainskyi Kapital</c:v>
                </c:pt>
                <c:pt idx="2">
                  <c:v>Zbalansovanyi Fond "Parytet"</c:v>
                </c:pt>
              </c:strCache>
            </c:strRef>
          </c:cat>
          <c:val>
            <c:numRef>
              <c:f>'І_динаміка ВЧА'!$C$35:$C$37</c:f>
              <c:numCache>
                <c:formatCode>#,##0.00</c:formatCode>
                <c:ptCount val="3"/>
                <c:pt idx="0">
                  <c:v>-1.9452700000000187</c:v>
                </c:pt>
                <c:pt idx="1">
                  <c:v>-61.848209999999959</c:v>
                </c:pt>
                <c:pt idx="2">
                  <c:v>-20.691909999999915</c:v>
                </c:pt>
              </c:numCache>
            </c:numRef>
          </c:val>
        </c:ser>
        <c:ser>
          <c:idx val="0"/>
          <c:order val="1"/>
          <c:tx>
            <c:strRef>
              <c:f>'І_динаміка ВЧА'!$E$34</c:f>
              <c:strCache>
                <c:ptCount val="1"/>
                <c:pt idx="0">
                  <c:v>Net inflow-outflow,  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4355824438694174E-2"/>
                  <c:y val="-6.2467054243332066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3.7651529649118079E-3"/>
                  <c:y val="-9.1335820207478417E-4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6.9256622599095903E-3"/>
                  <c:y val="4.0977234770575802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60909090909090913"/>
                  <c:y val="0.40800106250276691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8811188811188815"/>
                  <c:y val="0.41066773611389612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68881118881118886"/>
                  <c:y val="0.54933476389261426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78741258741258746"/>
                  <c:y val="0.5520014375037435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78741258741258746"/>
                  <c:y val="0.35200091666905381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55944055944055948"/>
                  <c:y val="0.5120013333368055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2167832167832173"/>
                  <c:y val="0.39200102083599175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6783216783216783"/>
                  <c:y val="0.37866765278034581"/>
                </c:manualLayout>
              </c:layout>
              <c:dLblPos val="outEnd"/>
              <c:showVal val="1"/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ВЧА'!$B$35:$B$37</c:f>
              <c:strCache>
                <c:ptCount val="3"/>
                <c:pt idx="0">
                  <c:v>Оptimum</c:v>
                </c:pt>
                <c:pt idx="1">
                  <c:v>ТАSК Ukrainskyi Kapital</c:v>
                </c:pt>
                <c:pt idx="2">
                  <c:v>Zbalansovanyi Fond "Parytet"</c:v>
                </c:pt>
              </c:strCache>
            </c:strRef>
          </c:cat>
          <c:val>
            <c:numRef>
              <c:f>'І_динаміка ВЧА'!$E$35:$E$37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-1.9201339625167575</c:v>
                </c:pt>
              </c:numCache>
            </c:numRef>
          </c:val>
        </c:ser>
        <c:dLbls>
          <c:showVal val="1"/>
        </c:dLbls>
        <c:overlap val="-20"/>
        <c:axId val="65348736"/>
        <c:axId val="65350272"/>
      </c:barChart>
      <c:lineChart>
        <c:grouping val="standard"/>
        <c:ser>
          <c:idx val="2"/>
          <c:order val="2"/>
          <c:tx>
            <c:strRef>
              <c:f>'І_динаміка ВЧА'!$D$34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0212818258277064E-3"/>
                  <c:y val="-5.399415472809551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3.4232155553876103E-3"/>
                  <c:y val="-5.8762449617912445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2.0700290547460958E-3"/>
                  <c:y val="-2.36949089532997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58321678321678316"/>
                  <c:y val="0.38133432639147496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74755244755244754"/>
                  <c:y val="0.4800012500032552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5594405594405589"/>
                  <c:y val="3.2000083333550346E-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67552447552447548"/>
                  <c:y val="0.53600139583696838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779020979020979"/>
                  <c:y val="0.51733468055906395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76783216783216779"/>
                  <c:y val="0.32266750694663265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5468531468531469"/>
                  <c:y val="1.0666694444516782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930069930069931"/>
                  <c:y val="0.58666819444842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4825174825174827"/>
                  <c:y val="1.0666694444516782E-2"/>
                </c:manualLayout>
              </c:layout>
              <c:dLblPos val="r"/>
              <c:showVal val="1"/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val>
            <c:numRef>
              <c:f>'І_динаміка ВЧА'!$D$35:$D$37</c:f>
              <c:numCache>
                <c:formatCode>0.00%</c:formatCode>
                <c:ptCount val="3"/>
                <c:pt idx="0">
                  <c:v>-5.9151758666104032E-3</c:v>
                </c:pt>
                <c:pt idx="1">
                  <c:v>-4.1527762294417979E-2</c:v>
                </c:pt>
                <c:pt idx="2">
                  <c:v>-1.4047497298686099E-2</c:v>
                </c:pt>
              </c:numCache>
            </c:numRef>
          </c:val>
        </c:ser>
        <c:dLbls>
          <c:showVal val="1"/>
        </c:dLbls>
        <c:marker val="1"/>
        <c:axId val="65364352"/>
        <c:axId val="65365888"/>
      </c:lineChart>
      <c:catAx>
        <c:axId val="65348736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350272"/>
        <c:crosses val="autoZero"/>
        <c:lblAlgn val="ctr"/>
        <c:lblOffset val="100"/>
        <c:tickLblSkip val="1"/>
        <c:tickMarkSkip val="1"/>
      </c:catAx>
      <c:valAx>
        <c:axId val="65350272"/>
        <c:scaling>
          <c:orientation val="minMax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348736"/>
        <c:crosses val="autoZero"/>
        <c:crossBetween val="between"/>
      </c:valAx>
      <c:catAx>
        <c:axId val="65364352"/>
        <c:scaling>
          <c:orientation val="minMax"/>
        </c:scaling>
        <c:delete val="1"/>
        <c:axPos val="b"/>
        <c:tickLblPos val="none"/>
        <c:crossAx val="65365888"/>
        <c:crosses val="autoZero"/>
        <c:lblAlgn val="ctr"/>
        <c:lblOffset val="100"/>
      </c:catAx>
      <c:valAx>
        <c:axId val="65365888"/>
        <c:scaling>
          <c:orientation val="minMax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364352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104895104895105"/>
          <c:y val="0.81600212500553382"/>
          <c:w val="0.4706293706293706"/>
          <c:h val="6.9333513889359086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Rates of Return: Interval Funds, Bank Deposits </a:t>
            </a:r>
            <a:endParaRPr lang="ru-RU" sz="12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and Indexes over the Month</a:t>
            </a:r>
            <a:endParaRPr lang="ru-RU" sz="1200" b="1" i="1" baseline="0"/>
          </a:p>
        </c:rich>
      </c:tx>
      <c:layout>
        <c:manualLayout>
          <c:xMode val="edge"/>
          <c:yMode val="edge"/>
          <c:x val="0.28004087244267539"/>
          <c:y val="8.9766606822262122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8044835379027264E-2"/>
          <c:y val="0.16517055655296231"/>
          <c:w val="0.92871736606443622"/>
          <c:h val="0.7719928186714542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3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'І_діаграма(дох)'!$A$2:$A$11</c:f>
              <c:strCache>
                <c:ptCount val="10"/>
                <c:pt idx="0">
                  <c:v>ТАSК Ukrainskyi Kapital</c:v>
                </c:pt>
                <c:pt idx="1">
                  <c:v>Zbalansovanyi Fond "Parytet"</c:v>
                </c:pt>
                <c:pt idx="2">
                  <c:v>Optimum</c:v>
                </c:pt>
                <c:pt idx="3">
                  <c:v>Funds' average rate of return</c:v>
                </c:pt>
                <c:pt idx="4">
                  <c:v>UX Index</c:v>
                </c:pt>
                <c:pt idx="5">
                  <c:v>PFTS Index</c:v>
                </c:pt>
                <c:pt idx="6">
                  <c:v>EURO Deposits</c:v>
                </c:pt>
                <c:pt idx="7">
                  <c:v>USD Deposits</c:v>
                </c:pt>
                <c:pt idx="8">
                  <c:v>UAH Deposits</c:v>
                </c:pt>
                <c:pt idx="9">
                  <c:v>"Gold" deposit (at official rate of gold)</c:v>
                </c:pt>
              </c:strCache>
            </c:strRef>
          </c:cat>
          <c:val>
            <c:numRef>
              <c:f>'І_діаграма(дох)'!$B$2:$B$11</c:f>
              <c:numCache>
                <c:formatCode>0.00%</c:formatCode>
                <c:ptCount val="10"/>
                <c:pt idx="0">
                  <c:v>-4.1527762294361281E-2</c:v>
                </c:pt>
                <c:pt idx="1">
                  <c:v>-1.272584515024644E-2</c:v>
                </c:pt>
                <c:pt idx="2">
                  <c:v>-5.9151758666106113E-3</c:v>
                </c:pt>
                <c:pt idx="3">
                  <c:v>-2.0056261103739443E-2</c:v>
                </c:pt>
                <c:pt idx="4">
                  <c:v>-6.4260761442359038E-2</c:v>
                </c:pt>
                <c:pt idx="5">
                  <c:v>2.5535876576596506E-2</c:v>
                </c:pt>
                <c:pt idx="6">
                  <c:v>6.6028655299859018E-3</c:v>
                </c:pt>
                <c:pt idx="7">
                  <c:v>5.0063192109022214E-3</c:v>
                </c:pt>
                <c:pt idx="8">
                  <c:v>1.0356164383561645E-2</c:v>
                </c:pt>
                <c:pt idx="9">
                  <c:v>-2.8283380785029455E-2</c:v>
                </c:pt>
              </c:numCache>
            </c:numRef>
          </c:val>
        </c:ser>
        <c:gapWidth val="60"/>
        <c:axId val="65397120"/>
        <c:axId val="65398656"/>
      </c:barChart>
      <c:catAx>
        <c:axId val="65397120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398656"/>
        <c:crosses val="autoZero"/>
        <c:lblAlgn val="ctr"/>
        <c:lblOffset val="100"/>
        <c:tickLblSkip val="1"/>
        <c:tickMarkSkip val="1"/>
      </c:catAx>
      <c:valAx>
        <c:axId val="65398656"/>
        <c:scaling>
          <c:orientation val="minMax"/>
          <c:max val="0.05"/>
          <c:min val="-7.0000000000000007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397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1" baseline="0"/>
              <a:t>Closed-End CII NAV Dynamics over the Month</a:t>
            </a:r>
            <a:endParaRPr lang="ru-RU" sz="1200" b="1" i="1" baseline="0"/>
          </a:p>
        </c:rich>
      </c:tx>
      <c:layout>
        <c:manualLayout>
          <c:xMode val="edge"/>
          <c:yMode val="edge"/>
          <c:x val="0.36699857752489329"/>
          <c:y val="5.325443786982248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4.2674253200568987E-2"/>
          <c:y val="0.32840236686390534"/>
          <c:w val="0.92034139402560455"/>
          <c:h val="0.45857988165680474"/>
        </c:manualLayout>
      </c:layout>
      <c:barChart>
        <c:barDir val="col"/>
        <c:grouping val="clustered"/>
        <c:ser>
          <c:idx val="1"/>
          <c:order val="0"/>
          <c:tx>
            <c:strRef>
              <c:f>'3_динаміка ВЧА'!$C$34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0"/>
              <c:layout>
                <c:manualLayout>
                  <c:x val="-2.4156581454827359E-3"/>
                  <c:y val="3.2365507875058547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64011379800853485"/>
                  <c:y val="0.21301775147928995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67852062588904694"/>
                  <c:y val="0.51183431952662717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2048364153627309"/>
                  <c:y val="0.50591715976331364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51635846372688476"/>
                  <c:y val="0.46745562130177515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596728307254623"/>
                  <c:y val="0.47041420118343197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7780938833570414"/>
                  <c:y val="0.46153846153846156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5248933143669983"/>
                  <c:y val="0.47041420118343197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8364153627311524"/>
                  <c:y val="0.58579881656804733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2275960170697011"/>
                  <c:y val="0.71893491124260356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6685633001422475"/>
                  <c:y val="0.71893491124260356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1237553342816498"/>
                  <c:y val="0.94970414201183428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4751066856330014"/>
                  <c:y val="0.47928994082840237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ВЧА'!$B$35:$B$36</c:f>
              <c:strCache>
                <c:ptCount val="2"/>
                <c:pt idx="0">
                  <c:v>ТАSК Universal</c:v>
                </c:pt>
                <c:pt idx="1">
                  <c:v>Іndeks Ukrainskoi Birzhi</c:v>
                </c:pt>
              </c:strCache>
            </c:strRef>
          </c:cat>
          <c:val>
            <c:numRef>
              <c:f>'3_динаміка ВЧА'!$C$35:$C$36</c:f>
              <c:numCache>
                <c:formatCode>#,##0.00</c:formatCode>
                <c:ptCount val="2"/>
                <c:pt idx="0">
                  <c:v>-32.633309999999938</c:v>
                </c:pt>
                <c:pt idx="1">
                  <c:v>-923.33440000000041</c:v>
                </c:pt>
              </c:numCache>
            </c:numRef>
          </c:val>
        </c:ser>
        <c:ser>
          <c:idx val="0"/>
          <c:order val="1"/>
          <c:tx>
            <c:strRef>
              <c:f>'3_динаміка ВЧА'!$E$34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8"/>
              <c:layout>
                <c:manualLayout>
                  <c:xMode val="edge"/>
                  <c:yMode val="edge"/>
                  <c:x val="0.71266002844950216"/>
                  <c:y val="0.47041420118343197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8662873399715505"/>
                  <c:y val="0.4526627218934911"/>
                </c:manualLayout>
              </c:layout>
              <c:dLblPos val="outEnd"/>
              <c:showVal val="1"/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6"/>
              <c:layout>
                <c:manualLayout>
                  <c:xMode val="edge"/>
                  <c:yMode val="edge"/>
                  <c:x val="0.5234708392603129"/>
                  <c:y val="0.51479289940828399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ВЧА'!$B$35:$B$36</c:f>
              <c:strCache>
                <c:ptCount val="2"/>
                <c:pt idx="0">
                  <c:v>ТАSК Universal</c:v>
                </c:pt>
                <c:pt idx="1">
                  <c:v>Іndeks Ukrainskoi Birzhi</c:v>
                </c:pt>
              </c:strCache>
            </c:strRef>
          </c:cat>
          <c:val>
            <c:numRef>
              <c:f>'3_динаміка ВЧА'!$E$35:$E$36</c:f>
              <c:numCache>
                <c:formatCode>#,##0.00</c:formatCode>
                <c:ptCount val="2"/>
                <c:pt idx="0">
                  <c:v>0</c:v>
                </c:pt>
                <c:pt idx="1">
                  <c:v>-320.37940627020265</c:v>
                </c:pt>
              </c:numCache>
            </c:numRef>
          </c:val>
        </c:ser>
        <c:dLbls>
          <c:showVal val="1"/>
        </c:dLbls>
        <c:overlap val="-20"/>
        <c:axId val="64484864"/>
        <c:axId val="64486400"/>
      </c:barChart>
      <c:lineChart>
        <c:grouping val="standard"/>
        <c:ser>
          <c:idx val="2"/>
          <c:order val="2"/>
          <c:tx>
            <c:strRef>
              <c:f>'3_динаміка ВЧА'!$D$34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8425583443927299E-3"/>
                  <c:y val="-5.643013094616376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5.1395206567812161E-3"/>
                  <c:y val="3.046879102136428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68776671408250356"/>
                  <c:y val="6.8047337278106509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62375533428165009"/>
                  <c:y val="0.5355029585798816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918918918918914"/>
                  <c:y val="0.5355029585798816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6955903271692749"/>
                  <c:y val="0.52958579881656809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288762446657186"/>
                  <c:y val="0.8609467455621301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3413940256045522"/>
                  <c:y val="0.89349112426035504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7752489331436696"/>
                  <c:y val="0.87278106508875741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216216216216216"/>
                  <c:y val="0.93195266272189348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67211948790896159"/>
                  <c:y val="0.97633136094674555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70697012802276"/>
                  <c:y val="0.99704142011834318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50213371266002849"/>
                  <c:y val="0.65976331360946749"/>
                </c:manualLayout>
              </c:layout>
              <c:dLblPos val="r"/>
              <c:showVal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b"/>
            <c:showVal val="1"/>
          </c:dLbls>
          <c:val>
            <c:numRef>
              <c:f>'3_динаміка ВЧА'!$D$35:$D$36</c:f>
              <c:numCache>
                <c:formatCode>0.00%</c:formatCode>
                <c:ptCount val="2"/>
                <c:pt idx="0">
                  <c:v>-3.1253407965702501E-2</c:v>
                </c:pt>
                <c:pt idx="1">
                  <c:v>-7.7427776215480887E-2</c:v>
                </c:pt>
              </c:numCache>
            </c:numRef>
          </c:val>
        </c:ser>
        <c:dLbls>
          <c:showVal val="1"/>
        </c:dLbls>
        <c:marker val="1"/>
        <c:axId val="64516864"/>
        <c:axId val="64518400"/>
      </c:lineChart>
      <c:catAx>
        <c:axId val="64484864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4486400"/>
        <c:crosses val="autoZero"/>
        <c:lblAlgn val="ctr"/>
        <c:lblOffset val="100"/>
        <c:tickLblSkip val="1"/>
        <c:tickMarkSkip val="1"/>
      </c:catAx>
      <c:valAx>
        <c:axId val="64486400"/>
        <c:scaling>
          <c:orientation val="minMax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4484864"/>
        <c:crosses val="autoZero"/>
        <c:crossBetween val="between"/>
      </c:valAx>
      <c:catAx>
        <c:axId val="64516864"/>
        <c:scaling>
          <c:orientation val="minMax"/>
        </c:scaling>
        <c:delete val="1"/>
        <c:axPos val="b"/>
        <c:tickLblPos val="none"/>
        <c:crossAx val="64518400"/>
        <c:crosses val="autoZero"/>
        <c:lblAlgn val="ctr"/>
        <c:lblOffset val="100"/>
      </c:catAx>
      <c:valAx>
        <c:axId val="64518400"/>
        <c:scaling>
          <c:orientation val="minMax"/>
          <c:max val="0.15"/>
          <c:min val="-0.1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4516864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</c:legendEntry>
      <c:layout>
        <c:manualLayout>
          <c:xMode val="edge"/>
          <c:yMode val="edge"/>
          <c:x val="0.18705547652916074"/>
          <c:y val="0.86094674556213013"/>
          <c:w val="0.4388335704125178"/>
          <c:h val="7.3964497041420121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Rates of Return: Closed-End Funds, Bank Deposits </a:t>
            </a:r>
            <a:endParaRPr lang="ru-RU" sz="12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and Indexes over the Month </a:t>
            </a:r>
            <a:endParaRPr lang="ru-RU" sz="1200" b="1" i="1" baseline="0"/>
          </a:p>
        </c:rich>
      </c:tx>
      <c:layout>
        <c:manualLayout>
          <c:xMode val="edge"/>
          <c:yMode val="edge"/>
          <c:x val="0.28356713426853708"/>
          <c:y val="1.224491016114293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1.8036072144288578E-2"/>
          <c:y val="0.21428592782000142"/>
          <c:w val="0.9649298597194389"/>
          <c:h val="0.71428642606667136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2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'З_діаграма(дох)'!$A$2:$A$10</c:f>
              <c:strCache>
                <c:ptCount val="9"/>
                <c:pt idx="0">
                  <c:v>Іndeks Ukrainskoi Birzhi</c:v>
                </c:pt>
                <c:pt idx="1">
                  <c:v>ТАSК Universal</c:v>
                </c:pt>
                <c:pt idx="2">
                  <c:v>Funds' average rate of return</c:v>
                </c:pt>
                <c:pt idx="3">
                  <c:v>UX Index</c:v>
                </c:pt>
                <c:pt idx="4">
                  <c:v>PFTS Index</c:v>
                </c:pt>
                <c:pt idx="5">
                  <c:v>EURO Deposits</c:v>
                </c:pt>
                <c:pt idx="6">
                  <c:v>USD Deposits</c:v>
                </c:pt>
                <c:pt idx="7">
                  <c:v>UAH Deposits</c:v>
                </c:pt>
                <c:pt idx="8">
                  <c:v>"Gold" deposit (at official rate of gold)</c:v>
                </c:pt>
              </c:strCache>
            </c:strRef>
          </c:cat>
          <c:val>
            <c:numRef>
              <c:f>'З_діаграма(дох)'!$B$2:$B$10</c:f>
              <c:numCache>
                <c:formatCode>0.00%</c:formatCode>
                <c:ptCount val="9"/>
                <c:pt idx="0">
                  <c:v>-5.1270880578512701E-2</c:v>
                </c:pt>
                <c:pt idx="1">
                  <c:v>-3.125340796572762E-2</c:v>
                </c:pt>
                <c:pt idx="2">
                  <c:v>-4.1262144272120202E-2</c:v>
                </c:pt>
                <c:pt idx="3">
                  <c:v>-6.4260761442359038E-2</c:v>
                </c:pt>
                <c:pt idx="4">
                  <c:v>2.5535876576596506E-2</c:v>
                </c:pt>
                <c:pt idx="5">
                  <c:v>6.6028655299859018E-3</c:v>
                </c:pt>
                <c:pt idx="6">
                  <c:v>5.0063192109022214E-3</c:v>
                </c:pt>
                <c:pt idx="7">
                  <c:v>1.0356164383561645E-2</c:v>
                </c:pt>
                <c:pt idx="8">
                  <c:v>-2.8283380785029455E-2</c:v>
                </c:pt>
              </c:numCache>
            </c:numRef>
          </c:val>
        </c:ser>
        <c:gapWidth val="60"/>
        <c:axId val="65099264"/>
        <c:axId val="65100800"/>
      </c:barChart>
      <c:catAx>
        <c:axId val="65099264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100800"/>
        <c:crosses val="autoZero"/>
        <c:lblAlgn val="ctr"/>
        <c:lblOffset val="100"/>
        <c:tickLblSkip val="1"/>
        <c:tickMarkSkip val="1"/>
      </c:catAx>
      <c:valAx>
        <c:axId val="65100800"/>
        <c:scaling>
          <c:orientation val="minMax"/>
          <c:max val="0.03"/>
          <c:min val="-7.0000000000000007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09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590550</xdr:colOff>
      <xdr:row>19</xdr:row>
      <xdr:rowOff>142875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21</xdr:row>
      <xdr:rowOff>19050</xdr:rowOff>
    </xdr:from>
    <xdr:to>
      <xdr:col>11</xdr:col>
      <xdr:colOff>561975</xdr:colOff>
      <xdr:row>40</xdr:row>
      <xdr:rowOff>133350</xdr:rowOff>
    </xdr:to>
    <xdr:graphicFrame macro="">
      <xdr:nvGraphicFramePr>
        <xdr:cNvPr id="103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31</xdr:row>
      <xdr:rowOff>104775</xdr:rowOff>
    </xdr:from>
    <xdr:to>
      <xdr:col>4</xdr:col>
      <xdr:colOff>533400</xdr:colOff>
      <xdr:row>55</xdr:row>
      <xdr:rowOff>104775</xdr:rowOff>
    </xdr:to>
    <xdr:graphicFrame macro="">
      <xdr:nvGraphicFramePr>
        <xdr:cNvPr id="122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24</xdr:row>
      <xdr:rowOff>38100</xdr:rowOff>
    </xdr:from>
    <xdr:to>
      <xdr:col>7</xdr:col>
      <xdr:colOff>9525</xdr:colOff>
      <xdr:row>49</xdr:row>
      <xdr:rowOff>76200</xdr:rowOff>
    </xdr:to>
    <xdr:graphicFrame macro="">
      <xdr:nvGraphicFramePr>
        <xdr:cNvPr id="1127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190500</xdr:rowOff>
    </xdr:from>
    <xdr:to>
      <xdr:col>18</xdr:col>
      <xdr:colOff>171450</xdr:colOff>
      <xdr:row>45</xdr:row>
      <xdr:rowOff>142875</xdr:rowOff>
    </xdr:to>
    <xdr:graphicFrame macro="">
      <xdr:nvGraphicFramePr>
        <xdr:cNvPr id="768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104775</xdr:rowOff>
    </xdr:from>
    <xdr:to>
      <xdr:col>9</xdr:col>
      <xdr:colOff>542925</xdr:colOff>
      <xdr:row>31</xdr:row>
      <xdr:rowOff>57150</xdr:rowOff>
    </xdr:to>
    <xdr:graphicFrame macro="">
      <xdr:nvGraphicFramePr>
        <xdr:cNvPr id="1332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238125</xdr:colOff>
      <xdr:row>32</xdr:row>
      <xdr:rowOff>19050</xdr:rowOff>
    </xdr:to>
    <xdr:graphicFrame macro="">
      <xdr:nvGraphicFramePr>
        <xdr:cNvPr id="6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7</xdr:row>
      <xdr:rowOff>9525</xdr:rowOff>
    </xdr:from>
    <xdr:to>
      <xdr:col>9</xdr:col>
      <xdr:colOff>571500</xdr:colOff>
      <xdr:row>24</xdr:row>
      <xdr:rowOff>152400</xdr:rowOff>
    </xdr:to>
    <xdr:graphicFrame macro="">
      <xdr:nvGraphicFramePr>
        <xdr:cNvPr id="1434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371475</xdr:colOff>
      <xdr:row>28</xdr:row>
      <xdr:rowOff>114300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art-capital.com.ua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sem.biz.ua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9"/>
  </sheetPr>
  <dimension ref="A1:N36"/>
  <sheetViews>
    <sheetView zoomScale="85" workbookViewId="0">
      <selection activeCell="Q46" sqref="Q46"/>
    </sheetView>
  </sheetViews>
  <sheetFormatPr defaultRowHeight="12.75"/>
  <cols>
    <col min="1" max="1" width="29.140625" style="3" customWidth="1"/>
    <col min="2" max="6" width="16.7109375" customWidth="1"/>
  </cols>
  <sheetData>
    <row r="1" spans="1:14" ht="16.5" thickBot="1">
      <c r="A1" s="73" t="s">
        <v>12</v>
      </c>
      <c r="B1" s="73"/>
      <c r="C1" s="73"/>
      <c r="D1" s="74"/>
      <c r="E1" s="74"/>
      <c r="F1" s="74"/>
    </row>
    <row r="2" spans="1:14" ht="30.75" thickBot="1">
      <c r="A2" s="25" t="s">
        <v>13</v>
      </c>
      <c r="B2" s="25" t="s">
        <v>14</v>
      </c>
      <c r="C2" s="25" t="s">
        <v>15</v>
      </c>
      <c r="D2" s="25" t="s">
        <v>16</v>
      </c>
      <c r="E2" s="25" t="s">
        <v>17</v>
      </c>
      <c r="F2" s="25" t="s">
        <v>18</v>
      </c>
      <c r="G2" s="2"/>
      <c r="I2" s="1"/>
    </row>
    <row r="3" spans="1:14" ht="14.25">
      <c r="A3" s="87" t="s">
        <v>19</v>
      </c>
      <c r="B3" s="88">
        <v>-4.8469764400666526E-2</v>
      </c>
      <c r="C3" s="88">
        <v>-6.1346760926592747E-2</v>
      </c>
      <c r="D3" s="88">
        <v>-1.5993343724390548E-2</v>
      </c>
      <c r="E3" s="88">
        <v>-6.5807841597038563E-2</v>
      </c>
      <c r="F3" s="88">
        <v>-5.980621815276288E-2</v>
      </c>
      <c r="G3" s="57"/>
      <c r="H3" s="57"/>
      <c r="I3" s="2"/>
      <c r="J3" s="2"/>
      <c r="K3" s="2"/>
      <c r="L3" s="2"/>
    </row>
    <row r="4" spans="1:14" ht="14.25">
      <c r="A4" s="87" t="s">
        <v>20</v>
      </c>
      <c r="B4" s="88">
        <v>2.5535876576596506E-2</v>
      </c>
      <c r="C4" s="88">
        <v>-6.4260761442359038E-2</v>
      </c>
      <c r="D4" s="88">
        <v>-9.2441095319915519E-3</v>
      </c>
      <c r="E4" s="88">
        <v>-2.0056261103739443E-2</v>
      </c>
      <c r="F4" s="88">
        <v>-4.126214427212016E-2</v>
      </c>
      <c r="G4" s="57"/>
      <c r="H4" s="57"/>
      <c r="I4" s="2"/>
      <c r="J4" s="2"/>
      <c r="K4" s="2"/>
      <c r="L4" s="2"/>
    </row>
    <row r="5" spans="1:14" ht="15" thickBot="1">
      <c r="A5" s="77" t="s">
        <v>21</v>
      </c>
      <c r="B5" s="78">
        <v>0.46845045388180018</v>
      </c>
      <c r="C5" s="78">
        <v>0.15944506397464475</v>
      </c>
      <c r="D5" s="78">
        <v>4.2150142999906298E-2</v>
      </c>
      <c r="E5" s="78">
        <v>-3.1580564396702794E-2</v>
      </c>
      <c r="F5" s="78">
        <v>8.375377051851618E-2</v>
      </c>
      <c r="G5" s="57"/>
      <c r="H5" s="57"/>
      <c r="I5" s="2"/>
      <c r="J5" s="2"/>
      <c r="K5" s="2"/>
      <c r="L5" s="2"/>
    </row>
    <row r="6" spans="1:14" ht="14.25">
      <c r="A6" s="71"/>
      <c r="B6" s="70"/>
      <c r="C6" s="70"/>
      <c r="D6" s="72"/>
      <c r="E6" s="72"/>
      <c r="F6" s="72"/>
      <c r="G6" s="10"/>
      <c r="J6" s="2"/>
      <c r="K6" s="2"/>
      <c r="L6" s="2"/>
      <c r="M6" s="2"/>
      <c r="N6" s="2"/>
    </row>
    <row r="7" spans="1:14" ht="14.25">
      <c r="A7" s="71"/>
      <c r="B7" s="72"/>
      <c r="C7" s="72"/>
      <c r="D7" s="72"/>
      <c r="E7" s="72"/>
      <c r="F7" s="72"/>
      <c r="J7" s="4"/>
      <c r="K7" s="4"/>
      <c r="L7" s="4"/>
      <c r="M7" s="4"/>
      <c r="N7" s="4"/>
    </row>
    <row r="8" spans="1:14" ht="14.25">
      <c r="A8" s="71"/>
      <c r="B8" s="72"/>
      <c r="C8" s="72"/>
      <c r="D8" s="72"/>
      <c r="E8" s="72"/>
      <c r="F8" s="72"/>
    </row>
    <row r="9" spans="1:14" ht="14.25">
      <c r="A9" s="71"/>
      <c r="B9" s="72"/>
      <c r="C9" s="72"/>
      <c r="D9" s="72"/>
      <c r="E9" s="72"/>
      <c r="F9" s="72"/>
    </row>
    <row r="10" spans="1:14" ht="14.25">
      <c r="A10" s="71"/>
      <c r="B10" s="72"/>
      <c r="C10" s="72"/>
      <c r="D10" s="72"/>
      <c r="E10" s="72"/>
      <c r="F10" s="72"/>
      <c r="N10" s="10"/>
    </row>
    <row r="11" spans="1:14" ht="14.25">
      <c r="A11" s="71"/>
      <c r="B11" s="72"/>
      <c r="C11" s="72"/>
      <c r="D11" s="72"/>
      <c r="E11" s="72"/>
      <c r="F11" s="72"/>
    </row>
    <row r="12" spans="1:14" ht="14.25">
      <c r="A12" s="71"/>
      <c r="B12" s="72"/>
      <c r="C12" s="72"/>
      <c r="D12" s="72"/>
      <c r="E12" s="72"/>
      <c r="F12" s="72"/>
    </row>
    <row r="13" spans="1:14" ht="14.25">
      <c r="A13" s="71"/>
      <c r="B13" s="72"/>
      <c r="C13" s="72"/>
      <c r="D13" s="72"/>
      <c r="E13" s="72"/>
      <c r="F13" s="72"/>
    </row>
    <row r="14" spans="1:14" ht="14.25">
      <c r="A14" s="71"/>
      <c r="B14" s="72"/>
      <c r="C14" s="72"/>
      <c r="D14" s="72"/>
      <c r="E14" s="72"/>
      <c r="F14" s="72"/>
    </row>
    <row r="15" spans="1:14" ht="14.25">
      <c r="A15" s="71"/>
      <c r="B15" s="72"/>
      <c r="C15" s="72"/>
      <c r="D15" s="72"/>
      <c r="E15" s="72"/>
      <c r="F15" s="72"/>
    </row>
    <row r="16" spans="1:14" ht="14.25">
      <c r="A16" s="71"/>
      <c r="B16" s="72"/>
      <c r="C16" s="72"/>
      <c r="D16" s="72"/>
      <c r="E16" s="72"/>
      <c r="F16" s="72"/>
    </row>
    <row r="17" spans="1:6" ht="14.25">
      <c r="A17" s="71"/>
      <c r="B17" s="72"/>
      <c r="C17" s="72"/>
      <c r="D17" s="72"/>
      <c r="E17" s="72"/>
      <c r="F17" s="72"/>
    </row>
    <row r="18" spans="1:6" ht="14.25">
      <c r="A18" s="71"/>
      <c r="B18" s="72"/>
      <c r="C18" s="72"/>
      <c r="D18" s="72"/>
      <c r="E18" s="72"/>
      <c r="F18" s="72"/>
    </row>
    <row r="19" spans="1:6" ht="14.25">
      <c r="A19" s="71"/>
      <c r="B19" s="72"/>
      <c r="C19" s="72"/>
      <c r="D19" s="72"/>
      <c r="E19" s="72"/>
      <c r="F19" s="72"/>
    </row>
    <row r="20" spans="1:6" ht="14.25">
      <c r="A20" s="71"/>
      <c r="B20" s="72"/>
      <c r="C20" s="72"/>
      <c r="D20" s="72"/>
      <c r="E20" s="72"/>
      <c r="F20" s="72"/>
    </row>
    <row r="21" spans="1:6" ht="15" thickBot="1">
      <c r="A21" s="71"/>
      <c r="B21" s="72"/>
      <c r="C21" s="72"/>
      <c r="D21" s="72"/>
      <c r="E21" s="72"/>
      <c r="F21" s="72"/>
    </row>
    <row r="22" spans="1:6" ht="15.75" thickBot="1">
      <c r="A22" s="25" t="s">
        <v>22</v>
      </c>
      <c r="B22" s="175" t="s">
        <v>23</v>
      </c>
      <c r="C22" s="176" t="s">
        <v>24</v>
      </c>
      <c r="D22" s="76"/>
      <c r="E22" s="72"/>
      <c r="F22" s="72"/>
    </row>
    <row r="23" spans="1:6" ht="28.5">
      <c r="A23" s="177" t="s">
        <v>25</v>
      </c>
      <c r="B23" s="27">
        <v>-8.0133226941304425E-2</v>
      </c>
      <c r="C23" s="63">
        <v>-0.13901665834132604</v>
      </c>
      <c r="D23" s="76"/>
      <c r="E23" s="72"/>
      <c r="F23" s="72"/>
    </row>
    <row r="24" spans="1:6" ht="14.25">
      <c r="A24" s="26" t="s">
        <v>15</v>
      </c>
      <c r="B24" s="27">
        <v>-6.4260761442359038E-2</v>
      </c>
      <c r="C24" s="63">
        <v>0.15944506397464475</v>
      </c>
      <c r="D24" s="76"/>
      <c r="E24" s="72"/>
      <c r="F24" s="72"/>
    </row>
    <row r="25" spans="1:6" ht="14.25">
      <c r="A25" s="26" t="s">
        <v>26</v>
      </c>
      <c r="B25" s="27">
        <v>-4.9672514880913288E-2</v>
      </c>
      <c r="C25" s="63">
        <v>-3.2221503618919733E-2</v>
      </c>
      <c r="D25" s="76"/>
      <c r="E25" s="72"/>
      <c r="F25" s="72"/>
    </row>
    <row r="26" spans="1:6" ht="14.25">
      <c r="A26" s="52" t="s">
        <v>27</v>
      </c>
      <c r="B26" s="27">
        <v>-2.3712225969445111E-2</v>
      </c>
      <c r="C26" s="63">
        <v>-4.7349206201751981E-2</v>
      </c>
      <c r="D26" s="76"/>
      <c r="E26" s="72"/>
      <c r="F26" s="72"/>
    </row>
    <row r="27" spans="1:6" ht="14.25">
      <c r="A27" s="26" t="s">
        <v>28</v>
      </c>
      <c r="B27" s="27">
        <v>-1.386892412566687E-2</v>
      </c>
      <c r="C27" s="63">
        <v>2.0649178550453673E-3</v>
      </c>
      <c r="D27" s="76"/>
      <c r="E27" s="72"/>
      <c r="F27" s="72"/>
    </row>
    <row r="28" spans="1:6" ht="14.25">
      <c r="A28" s="26" t="s">
        <v>29</v>
      </c>
      <c r="B28" s="27">
        <v>-1.0013583240228829E-2</v>
      </c>
      <c r="C28" s="63">
        <v>-0.13234953539112881</v>
      </c>
      <c r="D28" s="76"/>
      <c r="E28" s="72"/>
      <c r="F28" s="72"/>
    </row>
    <row r="29" spans="1:6" ht="14.25">
      <c r="A29" s="26" t="s">
        <v>30</v>
      </c>
      <c r="B29" s="27">
        <v>-8.7686903647464787E-3</v>
      </c>
      <c r="C29" s="63">
        <v>-2.3388165588211773E-4</v>
      </c>
      <c r="D29" s="76"/>
      <c r="E29" s="72"/>
      <c r="F29" s="72"/>
    </row>
    <row r="30" spans="1:6" ht="14.25">
      <c r="A30" s="26" t="s">
        <v>31</v>
      </c>
      <c r="B30" s="27">
        <v>-5.9154221194109846E-3</v>
      </c>
      <c r="C30" s="63">
        <v>-1.8115862879168554E-2</v>
      </c>
      <c r="D30" s="76"/>
      <c r="E30" s="72"/>
      <c r="F30" s="72"/>
    </row>
    <row r="31" spans="1:6" ht="14.25">
      <c r="A31" s="26" t="s">
        <v>32</v>
      </c>
      <c r="B31" s="27">
        <v>-5.3749576723710613E-3</v>
      </c>
      <c r="C31" s="63">
        <v>-6.6131010683202485E-3</v>
      </c>
      <c r="D31" s="76"/>
      <c r="E31" s="72"/>
      <c r="F31" s="72"/>
    </row>
    <row r="32" spans="1:6" ht="14.25">
      <c r="A32" s="26" t="s">
        <v>33</v>
      </c>
      <c r="B32" s="27">
        <v>-3.0092753421803176E-3</v>
      </c>
      <c r="C32" s="63">
        <v>8.8262060727862135E-2</v>
      </c>
      <c r="D32" s="76"/>
      <c r="E32" s="72"/>
      <c r="F32" s="72"/>
    </row>
    <row r="33" spans="1:6" ht="14.25">
      <c r="A33" s="26" t="s">
        <v>34</v>
      </c>
      <c r="B33" s="27">
        <v>4.6252964847024458E-3</v>
      </c>
      <c r="C33" s="63">
        <v>-2.0225399232328356E-2</v>
      </c>
      <c r="D33" s="76"/>
      <c r="E33" s="72"/>
      <c r="F33" s="72"/>
    </row>
    <row r="34" spans="1:6" ht="14.25">
      <c r="A34" s="26" t="s">
        <v>35</v>
      </c>
      <c r="B34" s="149">
        <v>4.8424002040461378E-3</v>
      </c>
      <c r="C34" s="150">
        <v>1.6741409554871467E-2</v>
      </c>
      <c r="D34" s="76"/>
      <c r="E34" s="72"/>
      <c r="F34" s="72"/>
    </row>
    <row r="35" spans="1:6" ht="15" thickBot="1">
      <c r="A35" s="151" t="s">
        <v>14</v>
      </c>
      <c r="B35" s="152">
        <v>2.5535876576596506E-2</v>
      </c>
      <c r="C35" s="152">
        <v>0.46845045388180018</v>
      </c>
      <c r="D35" s="76"/>
      <c r="E35" s="72"/>
      <c r="F35" s="72"/>
    </row>
    <row r="36" spans="1:6" ht="14.25">
      <c r="A36" s="71"/>
      <c r="B36" s="72"/>
      <c r="C36" s="72"/>
      <c r="D36" s="76"/>
      <c r="E36" s="72"/>
      <c r="F36" s="72"/>
    </row>
  </sheetData>
  <autoFilter ref="A22:C22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5"/>
  <sheetViews>
    <sheetView zoomScale="85" workbookViewId="0">
      <selection activeCell="J40" sqref="J40"/>
    </sheetView>
  </sheetViews>
  <sheetFormatPr defaultRowHeight="14.25"/>
  <cols>
    <col min="1" max="1" width="4.7109375" style="30" customWidth="1"/>
    <col min="2" max="2" width="46" style="28" bestFit="1" customWidth="1"/>
    <col min="3" max="4" width="12.7109375" style="30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8" bestFit="1" customWidth="1"/>
    <col min="10" max="10" width="22.28515625" style="28" bestFit="1" customWidth="1"/>
    <col min="11" max="11" width="35.85546875" style="28" customWidth="1"/>
    <col min="12" max="16384" width="9.140625" style="28"/>
  </cols>
  <sheetData>
    <row r="1" spans="1:11" ht="16.5" thickBot="1">
      <c r="A1" s="159" t="s">
        <v>134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1" ht="60.75" thickBot="1">
      <c r="A2" s="25" t="s">
        <v>37</v>
      </c>
      <c r="B2" s="199" t="s">
        <v>74</v>
      </c>
      <c r="C2" s="15" t="s">
        <v>113</v>
      </c>
      <c r="D2" s="43" t="s">
        <v>114</v>
      </c>
      <c r="E2" s="43" t="s">
        <v>39</v>
      </c>
      <c r="F2" s="43" t="s">
        <v>135</v>
      </c>
      <c r="G2" s="43" t="s">
        <v>136</v>
      </c>
      <c r="H2" s="43" t="s">
        <v>137</v>
      </c>
      <c r="I2" s="17" t="s">
        <v>43</v>
      </c>
      <c r="J2" s="18" t="s">
        <v>44</v>
      </c>
    </row>
    <row r="3" spans="1:11" ht="36.75" customHeight="1">
      <c r="A3" s="21">
        <v>1</v>
      </c>
      <c r="B3" s="178" t="s">
        <v>138</v>
      </c>
      <c r="C3" s="200" t="s">
        <v>118</v>
      </c>
      <c r="D3" s="201" t="s">
        <v>139</v>
      </c>
      <c r="E3" s="84">
        <v>11001771.1</v>
      </c>
      <c r="F3" s="85">
        <v>187358</v>
      </c>
      <c r="G3" s="84">
        <v>58.720583588637794</v>
      </c>
      <c r="H3" s="50">
        <v>100</v>
      </c>
      <c r="I3" s="83" t="s">
        <v>63</v>
      </c>
      <c r="J3" s="86" t="s">
        <v>7</v>
      </c>
      <c r="K3" s="46"/>
    </row>
    <row r="4" spans="1:11" ht="28.5">
      <c r="A4" s="21">
        <v>2</v>
      </c>
      <c r="B4" s="178" t="s">
        <v>140</v>
      </c>
      <c r="C4" s="200" t="s">
        <v>118</v>
      </c>
      <c r="D4" s="201" t="s">
        <v>139</v>
      </c>
      <c r="E4" s="84">
        <v>1011518.7401000001</v>
      </c>
      <c r="F4" s="85">
        <v>648</v>
      </c>
      <c r="G4" s="84">
        <v>1560.9857100308643</v>
      </c>
      <c r="H4" s="50">
        <v>5000</v>
      </c>
      <c r="I4" s="178" t="s">
        <v>121</v>
      </c>
      <c r="J4" s="86" t="s">
        <v>0</v>
      </c>
      <c r="K4" s="47"/>
    </row>
    <row r="5" spans="1:11" ht="15.75" thickBot="1">
      <c r="A5" s="160" t="s">
        <v>60</v>
      </c>
      <c r="B5" s="161"/>
      <c r="C5" s="111" t="s">
        <v>4</v>
      </c>
      <c r="D5" s="111" t="s">
        <v>4</v>
      </c>
      <c r="E5" s="98">
        <f>SUM(E3:E4)</f>
        <v>12013289.8401</v>
      </c>
      <c r="F5" s="99">
        <f>SUM(F3:F4)</f>
        <v>188006</v>
      </c>
      <c r="G5" s="111" t="s">
        <v>4</v>
      </c>
      <c r="H5" s="111" t="s">
        <v>4</v>
      </c>
      <c r="I5" s="111" t="s">
        <v>4</v>
      </c>
      <c r="J5" s="111" t="s">
        <v>4</v>
      </c>
    </row>
  </sheetData>
  <mergeCells count="2">
    <mergeCell ref="A1:J1"/>
    <mergeCell ref="A5:B5"/>
  </mergeCells>
  <phoneticPr fontId="11" type="noConversion"/>
  <pageMargins left="0.75" right="0.75" top="1" bottom="1" header="0.5" footer="0.5"/>
  <pageSetup paperSize="9" scale="63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J11"/>
  <sheetViews>
    <sheetView zoomScale="85" workbookViewId="0">
      <selection activeCell="L38" sqref="L38"/>
    </sheetView>
  </sheetViews>
  <sheetFormatPr defaultRowHeight="14.25"/>
  <cols>
    <col min="1" max="1" width="4.42578125" style="30" customWidth="1"/>
    <col min="2" max="2" width="46.7109375" style="30" customWidth="1"/>
    <col min="3" max="4" width="14.7109375" style="29" customWidth="1"/>
    <col min="5" max="8" width="12.7109375" style="30" customWidth="1"/>
    <col min="9" max="9" width="16.140625" style="30" bestFit="1" customWidth="1"/>
    <col min="10" max="10" width="19.140625" style="30" customWidth="1"/>
    <col min="11" max="16384" width="9.140625" style="30"/>
  </cols>
  <sheetData>
    <row r="1" spans="1:10" s="48" customFormat="1" ht="16.5" thickBot="1">
      <c r="A1" s="171" t="s">
        <v>9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0" s="22" customFormat="1" ht="15.75" customHeight="1" thickBot="1">
      <c r="A2" s="164" t="s">
        <v>37</v>
      </c>
      <c r="B2" s="102"/>
      <c r="C2" s="103"/>
      <c r="D2" s="104"/>
      <c r="E2" s="166" t="s">
        <v>73</v>
      </c>
      <c r="F2" s="166"/>
      <c r="G2" s="166"/>
      <c r="H2" s="166"/>
      <c r="I2" s="166"/>
      <c r="J2" s="166"/>
    </row>
    <row r="3" spans="1:10" s="22" customFormat="1" ht="64.5" thickBot="1">
      <c r="A3" s="165"/>
      <c r="B3" s="182" t="s">
        <v>74</v>
      </c>
      <c r="C3" s="183" t="s">
        <v>75</v>
      </c>
      <c r="D3" s="183" t="s">
        <v>126</v>
      </c>
      <c r="E3" s="17" t="s">
        <v>77</v>
      </c>
      <c r="F3" s="17" t="s">
        <v>78</v>
      </c>
      <c r="G3" s="17" t="s">
        <v>80</v>
      </c>
      <c r="H3" s="17" t="s">
        <v>79</v>
      </c>
      <c r="I3" s="18" t="s">
        <v>81</v>
      </c>
      <c r="J3" s="184" t="s">
        <v>82</v>
      </c>
    </row>
    <row r="4" spans="1:10" s="22" customFormat="1" collapsed="1">
      <c r="A4" s="21">
        <v>1</v>
      </c>
      <c r="B4" s="178" t="s">
        <v>140</v>
      </c>
      <c r="C4" s="105">
        <v>38945</v>
      </c>
      <c r="D4" s="105">
        <v>39016</v>
      </c>
      <c r="E4" s="100">
        <v>-3.125340796572762E-2</v>
      </c>
      <c r="F4" s="100">
        <v>-4.976423551043041E-2</v>
      </c>
      <c r="G4" s="100">
        <v>2.6005350726607368E-2</v>
      </c>
      <c r="H4" s="100">
        <v>4.8726486126783319E-2</v>
      </c>
      <c r="I4" s="100">
        <v>-0.68780285799382312</v>
      </c>
      <c r="J4" s="106">
        <v>-9.4887385314545769E-2</v>
      </c>
    </row>
    <row r="5" spans="1:10" s="22" customFormat="1" collapsed="1">
      <c r="A5" s="21">
        <v>2</v>
      </c>
      <c r="B5" s="26" t="s">
        <v>138</v>
      </c>
      <c r="C5" s="105">
        <v>40555</v>
      </c>
      <c r="D5" s="105">
        <v>40626</v>
      </c>
      <c r="E5" s="100">
        <v>-5.1270880578512701E-2</v>
      </c>
      <c r="F5" s="100">
        <v>-5.4434969127640676E-2</v>
      </c>
      <c r="G5" s="100">
        <v>0.14150219031042499</v>
      </c>
      <c r="H5" s="100" t="s">
        <v>83</v>
      </c>
      <c r="I5" s="100">
        <v>-0.41279416411360936</v>
      </c>
      <c r="J5" s="106">
        <v>-7.0652444708532824E-2</v>
      </c>
    </row>
    <row r="6" spans="1:10" s="22" customFormat="1" ht="15.75" collapsed="1" thickBot="1">
      <c r="A6" s="21"/>
      <c r="B6" s="143" t="s">
        <v>87</v>
      </c>
      <c r="C6" s="144" t="s">
        <v>4</v>
      </c>
      <c r="D6" s="144" t="s">
        <v>4</v>
      </c>
      <c r="E6" s="145">
        <f>AVERAGE(E4:E5)</f>
        <v>-4.126214427212016E-2</v>
      </c>
      <c r="F6" s="145">
        <f>AVERAGE(F4:F5)</f>
        <v>-5.2099602319035543E-2</v>
      </c>
      <c r="G6" s="145">
        <f>AVERAGE(G4:G5)</f>
        <v>8.375377051851618E-2</v>
      </c>
      <c r="H6" s="145">
        <f>AVERAGE(H4:H5)</f>
        <v>4.8726486126783319E-2</v>
      </c>
      <c r="I6" s="145">
        <f>AVERAGE(I4:I5)</f>
        <v>-0.55029851105371619</v>
      </c>
      <c r="J6" s="144" t="s">
        <v>4</v>
      </c>
    </row>
    <row r="7" spans="1:10" s="22" customFormat="1">
      <c r="A7" s="173" t="s">
        <v>88</v>
      </c>
      <c r="B7" s="173"/>
      <c r="C7" s="173"/>
      <c r="D7" s="173"/>
      <c r="E7" s="173"/>
      <c r="F7" s="173"/>
      <c r="G7" s="173"/>
      <c r="H7" s="173"/>
      <c r="I7" s="173"/>
      <c r="J7" s="173"/>
    </row>
    <row r="8" spans="1:10" s="22" customFormat="1" ht="15.75" customHeight="1">
      <c r="C8" s="62"/>
      <c r="D8" s="62"/>
    </row>
    <row r="9" spans="1:10">
      <c r="B9" s="28"/>
      <c r="C9" s="107"/>
      <c r="E9" s="107"/>
      <c r="F9" s="107"/>
      <c r="G9" s="107"/>
      <c r="H9" s="107"/>
    </row>
    <row r="10" spans="1:10">
      <c r="B10" s="28"/>
      <c r="C10" s="107"/>
      <c r="E10" s="107"/>
    </row>
    <row r="11" spans="1:10">
      <c r="E11" s="107"/>
      <c r="F11" s="107"/>
    </row>
  </sheetData>
  <mergeCells count="4">
    <mergeCell ref="A1:J1"/>
    <mergeCell ref="A2:A3"/>
    <mergeCell ref="E2:J2"/>
    <mergeCell ref="A7:J7"/>
  </mergeCells>
  <phoneticPr fontId="11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G115"/>
  <sheetViews>
    <sheetView zoomScale="85" workbookViewId="0">
      <selection activeCell="I40" sqref="I40"/>
    </sheetView>
  </sheetViews>
  <sheetFormatPr defaultRowHeight="14.25"/>
  <cols>
    <col min="1" max="1" width="4" style="20" customWidth="1"/>
    <col min="2" max="2" width="50.7109375" style="20" customWidth="1"/>
    <col min="3" max="3" width="24.7109375" style="20" customWidth="1"/>
    <col min="4" max="4" width="24.7109375" style="49" customWidth="1"/>
    <col min="5" max="7" width="24.7109375" style="20" customWidth="1"/>
    <col min="8" max="16384" width="9.140625" style="20"/>
  </cols>
  <sheetData>
    <row r="1" spans="1:7" s="28" customFormat="1" ht="16.5" thickBot="1">
      <c r="A1" s="168" t="s">
        <v>141</v>
      </c>
      <c r="B1" s="168"/>
      <c r="C1" s="168"/>
      <c r="D1" s="168"/>
      <c r="E1" s="168"/>
      <c r="F1" s="168"/>
      <c r="G1" s="168"/>
    </row>
    <row r="2" spans="1:7" s="28" customFormat="1" ht="15.75" customHeight="1" thickBot="1">
      <c r="A2" s="174" t="s">
        <v>37</v>
      </c>
      <c r="B2" s="90"/>
      <c r="C2" s="169" t="s">
        <v>91</v>
      </c>
      <c r="D2" s="170"/>
      <c r="E2" s="203" t="s">
        <v>142</v>
      </c>
      <c r="F2" s="203"/>
      <c r="G2" s="91"/>
    </row>
    <row r="3" spans="1:7" s="28" customFormat="1" ht="45.75" thickBot="1">
      <c r="A3" s="165"/>
      <c r="B3" s="204" t="s">
        <v>74</v>
      </c>
      <c r="C3" s="34" t="s">
        <v>93</v>
      </c>
      <c r="D3" s="34" t="s">
        <v>94</v>
      </c>
      <c r="E3" s="34" t="s">
        <v>95</v>
      </c>
      <c r="F3" s="34" t="s">
        <v>94</v>
      </c>
      <c r="G3" s="18" t="s">
        <v>143</v>
      </c>
    </row>
    <row r="4" spans="1:7" s="28" customFormat="1">
      <c r="A4" s="21">
        <v>1</v>
      </c>
      <c r="B4" s="178" t="s">
        <v>140</v>
      </c>
      <c r="C4" s="37">
        <v>-32.633309999999938</v>
      </c>
      <c r="D4" s="100">
        <v>-3.1253407965702501E-2</v>
      </c>
      <c r="E4" s="38">
        <v>0</v>
      </c>
      <c r="F4" s="100">
        <v>0</v>
      </c>
      <c r="G4" s="39">
        <v>0</v>
      </c>
    </row>
    <row r="5" spans="1:7" s="28" customFormat="1">
      <c r="A5" s="21">
        <v>2</v>
      </c>
      <c r="B5" s="36" t="s">
        <v>138</v>
      </c>
      <c r="C5" s="37">
        <v>-923.33440000000041</v>
      </c>
      <c r="D5" s="100">
        <v>-7.7427776215480887E-2</v>
      </c>
      <c r="E5" s="38">
        <v>-5312</v>
      </c>
      <c r="F5" s="100">
        <v>-2.7570457258524941E-2</v>
      </c>
      <c r="G5" s="39">
        <v>-320.37940627020265</v>
      </c>
    </row>
    <row r="6" spans="1:7" s="28" customFormat="1" ht="15.75" thickBot="1">
      <c r="A6" s="115"/>
      <c r="B6" s="92" t="s">
        <v>3</v>
      </c>
      <c r="C6" s="93">
        <v>-955.96771000000035</v>
      </c>
      <c r="D6" s="97">
        <v>-7.3710288064456647E-2</v>
      </c>
      <c r="E6" s="94">
        <v>-5312</v>
      </c>
      <c r="F6" s="97">
        <v>-2.7478041361901115E-2</v>
      </c>
      <c r="G6" s="116">
        <v>-320.37940627020265</v>
      </c>
    </row>
    <row r="7" spans="1:7" s="28" customFormat="1">
      <c r="D7" s="6"/>
    </row>
    <row r="8" spans="1:7" s="28" customFormat="1">
      <c r="D8" s="6"/>
    </row>
    <row r="9" spans="1:7" s="28" customFormat="1">
      <c r="D9" s="6"/>
    </row>
    <row r="10" spans="1:7" s="28" customFormat="1">
      <c r="D10" s="6"/>
    </row>
    <row r="11" spans="1:7" s="28" customFormat="1">
      <c r="D11" s="6"/>
    </row>
    <row r="12" spans="1:7" s="28" customFormat="1">
      <c r="D12" s="6"/>
    </row>
    <row r="13" spans="1:7" s="28" customFormat="1">
      <c r="D13" s="6"/>
    </row>
    <row r="14" spans="1:7" s="28" customFormat="1">
      <c r="D14" s="6"/>
    </row>
    <row r="15" spans="1:7" s="28" customFormat="1">
      <c r="D15" s="6"/>
    </row>
    <row r="16" spans="1:7" s="28" customFormat="1">
      <c r="D16" s="6"/>
    </row>
    <row r="17" spans="2:5" s="28" customFormat="1">
      <c r="D17" s="6"/>
    </row>
    <row r="18" spans="2:5" s="28" customFormat="1">
      <c r="D18" s="6"/>
    </row>
    <row r="19" spans="2:5" s="28" customFormat="1">
      <c r="D19" s="6"/>
    </row>
    <row r="20" spans="2:5" s="28" customFormat="1">
      <c r="D20" s="6"/>
    </row>
    <row r="21" spans="2:5" s="28" customFormat="1">
      <c r="D21" s="6"/>
    </row>
    <row r="22" spans="2:5" s="28" customFormat="1">
      <c r="D22" s="6"/>
    </row>
    <row r="23" spans="2:5" s="28" customFormat="1">
      <c r="D23" s="6"/>
    </row>
    <row r="24" spans="2:5" s="28" customFormat="1">
      <c r="D24" s="6"/>
    </row>
    <row r="25" spans="2:5" s="28" customFormat="1">
      <c r="D25" s="6"/>
    </row>
    <row r="26" spans="2:5" s="28" customFormat="1">
      <c r="D26" s="6"/>
    </row>
    <row r="27" spans="2:5" s="28" customFormat="1">
      <c r="D27" s="6"/>
    </row>
    <row r="28" spans="2:5" s="28" customFormat="1" ht="15" thickBot="1">
      <c r="B28" s="80"/>
      <c r="C28" s="80"/>
      <c r="D28" s="81"/>
      <c r="E28" s="80"/>
    </row>
    <row r="29" spans="2:5" s="28" customFormat="1"/>
    <row r="30" spans="2:5" s="28" customFormat="1"/>
    <row r="31" spans="2:5" s="28" customFormat="1"/>
    <row r="32" spans="2:5" s="28" customFormat="1"/>
    <row r="33" spans="2:6" s="28" customFormat="1" ht="15" thickBot="1"/>
    <row r="34" spans="2:6" s="28" customFormat="1" ht="30.75" thickBot="1">
      <c r="B34" s="188" t="s">
        <v>74</v>
      </c>
      <c r="C34" s="188" t="s">
        <v>101</v>
      </c>
      <c r="D34" s="188" t="s">
        <v>102</v>
      </c>
      <c r="E34" s="202" t="s">
        <v>103</v>
      </c>
    </row>
    <row r="35" spans="2:6" s="28" customFormat="1">
      <c r="B35" s="36" t="str">
        <f t="shared" ref="B35" si="0">B4</f>
        <v>ТАSК Universal</v>
      </c>
      <c r="C35" s="153">
        <f t="shared" ref="B35:D36" si="1">C4</f>
        <v>-32.633309999999938</v>
      </c>
      <c r="D35" s="154">
        <f t="shared" si="1"/>
        <v>-3.1253407965702501E-2</v>
      </c>
      <c r="E35" s="155">
        <f>G4</f>
        <v>0</v>
      </c>
    </row>
    <row r="36" spans="2:6">
      <c r="B36" s="156" t="str">
        <f t="shared" si="1"/>
        <v>Іndeks Ukrainskoi Birzhi</v>
      </c>
      <c r="C36" s="148">
        <f t="shared" si="1"/>
        <v>-923.33440000000041</v>
      </c>
      <c r="D36" s="157">
        <f t="shared" si="1"/>
        <v>-7.7427776215480887E-2</v>
      </c>
      <c r="E36" s="158">
        <f>G5</f>
        <v>-320.37940627020265</v>
      </c>
      <c r="F36" s="19"/>
    </row>
    <row r="37" spans="2:6">
      <c r="B37" s="28"/>
      <c r="C37" s="28"/>
      <c r="D37" s="6"/>
      <c r="E37" s="19"/>
      <c r="F37" s="19"/>
    </row>
    <row r="38" spans="2:6">
      <c r="B38" s="28"/>
      <c r="C38" s="28"/>
      <c r="D38" s="6"/>
      <c r="F38" s="19"/>
    </row>
    <row r="39" spans="2:6">
      <c r="B39" s="28"/>
      <c r="C39" s="28"/>
      <c r="D39" s="6"/>
      <c r="F39" s="19"/>
    </row>
    <row r="40" spans="2:6">
      <c r="B40" s="28"/>
      <c r="C40" s="28"/>
      <c r="D40" s="6"/>
      <c r="F40" s="19"/>
    </row>
    <row r="41" spans="2:6">
      <c r="B41" s="28"/>
      <c r="C41" s="28"/>
      <c r="D41" s="6"/>
      <c r="F41" s="19"/>
    </row>
    <row r="42" spans="2:6">
      <c r="B42" s="28"/>
      <c r="C42" s="28"/>
      <c r="D42" s="6"/>
      <c r="F42" s="19"/>
    </row>
    <row r="43" spans="2:6">
      <c r="B43" s="28"/>
      <c r="C43" s="28"/>
      <c r="D43" s="6"/>
    </row>
    <row r="44" spans="2:6">
      <c r="B44" s="28"/>
      <c r="C44" s="28"/>
      <c r="D44" s="6"/>
    </row>
    <row r="45" spans="2:6">
      <c r="B45" s="28"/>
      <c r="C45" s="28"/>
      <c r="D45" s="6"/>
    </row>
    <row r="46" spans="2:6">
      <c r="B46" s="28"/>
      <c r="C46" s="28"/>
      <c r="D46" s="6"/>
    </row>
    <row r="47" spans="2:6">
      <c r="B47" s="28"/>
      <c r="C47" s="28"/>
      <c r="D47" s="6"/>
    </row>
    <row r="48" spans="2:6">
      <c r="B48" s="28"/>
      <c r="C48" s="28"/>
      <c r="D48" s="6"/>
    </row>
    <row r="49" spans="2:4">
      <c r="B49" s="28"/>
      <c r="C49" s="28"/>
      <c r="D49" s="6"/>
    </row>
    <row r="50" spans="2:4">
      <c r="B50" s="28"/>
      <c r="C50" s="28"/>
      <c r="D50" s="6"/>
    </row>
    <row r="51" spans="2:4">
      <c r="B51" s="28"/>
      <c r="C51" s="28"/>
      <c r="D51" s="6"/>
    </row>
    <row r="52" spans="2:4">
      <c r="B52" s="28"/>
      <c r="C52" s="28"/>
      <c r="D52" s="6"/>
    </row>
    <row r="53" spans="2:4">
      <c r="B53" s="28"/>
      <c r="C53" s="28"/>
      <c r="D53" s="6"/>
    </row>
    <row r="54" spans="2:4">
      <c r="B54" s="28"/>
      <c r="C54" s="28"/>
      <c r="D54" s="6"/>
    </row>
    <row r="55" spans="2:4">
      <c r="B55" s="28"/>
      <c r="C55" s="28"/>
      <c r="D55" s="6"/>
    </row>
    <row r="56" spans="2:4">
      <c r="B56" s="28"/>
      <c r="C56" s="28"/>
      <c r="D56" s="6"/>
    </row>
    <row r="57" spans="2:4">
      <c r="B57" s="28"/>
      <c r="C57" s="28"/>
      <c r="D57" s="6"/>
    </row>
    <row r="58" spans="2:4">
      <c r="B58" s="28"/>
      <c r="C58" s="28"/>
      <c r="D58" s="6"/>
    </row>
    <row r="59" spans="2:4">
      <c r="B59" s="28"/>
      <c r="C59" s="28"/>
      <c r="D59" s="6"/>
    </row>
    <row r="60" spans="2:4">
      <c r="B60" s="28"/>
      <c r="C60" s="28"/>
      <c r="D60" s="6"/>
    </row>
    <row r="61" spans="2:4">
      <c r="B61" s="28"/>
      <c r="C61" s="28"/>
      <c r="D61" s="6"/>
    </row>
    <row r="62" spans="2:4">
      <c r="B62" s="28"/>
      <c r="C62" s="28"/>
      <c r="D62" s="6"/>
    </row>
    <row r="63" spans="2:4">
      <c r="B63" s="28"/>
      <c r="C63" s="28"/>
      <c r="D63" s="6"/>
    </row>
    <row r="64" spans="2:4">
      <c r="B64" s="28"/>
      <c r="C64" s="28"/>
      <c r="D64" s="6"/>
    </row>
    <row r="65" spans="2:4">
      <c r="B65" s="28"/>
      <c r="C65" s="28"/>
      <c r="D65" s="6"/>
    </row>
    <row r="66" spans="2:4">
      <c r="B66" s="28"/>
      <c r="C66" s="28"/>
      <c r="D66" s="6"/>
    </row>
    <row r="67" spans="2:4">
      <c r="B67" s="28"/>
      <c r="C67" s="28"/>
      <c r="D67" s="6"/>
    </row>
    <row r="68" spans="2:4">
      <c r="B68" s="28"/>
      <c r="C68" s="28"/>
      <c r="D68" s="6"/>
    </row>
    <row r="69" spans="2:4">
      <c r="B69" s="28"/>
      <c r="C69" s="28"/>
      <c r="D69" s="6"/>
    </row>
    <row r="70" spans="2:4">
      <c r="B70" s="28"/>
      <c r="C70" s="28"/>
      <c r="D70" s="6"/>
    </row>
    <row r="71" spans="2:4">
      <c r="B71" s="28"/>
      <c r="C71" s="28"/>
      <c r="D71" s="6"/>
    </row>
    <row r="72" spans="2:4">
      <c r="B72" s="28"/>
      <c r="C72" s="28"/>
      <c r="D72" s="6"/>
    </row>
    <row r="73" spans="2:4">
      <c r="B73" s="28"/>
      <c r="C73" s="28"/>
      <c r="D73" s="6"/>
    </row>
    <row r="74" spans="2:4">
      <c r="B74" s="28"/>
      <c r="C74" s="28"/>
      <c r="D74" s="6"/>
    </row>
    <row r="75" spans="2:4">
      <c r="B75" s="28"/>
      <c r="C75" s="28"/>
      <c r="D75" s="6"/>
    </row>
    <row r="76" spans="2:4">
      <c r="B76" s="28"/>
      <c r="C76" s="28"/>
      <c r="D76" s="6"/>
    </row>
    <row r="77" spans="2:4">
      <c r="B77" s="28"/>
      <c r="C77" s="28"/>
      <c r="D77" s="6"/>
    </row>
    <row r="78" spans="2:4">
      <c r="B78" s="28"/>
      <c r="C78" s="28"/>
      <c r="D78" s="6"/>
    </row>
    <row r="79" spans="2:4">
      <c r="B79" s="28"/>
      <c r="C79" s="28"/>
      <c r="D79" s="6"/>
    </row>
    <row r="80" spans="2:4">
      <c r="B80" s="28"/>
      <c r="C80" s="28"/>
      <c r="D80" s="6"/>
    </row>
    <row r="81" spans="2:4">
      <c r="B81" s="28"/>
      <c r="C81" s="28"/>
      <c r="D81" s="6"/>
    </row>
    <row r="82" spans="2:4">
      <c r="B82" s="28"/>
      <c r="C82" s="28"/>
      <c r="D82" s="6"/>
    </row>
    <row r="83" spans="2:4">
      <c r="B83" s="28"/>
      <c r="C83" s="28"/>
      <c r="D83" s="6"/>
    </row>
    <row r="84" spans="2:4">
      <c r="B84" s="28"/>
      <c r="C84" s="28"/>
      <c r="D84" s="6"/>
    </row>
    <row r="85" spans="2:4">
      <c r="B85" s="28"/>
      <c r="C85" s="28"/>
      <c r="D85" s="6"/>
    </row>
    <row r="86" spans="2:4">
      <c r="B86" s="28"/>
      <c r="C86" s="28"/>
      <c r="D86" s="6"/>
    </row>
    <row r="87" spans="2:4">
      <c r="B87" s="28"/>
      <c r="C87" s="28"/>
      <c r="D87" s="6"/>
    </row>
    <row r="88" spans="2:4">
      <c r="B88" s="28"/>
      <c r="C88" s="28"/>
      <c r="D88" s="6"/>
    </row>
    <row r="89" spans="2:4">
      <c r="B89" s="28"/>
      <c r="C89" s="28"/>
      <c r="D89" s="6"/>
    </row>
    <row r="90" spans="2:4">
      <c r="B90" s="28"/>
      <c r="C90" s="28"/>
      <c r="D90" s="6"/>
    </row>
    <row r="91" spans="2:4">
      <c r="B91" s="28"/>
      <c r="C91" s="28"/>
      <c r="D91" s="6"/>
    </row>
    <row r="92" spans="2:4">
      <c r="B92" s="28"/>
      <c r="C92" s="28"/>
      <c r="D92" s="6"/>
    </row>
    <row r="93" spans="2:4">
      <c r="B93" s="28"/>
      <c r="C93" s="28"/>
      <c r="D93" s="6"/>
    </row>
    <row r="94" spans="2:4">
      <c r="B94" s="28"/>
      <c r="C94" s="28"/>
      <c r="D94" s="6"/>
    </row>
    <row r="95" spans="2:4">
      <c r="B95" s="28"/>
      <c r="C95" s="28"/>
      <c r="D95" s="6"/>
    </row>
    <row r="96" spans="2:4">
      <c r="B96" s="28"/>
      <c r="C96" s="28"/>
      <c r="D96" s="6"/>
    </row>
    <row r="97" spans="2:4">
      <c r="B97" s="28"/>
      <c r="C97" s="28"/>
      <c r="D97" s="6"/>
    </row>
    <row r="98" spans="2:4">
      <c r="B98" s="28"/>
      <c r="C98" s="28"/>
      <c r="D98" s="6"/>
    </row>
    <row r="99" spans="2:4">
      <c r="B99" s="28"/>
      <c r="C99" s="28"/>
      <c r="D99" s="6"/>
    </row>
    <row r="100" spans="2:4">
      <c r="B100" s="28"/>
      <c r="C100" s="28"/>
      <c r="D100" s="6"/>
    </row>
    <row r="101" spans="2:4">
      <c r="B101" s="28"/>
      <c r="C101" s="28"/>
      <c r="D101" s="6"/>
    </row>
    <row r="102" spans="2:4">
      <c r="B102" s="28"/>
      <c r="C102" s="28"/>
      <c r="D102" s="6"/>
    </row>
    <row r="103" spans="2:4">
      <c r="B103" s="28"/>
      <c r="C103" s="28"/>
      <c r="D103" s="6"/>
    </row>
    <row r="104" spans="2:4">
      <c r="B104" s="28"/>
      <c r="C104" s="28"/>
      <c r="D104" s="6"/>
    </row>
    <row r="105" spans="2:4">
      <c r="B105" s="28"/>
      <c r="C105" s="28"/>
      <c r="D105" s="6"/>
    </row>
    <row r="106" spans="2:4">
      <c r="B106" s="28"/>
      <c r="C106" s="28"/>
      <c r="D106" s="6"/>
    </row>
    <row r="107" spans="2:4">
      <c r="B107" s="28"/>
      <c r="C107" s="28"/>
      <c r="D107" s="6"/>
    </row>
    <row r="108" spans="2:4">
      <c r="B108" s="28"/>
      <c r="C108" s="28"/>
      <c r="D108" s="6"/>
    </row>
    <row r="109" spans="2:4">
      <c r="B109" s="28"/>
      <c r="C109" s="28"/>
      <c r="D109" s="6"/>
    </row>
    <row r="110" spans="2:4">
      <c r="B110" s="28"/>
      <c r="C110" s="28"/>
      <c r="D110" s="6"/>
    </row>
    <row r="111" spans="2:4">
      <c r="B111" s="28"/>
      <c r="C111" s="28"/>
      <c r="D111" s="6"/>
    </row>
    <row r="112" spans="2:4">
      <c r="B112" s="28"/>
      <c r="C112" s="28"/>
      <c r="D112" s="6"/>
    </row>
    <row r="113" spans="2:4">
      <c r="B113" s="28"/>
      <c r="C113" s="28"/>
      <c r="D113" s="6"/>
    </row>
    <row r="114" spans="2:4">
      <c r="B114" s="28"/>
      <c r="C114" s="28"/>
      <c r="D114" s="6"/>
    </row>
    <row r="115" spans="2:4">
      <c r="B115" s="28"/>
      <c r="C115" s="28"/>
      <c r="D115" s="6"/>
    </row>
  </sheetData>
  <mergeCells count="4">
    <mergeCell ref="C2:D2"/>
    <mergeCell ref="E2:F2"/>
    <mergeCell ref="A2:A3"/>
    <mergeCell ref="A1:G1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D14"/>
  <sheetViews>
    <sheetView tabSelected="1" zoomScale="85" workbookViewId="0">
      <selection activeCell="R46" sqref="R46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4" t="s">
        <v>74</v>
      </c>
      <c r="B1" s="65" t="s">
        <v>104</v>
      </c>
      <c r="C1" s="10"/>
      <c r="D1" s="10"/>
    </row>
    <row r="2" spans="1:4" ht="14.25">
      <c r="A2" s="139" t="s">
        <v>138</v>
      </c>
      <c r="B2" s="132">
        <v>-5.1270880578512701E-2</v>
      </c>
      <c r="C2" s="10"/>
      <c r="D2" s="10"/>
    </row>
    <row r="3" spans="1:4" ht="14.25">
      <c r="A3" s="178" t="s">
        <v>140</v>
      </c>
      <c r="B3" s="133">
        <v>-3.125340796572762E-2</v>
      </c>
      <c r="C3" s="10"/>
      <c r="D3" s="10"/>
    </row>
    <row r="4" spans="1:4" ht="14.25">
      <c r="A4" s="196" t="s">
        <v>107</v>
      </c>
      <c r="B4" s="133">
        <v>-4.1262144272120202E-2</v>
      </c>
      <c r="C4" s="10"/>
      <c r="D4" s="10"/>
    </row>
    <row r="5" spans="1:4" ht="14.25">
      <c r="A5" s="139" t="s">
        <v>15</v>
      </c>
      <c r="B5" s="133">
        <v>-6.4260761442359038E-2</v>
      </c>
      <c r="C5" s="10"/>
      <c r="D5" s="10"/>
    </row>
    <row r="6" spans="1:4" ht="14.25">
      <c r="A6" s="139" t="s">
        <v>14</v>
      </c>
      <c r="B6" s="133">
        <v>2.5535876576596506E-2</v>
      </c>
      <c r="C6" s="10"/>
      <c r="D6" s="10"/>
    </row>
    <row r="7" spans="1:4" ht="14.25">
      <c r="A7" s="139" t="s">
        <v>108</v>
      </c>
      <c r="B7" s="133">
        <v>6.6028655299859018E-3</v>
      </c>
      <c r="C7" s="10"/>
      <c r="D7" s="10"/>
    </row>
    <row r="8" spans="1:4" ht="14.25">
      <c r="A8" s="139" t="s">
        <v>109</v>
      </c>
      <c r="B8" s="133">
        <v>5.0063192109022214E-3</v>
      </c>
      <c r="C8" s="10"/>
      <c r="D8" s="10"/>
    </row>
    <row r="9" spans="1:4" ht="14.25">
      <c r="A9" s="139" t="s">
        <v>110</v>
      </c>
      <c r="B9" s="133">
        <v>1.0356164383561645E-2</v>
      </c>
      <c r="C9" s="10"/>
      <c r="D9" s="10"/>
    </row>
    <row r="10" spans="1:4" ht="15" thickBot="1">
      <c r="A10" s="197" t="s">
        <v>111</v>
      </c>
      <c r="B10" s="134">
        <v>-2.8283380785029455E-2</v>
      </c>
      <c r="C10" s="10"/>
      <c r="D10" s="10"/>
    </row>
    <row r="11" spans="1:4">
      <c r="C11" s="10"/>
      <c r="D11" s="10"/>
    </row>
    <row r="12" spans="1:4">
      <c r="A12" s="10"/>
      <c r="B12" s="10"/>
      <c r="C12" s="10"/>
      <c r="D12" s="10"/>
    </row>
    <row r="13" spans="1:4">
      <c r="B13" s="10"/>
      <c r="C13" s="10"/>
      <c r="D13" s="10"/>
    </row>
    <row r="14" spans="1:4">
      <c r="C14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I31"/>
  <sheetViews>
    <sheetView topLeftCell="A16" zoomScale="85" zoomScaleNormal="40" workbookViewId="0">
      <selection activeCell="H41" sqref="H41"/>
    </sheetView>
  </sheetViews>
  <sheetFormatPr defaultRowHeight="14.25"/>
  <cols>
    <col min="1" max="1" width="4.7109375" style="22" customWidth="1"/>
    <col min="2" max="2" width="61.710937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55.710937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>
      <c r="A1" s="159" t="s">
        <v>36</v>
      </c>
      <c r="B1" s="159"/>
      <c r="C1" s="159"/>
      <c r="D1" s="159"/>
      <c r="E1" s="159"/>
      <c r="F1" s="159"/>
      <c r="G1" s="159"/>
      <c r="H1" s="159"/>
      <c r="I1" s="13"/>
    </row>
    <row r="2" spans="1:9" ht="45.75" thickBot="1">
      <c r="A2" s="15" t="s">
        <v>37</v>
      </c>
      <c r="B2" s="16" t="s">
        <v>38</v>
      </c>
      <c r="C2" s="17" t="s">
        <v>39</v>
      </c>
      <c r="D2" s="17" t="s">
        <v>40</v>
      </c>
      <c r="E2" s="17" t="s">
        <v>41</v>
      </c>
      <c r="F2" s="17" t="s">
        <v>42</v>
      </c>
      <c r="G2" s="17" t="s">
        <v>43</v>
      </c>
      <c r="H2" s="18" t="s">
        <v>44</v>
      </c>
      <c r="I2" s="19"/>
    </row>
    <row r="3" spans="1:9">
      <c r="A3" s="21">
        <v>1</v>
      </c>
      <c r="B3" s="83" t="s">
        <v>45</v>
      </c>
      <c r="C3" s="84">
        <v>29249735.710000001</v>
      </c>
      <c r="D3" s="85">
        <v>48975</v>
      </c>
      <c r="E3" s="84">
        <v>597.23809515058701</v>
      </c>
      <c r="F3" s="85">
        <v>100</v>
      </c>
      <c r="G3" s="179" t="s">
        <v>63</v>
      </c>
      <c r="H3" s="86" t="s">
        <v>7</v>
      </c>
      <c r="I3" s="19"/>
    </row>
    <row r="4" spans="1:9">
      <c r="A4" s="21">
        <v>2</v>
      </c>
      <c r="B4" s="83" t="s">
        <v>46</v>
      </c>
      <c r="C4" s="84">
        <v>13416913.01</v>
      </c>
      <c r="D4" s="85">
        <v>10499869</v>
      </c>
      <c r="E4" s="84">
        <v>1.2778171813381671</v>
      </c>
      <c r="F4" s="85">
        <v>1</v>
      </c>
      <c r="G4" s="83" t="s">
        <v>64</v>
      </c>
      <c r="H4" s="86" t="s">
        <v>11</v>
      </c>
      <c r="I4" s="19"/>
    </row>
    <row r="5" spans="1:9" ht="14.25" customHeight="1">
      <c r="A5" s="21">
        <v>3</v>
      </c>
      <c r="B5" s="83" t="s">
        <v>47</v>
      </c>
      <c r="C5" s="84">
        <v>6469429.0800000001</v>
      </c>
      <c r="D5" s="85">
        <v>2116</v>
      </c>
      <c r="E5" s="84">
        <v>3057.3861436672969</v>
      </c>
      <c r="F5" s="85">
        <v>1000</v>
      </c>
      <c r="G5" s="180" t="s">
        <v>65</v>
      </c>
      <c r="H5" s="86" t="s">
        <v>1</v>
      </c>
      <c r="I5" s="19"/>
    </row>
    <row r="6" spans="1:9">
      <c r="A6" s="21">
        <v>4</v>
      </c>
      <c r="B6" s="83" t="s">
        <v>48</v>
      </c>
      <c r="C6" s="84">
        <v>5524622.2300000004</v>
      </c>
      <c r="D6" s="85">
        <v>4504</v>
      </c>
      <c r="E6" s="84">
        <v>1226.6035146536412</v>
      </c>
      <c r="F6" s="85">
        <v>1000</v>
      </c>
      <c r="G6" s="179" t="s">
        <v>63</v>
      </c>
      <c r="H6" s="86" t="s">
        <v>7</v>
      </c>
      <c r="I6" s="19"/>
    </row>
    <row r="7" spans="1:9" ht="14.25" customHeight="1">
      <c r="A7" s="21">
        <v>5</v>
      </c>
      <c r="B7" s="83" t="s">
        <v>49</v>
      </c>
      <c r="C7" s="84">
        <v>5501947.25</v>
      </c>
      <c r="D7" s="85">
        <v>3647</v>
      </c>
      <c r="E7" s="84">
        <v>1508.6227721414862</v>
      </c>
      <c r="F7" s="85">
        <v>1000</v>
      </c>
      <c r="G7" s="83" t="s">
        <v>66</v>
      </c>
      <c r="H7" s="86" t="s">
        <v>8</v>
      </c>
      <c r="I7" s="19"/>
    </row>
    <row r="8" spans="1:9">
      <c r="A8" s="21">
        <v>6</v>
      </c>
      <c r="B8" s="83" t="s">
        <v>50</v>
      </c>
      <c r="C8" s="84">
        <v>4940447.42</v>
      </c>
      <c r="D8" s="85">
        <v>1557</v>
      </c>
      <c r="E8" s="84">
        <v>3173.0555041746948</v>
      </c>
      <c r="F8" s="85">
        <v>1000</v>
      </c>
      <c r="G8" s="83" t="s">
        <v>64</v>
      </c>
      <c r="H8" s="86" t="s">
        <v>11</v>
      </c>
      <c r="I8" s="19"/>
    </row>
    <row r="9" spans="1:9">
      <c r="A9" s="21">
        <v>7</v>
      </c>
      <c r="B9" s="178" t="s">
        <v>51</v>
      </c>
      <c r="C9" s="84">
        <v>3966979.33</v>
      </c>
      <c r="D9" s="85">
        <v>1256</v>
      </c>
      <c r="E9" s="84">
        <v>3158.4230334394906</v>
      </c>
      <c r="F9" s="85">
        <v>1000</v>
      </c>
      <c r="G9" s="181" t="s">
        <v>67</v>
      </c>
      <c r="H9" s="86" t="s">
        <v>5</v>
      </c>
      <c r="I9" s="19"/>
    </row>
    <row r="10" spans="1:9">
      <c r="A10" s="21">
        <v>8</v>
      </c>
      <c r="B10" s="178" t="s">
        <v>52</v>
      </c>
      <c r="C10" s="84">
        <v>3096540.83</v>
      </c>
      <c r="D10" s="85">
        <v>699</v>
      </c>
      <c r="E10" s="84">
        <v>4429.958268955651</v>
      </c>
      <c r="F10" s="85">
        <v>1000</v>
      </c>
      <c r="G10" s="181" t="s">
        <v>68</v>
      </c>
      <c r="H10" s="86" t="s">
        <v>5</v>
      </c>
      <c r="I10" s="19"/>
    </row>
    <row r="11" spans="1:9">
      <c r="A11" s="21">
        <v>9</v>
      </c>
      <c r="B11" s="83" t="s">
        <v>53</v>
      </c>
      <c r="C11" s="84">
        <v>2390416.4900000002</v>
      </c>
      <c r="D11" s="85">
        <v>11147</v>
      </c>
      <c r="E11" s="84">
        <v>214.44482730779583</v>
      </c>
      <c r="F11" s="85">
        <v>100</v>
      </c>
      <c r="G11" s="179" t="s">
        <v>63</v>
      </c>
      <c r="H11" s="86" t="s">
        <v>7</v>
      </c>
      <c r="I11" s="19"/>
    </row>
    <row r="12" spans="1:9">
      <c r="A12" s="21">
        <v>10</v>
      </c>
      <c r="B12" s="178" t="s">
        <v>54</v>
      </c>
      <c r="C12" s="84">
        <v>1516584.21</v>
      </c>
      <c r="D12" s="85">
        <v>590</v>
      </c>
      <c r="E12" s="84">
        <v>2570.4817118644069</v>
      </c>
      <c r="F12" s="85">
        <v>1000</v>
      </c>
      <c r="G12" s="180" t="s">
        <v>65</v>
      </c>
      <c r="H12" s="86" t="s">
        <v>1</v>
      </c>
      <c r="I12" s="19"/>
    </row>
    <row r="13" spans="1:9">
      <c r="A13" s="21">
        <v>11</v>
      </c>
      <c r="B13" s="83" t="s">
        <v>55</v>
      </c>
      <c r="C13" s="84">
        <v>1462304.48</v>
      </c>
      <c r="D13" s="85">
        <v>1116</v>
      </c>
      <c r="E13" s="84">
        <v>1310.3086738351253</v>
      </c>
      <c r="F13" s="85">
        <v>1000</v>
      </c>
      <c r="G13" s="83" t="s">
        <v>69</v>
      </c>
      <c r="H13" s="86" t="s">
        <v>6</v>
      </c>
      <c r="I13" s="19"/>
    </row>
    <row r="14" spans="1:9">
      <c r="A14" s="21">
        <v>12</v>
      </c>
      <c r="B14" s="178" t="s">
        <v>56</v>
      </c>
      <c r="C14" s="84">
        <v>1201962.03</v>
      </c>
      <c r="D14" s="85">
        <v>1535</v>
      </c>
      <c r="E14" s="84">
        <v>783.03715309446261</v>
      </c>
      <c r="F14" s="85">
        <v>1000</v>
      </c>
      <c r="G14" s="180" t="s">
        <v>65</v>
      </c>
      <c r="H14" s="86" t="s">
        <v>1</v>
      </c>
      <c r="I14" s="19"/>
    </row>
    <row r="15" spans="1:9">
      <c r="A15" s="21">
        <v>13</v>
      </c>
      <c r="B15" s="83" t="s">
        <v>57</v>
      </c>
      <c r="C15" s="84">
        <v>1142152.6000000001</v>
      </c>
      <c r="D15" s="85">
        <v>955</v>
      </c>
      <c r="E15" s="84">
        <v>1195.9713089005236</v>
      </c>
      <c r="F15" s="85">
        <v>1000</v>
      </c>
      <c r="G15" s="83" t="s">
        <v>70</v>
      </c>
      <c r="H15" s="86" t="s">
        <v>0</v>
      </c>
      <c r="I15" s="19"/>
    </row>
    <row r="16" spans="1:9">
      <c r="A16" s="21">
        <v>14</v>
      </c>
      <c r="B16" s="178" t="s">
        <v>58</v>
      </c>
      <c r="C16" s="84">
        <v>1088773.46</v>
      </c>
      <c r="D16" s="85">
        <v>411</v>
      </c>
      <c r="E16" s="84">
        <v>2649.0838442822383</v>
      </c>
      <c r="F16" s="85">
        <v>1000</v>
      </c>
      <c r="G16" s="180" t="s">
        <v>65</v>
      </c>
      <c r="H16" s="86" t="s">
        <v>1</v>
      </c>
      <c r="I16" s="19"/>
    </row>
    <row r="17" spans="1:9">
      <c r="A17" s="21">
        <v>15</v>
      </c>
      <c r="B17" s="83" t="s">
        <v>59</v>
      </c>
      <c r="C17" s="84">
        <v>660183.17000000004</v>
      </c>
      <c r="D17" s="85">
        <v>7322</v>
      </c>
      <c r="E17" s="84">
        <v>90.164322589456432</v>
      </c>
      <c r="F17" s="85">
        <v>100</v>
      </c>
      <c r="G17" s="83" t="s">
        <v>71</v>
      </c>
      <c r="H17" s="86" t="s">
        <v>10</v>
      </c>
      <c r="I17" s="19"/>
    </row>
    <row r="18" spans="1:9" ht="15" customHeight="1" thickBot="1">
      <c r="A18" s="160" t="s">
        <v>60</v>
      </c>
      <c r="B18" s="161"/>
      <c r="C18" s="98">
        <f>SUM(C3:C17)</f>
        <v>81628991.299999982</v>
      </c>
      <c r="D18" s="99">
        <f>SUM(D3:D17)</f>
        <v>10585699</v>
      </c>
      <c r="E18" s="54" t="s">
        <v>4</v>
      </c>
      <c r="F18" s="54" t="s">
        <v>4</v>
      </c>
      <c r="G18" s="54" t="s">
        <v>4</v>
      </c>
      <c r="H18" s="55" t="s">
        <v>4</v>
      </c>
    </row>
    <row r="19" spans="1:9" ht="15" customHeight="1" thickBot="1">
      <c r="A19" s="162" t="s">
        <v>61</v>
      </c>
      <c r="B19" s="162"/>
      <c r="C19" s="162"/>
      <c r="D19" s="162"/>
      <c r="E19" s="162"/>
      <c r="F19" s="162"/>
      <c r="G19" s="162"/>
      <c r="H19" s="162"/>
    </row>
    <row r="21" spans="1:9">
      <c r="B21" s="20" t="s">
        <v>62</v>
      </c>
      <c r="C21" s="23">
        <f>C18-SUM(C3:C12)</f>
        <v>5555375.7399999946</v>
      </c>
      <c r="D21" s="125">
        <f>C21/$C$18</f>
        <v>6.8056405592261629E-2</v>
      </c>
    </row>
    <row r="22" spans="1:9">
      <c r="B22" s="83" t="s">
        <v>45</v>
      </c>
      <c r="C22" s="84">
        <f t="shared" ref="B22:C31" si="0">C3</f>
        <v>29249735.710000001</v>
      </c>
      <c r="D22" s="125">
        <f>C22/$C$18</f>
        <v>0.35832533569479508</v>
      </c>
      <c r="H22" s="19"/>
    </row>
    <row r="23" spans="1:9">
      <c r="B23" s="83" t="str">
        <f t="shared" si="0"/>
        <v>ОТP Fond Aktsii</v>
      </c>
      <c r="C23" s="84">
        <f t="shared" si="0"/>
        <v>13416913.01</v>
      </c>
      <c r="D23" s="125">
        <f t="shared" ref="D23:D31" si="1">C23/$C$18</f>
        <v>0.16436455720358759</v>
      </c>
      <c r="H23" s="19"/>
    </row>
    <row r="24" spans="1:9">
      <c r="B24" s="83" t="str">
        <f t="shared" si="0"/>
        <v>UNIVER.UA/Myhailo Hrushevskyi: Fond Derzhavnykh Paperiv</v>
      </c>
      <c r="C24" s="84">
        <f t="shared" si="0"/>
        <v>6469429.0800000001</v>
      </c>
      <c r="D24" s="125">
        <f t="shared" si="1"/>
        <v>7.9254061295744582E-2</v>
      </c>
      <c r="H24" s="19"/>
    </row>
    <row r="25" spans="1:9">
      <c r="B25" s="83" t="str">
        <f t="shared" si="0"/>
        <v>KINTO-Ekviti</v>
      </c>
      <c r="C25" s="84">
        <f t="shared" si="0"/>
        <v>5524622.2300000004</v>
      </c>
      <c r="D25" s="125">
        <f t="shared" si="1"/>
        <v>6.7679658195163819E-2</v>
      </c>
      <c r="H25" s="19"/>
    </row>
    <row r="26" spans="1:9">
      <c r="B26" s="83" t="str">
        <f t="shared" si="0"/>
        <v>Sofiivskyi</v>
      </c>
      <c r="C26" s="84">
        <f t="shared" si="0"/>
        <v>5501947.25</v>
      </c>
      <c r="D26" s="125">
        <f t="shared" si="1"/>
        <v>6.7401877229861115E-2</v>
      </c>
      <c r="H26" s="19"/>
    </row>
    <row r="27" spans="1:9">
      <c r="B27" s="83" t="str">
        <f t="shared" si="0"/>
        <v>ОТP Klasychnyi</v>
      </c>
      <c r="C27" s="84">
        <f t="shared" si="0"/>
        <v>4940447.42</v>
      </c>
      <c r="D27" s="125">
        <f t="shared" si="1"/>
        <v>6.0523195758269782E-2</v>
      </c>
      <c r="H27" s="19"/>
    </row>
    <row r="28" spans="1:9">
      <c r="B28" s="83" t="str">
        <f t="shared" si="0"/>
        <v>Altus – Depozyt</v>
      </c>
      <c r="C28" s="84">
        <f t="shared" si="0"/>
        <v>3966979.33</v>
      </c>
      <c r="D28" s="125">
        <f t="shared" si="1"/>
        <v>4.8597676717830531E-2</v>
      </c>
      <c r="H28" s="19"/>
    </row>
    <row r="29" spans="1:9">
      <c r="B29" s="83" t="str">
        <f t="shared" si="0"/>
        <v>Altus – Zbalansovanyi</v>
      </c>
      <c r="C29" s="84">
        <f t="shared" si="0"/>
        <v>3096540.83</v>
      </c>
      <c r="D29" s="125">
        <f t="shared" si="1"/>
        <v>3.793432677147391E-2</v>
      </c>
      <c r="H29" s="19"/>
    </row>
    <row r="30" spans="1:9">
      <c r="B30" s="83" t="str">
        <f t="shared" si="0"/>
        <v>KINTO-Kaznacheiskyi</v>
      </c>
      <c r="C30" s="84">
        <f t="shared" si="0"/>
        <v>2390416.4900000002</v>
      </c>
      <c r="D30" s="125">
        <f t="shared" si="1"/>
        <v>2.9283915578655458E-2</v>
      </c>
    </row>
    <row r="31" spans="1:9">
      <c r="B31" s="83" t="str">
        <f t="shared" si="0"/>
        <v>UNIVER.UA/Volodymyr Velykyi: Fond Zbalansovanyi</v>
      </c>
      <c r="C31" s="84">
        <f t="shared" si="0"/>
        <v>1516584.21</v>
      </c>
      <c r="D31" s="125">
        <f t="shared" si="1"/>
        <v>1.8578989962356674E-2</v>
      </c>
    </row>
  </sheetData>
  <mergeCells count="3">
    <mergeCell ref="A1:H1"/>
    <mergeCell ref="A18:B18"/>
    <mergeCell ref="A19:H19"/>
  </mergeCells>
  <phoneticPr fontId="11" type="noConversion"/>
  <hyperlinks>
    <hyperlink ref="H18" r:id="rId1" display="http://art-capital.com.ua/"/>
  </hyperlinks>
  <pageMargins left="0.75" right="0.75" top="1" bottom="1" header="0.5" footer="0.5"/>
  <pageSetup paperSize="9" scale="29" orientation="portrait" verticalDpi="12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K58"/>
  <sheetViews>
    <sheetView zoomScale="85" workbookViewId="0">
      <selection activeCell="M37" sqref="M37"/>
    </sheetView>
  </sheetViews>
  <sheetFormatPr defaultRowHeight="14.25"/>
  <cols>
    <col min="1" max="1" width="4.28515625" style="31" customWidth="1"/>
    <col min="2" max="2" width="61.7109375" style="31" bestFit="1" customWidth="1"/>
    <col min="3" max="4" width="14.7109375" style="32" customWidth="1"/>
    <col min="5" max="8" width="12.7109375" style="33" customWidth="1"/>
    <col min="9" max="9" width="16.140625" style="31" bestFit="1" customWidth="1"/>
    <col min="10" max="10" width="18.5703125" style="31" customWidth="1"/>
    <col min="11" max="16384" width="9.140625" style="31"/>
  </cols>
  <sheetData>
    <row r="1" spans="1:10" s="14" customFormat="1" ht="16.5" thickBot="1">
      <c r="A1" s="163" t="s">
        <v>72</v>
      </c>
      <c r="B1" s="163"/>
      <c r="C1" s="163"/>
      <c r="D1" s="163"/>
      <c r="E1" s="163"/>
      <c r="F1" s="163"/>
      <c r="G1" s="163"/>
      <c r="H1" s="163"/>
      <c r="I1" s="163"/>
      <c r="J1" s="101"/>
    </row>
    <row r="2" spans="1:10" s="20" customFormat="1" ht="15.75" customHeight="1" thickBot="1">
      <c r="A2" s="164" t="s">
        <v>37</v>
      </c>
      <c r="B2" s="102"/>
      <c r="C2" s="103"/>
      <c r="D2" s="104"/>
      <c r="E2" s="166" t="s">
        <v>73</v>
      </c>
      <c r="F2" s="166"/>
      <c r="G2" s="166"/>
      <c r="H2" s="166"/>
      <c r="I2" s="166"/>
      <c r="J2" s="166"/>
    </row>
    <row r="3" spans="1:10" s="22" customFormat="1" ht="51.75" thickBot="1">
      <c r="A3" s="165"/>
      <c r="B3" s="182" t="s">
        <v>74</v>
      </c>
      <c r="C3" s="183" t="s">
        <v>75</v>
      </c>
      <c r="D3" s="183" t="s">
        <v>76</v>
      </c>
      <c r="E3" s="17" t="s">
        <v>77</v>
      </c>
      <c r="F3" s="17" t="s">
        <v>78</v>
      </c>
      <c r="G3" s="17" t="s">
        <v>80</v>
      </c>
      <c r="H3" s="17" t="s">
        <v>79</v>
      </c>
      <c r="I3" s="18" t="s">
        <v>81</v>
      </c>
      <c r="J3" s="184" t="s">
        <v>82</v>
      </c>
    </row>
    <row r="4" spans="1:10" s="20" customFormat="1" collapsed="1">
      <c r="A4" s="21">
        <v>1</v>
      </c>
      <c r="B4" s="178" t="s">
        <v>84</v>
      </c>
      <c r="C4" s="140">
        <v>38118</v>
      </c>
      <c r="D4" s="140">
        <v>38182</v>
      </c>
      <c r="E4" s="141">
        <v>-8.7195524428343996E-3</v>
      </c>
      <c r="F4" s="141">
        <v>-2.1754150745023626E-3</v>
      </c>
      <c r="G4" s="141">
        <v>0.10464243759984893</v>
      </c>
      <c r="H4" s="141">
        <v>0.2479895306135278</v>
      </c>
      <c r="I4" s="141">
        <v>4.9723809515064747</v>
      </c>
      <c r="J4" s="142">
        <v>0.13655750086525109</v>
      </c>
    </row>
    <row r="5" spans="1:10" s="20" customFormat="1" collapsed="1">
      <c r="A5" s="21">
        <v>2</v>
      </c>
      <c r="B5" s="139" t="s">
        <v>52</v>
      </c>
      <c r="C5" s="140">
        <v>38828</v>
      </c>
      <c r="D5" s="140">
        <v>39028</v>
      </c>
      <c r="E5" s="141">
        <v>6.4047906900932539E-3</v>
      </c>
      <c r="F5" s="141">
        <v>2.0570740192601633E-2</v>
      </c>
      <c r="G5" s="141">
        <v>3.6778853978631787E-2</v>
      </c>
      <c r="H5" s="141">
        <v>9.6459506859555288E-2</v>
      </c>
      <c r="I5" s="141">
        <v>3.4299582689555317</v>
      </c>
      <c r="J5" s="142">
        <v>0.13635577032428237</v>
      </c>
    </row>
    <row r="6" spans="1:10" s="20" customFormat="1" collapsed="1">
      <c r="A6" s="21">
        <v>3</v>
      </c>
      <c r="B6" s="139" t="s">
        <v>54</v>
      </c>
      <c r="C6" s="140">
        <v>38919</v>
      </c>
      <c r="D6" s="140">
        <v>39092</v>
      </c>
      <c r="E6" s="141">
        <v>-1.6950691194557166E-3</v>
      </c>
      <c r="F6" s="141">
        <v>3.162671955724683E-2</v>
      </c>
      <c r="G6" s="141">
        <v>8.9451916004608778E-2</v>
      </c>
      <c r="H6" s="141">
        <v>0.26874361516239498</v>
      </c>
      <c r="I6" s="141">
        <v>1.5704817118644452</v>
      </c>
      <c r="J6" s="142">
        <v>8.5803870383622138E-2</v>
      </c>
    </row>
    <row r="7" spans="1:10" s="20" customFormat="1" collapsed="1">
      <c r="A7" s="21">
        <v>4</v>
      </c>
      <c r="B7" s="139" t="s">
        <v>56</v>
      </c>
      <c r="C7" s="140">
        <v>38919</v>
      </c>
      <c r="D7" s="140">
        <v>39092</v>
      </c>
      <c r="E7" s="141">
        <v>-2.2448630555242488E-2</v>
      </c>
      <c r="F7" s="141">
        <v>4.3181241329281139E-2</v>
      </c>
      <c r="G7" s="141">
        <v>0.12406128928128468</v>
      </c>
      <c r="H7" s="141">
        <v>0.33065340573428004</v>
      </c>
      <c r="I7" s="141">
        <v>-0.2169628469055499</v>
      </c>
      <c r="J7" s="142">
        <v>-2.1100042299865285E-2</v>
      </c>
    </row>
    <row r="8" spans="1:10" s="20" customFormat="1" collapsed="1">
      <c r="A8" s="21">
        <v>5</v>
      </c>
      <c r="B8" s="139" t="s">
        <v>50</v>
      </c>
      <c r="C8" s="140">
        <v>39413</v>
      </c>
      <c r="D8" s="140">
        <v>39589</v>
      </c>
      <c r="E8" s="141">
        <v>1.1744697751036481E-2</v>
      </c>
      <c r="F8" s="141">
        <v>3.478497645558587E-2</v>
      </c>
      <c r="G8" s="141">
        <v>6.4097742593560714E-2</v>
      </c>
      <c r="H8" s="141" t="s">
        <v>83</v>
      </c>
      <c r="I8" s="141">
        <v>2.1730555041744148</v>
      </c>
      <c r="J8" s="142">
        <v>0.12103095823338661</v>
      </c>
    </row>
    <row r="9" spans="1:10" s="20" customFormat="1" collapsed="1">
      <c r="A9" s="21">
        <v>6</v>
      </c>
      <c r="B9" s="139" t="s">
        <v>57</v>
      </c>
      <c r="C9" s="140">
        <v>39429</v>
      </c>
      <c r="D9" s="140">
        <v>39618</v>
      </c>
      <c r="E9" s="141">
        <v>-1.4530982181478969E-2</v>
      </c>
      <c r="F9" s="141">
        <v>3.7460033704312945E-3</v>
      </c>
      <c r="G9" s="141">
        <v>6.9331699403059943E-2</v>
      </c>
      <c r="H9" s="141">
        <v>0.15144688349756619</v>
      </c>
      <c r="I9" s="141">
        <v>0.19597130890050996</v>
      </c>
      <c r="J9" s="142">
        <v>1.8007179637256066E-2</v>
      </c>
    </row>
    <row r="10" spans="1:10" s="20" customFormat="1" collapsed="1">
      <c r="A10" s="21">
        <v>7</v>
      </c>
      <c r="B10" s="139" t="s">
        <v>59</v>
      </c>
      <c r="C10" s="140">
        <v>39560</v>
      </c>
      <c r="D10" s="140">
        <v>39770</v>
      </c>
      <c r="E10" s="141">
        <v>-3.7669876214312392E-2</v>
      </c>
      <c r="F10" s="141">
        <v>-0.20145649307061664</v>
      </c>
      <c r="G10" s="141">
        <v>-0.14593008522028728</v>
      </c>
      <c r="H10" s="141">
        <v>6.4284685556372789E-3</v>
      </c>
      <c r="I10" s="141">
        <v>-9.8356774105385125E-2</v>
      </c>
      <c r="J10" s="142">
        <v>-1.0714923123417375E-2</v>
      </c>
    </row>
    <row r="11" spans="1:10" s="20" customFormat="1" collapsed="1">
      <c r="A11" s="21">
        <v>8</v>
      </c>
      <c r="B11" s="139" t="s">
        <v>48</v>
      </c>
      <c r="C11" s="140">
        <v>39884</v>
      </c>
      <c r="D11" s="140">
        <v>40001</v>
      </c>
      <c r="E11" s="141">
        <v>-1.7652453153024994E-2</v>
      </c>
      <c r="F11" s="141">
        <v>-9.3307813135016238E-3</v>
      </c>
      <c r="G11" s="141">
        <v>0.16638695255631486</v>
      </c>
      <c r="H11" s="141">
        <v>0.35567319178288148</v>
      </c>
      <c r="I11" s="141">
        <v>0.2266035146536487</v>
      </c>
      <c r="J11" s="142">
        <v>2.3010482523786457E-2</v>
      </c>
    </row>
    <row r="12" spans="1:10" s="20" customFormat="1" collapsed="1">
      <c r="A12" s="21">
        <v>9</v>
      </c>
      <c r="B12" s="139" t="s">
        <v>46</v>
      </c>
      <c r="C12" s="140">
        <v>40253</v>
      </c>
      <c r="D12" s="140">
        <v>40366</v>
      </c>
      <c r="E12" s="141">
        <v>-2.6660899813964578E-2</v>
      </c>
      <c r="F12" s="141">
        <v>1.2921797322121842E-2</v>
      </c>
      <c r="G12" s="141">
        <v>6.6847987130305375E-2</v>
      </c>
      <c r="H12" s="141" t="s">
        <v>83</v>
      </c>
      <c r="I12" s="141">
        <v>0.27781718133815314</v>
      </c>
      <c r="J12" s="142">
        <v>3.1205338026715213E-2</v>
      </c>
    </row>
    <row r="13" spans="1:10" s="20" customFormat="1" collapsed="1">
      <c r="A13" s="21">
        <v>10</v>
      </c>
      <c r="B13" s="139" t="s">
        <v>49</v>
      </c>
      <c r="C13" s="140">
        <v>40114</v>
      </c>
      <c r="D13" s="140">
        <v>40401</v>
      </c>
      <c r="E13" s="141">
        <v>-3.0100413598632914E-2</v>
      </c>
      <c r="F13" s="141">
        <v>-0.1952764854763448</v>
      </c>
      <c r="G13" s="141">
        <v>-0.14647128039956803</v>
      </c>
      <c r="H13" s="141">
        <v>7.1484977975243558E-2</v>
      </c>
      <c r="I13" s="141">
        <v>0.50862277214147822</v>
      </c>
      <c r="J13" s="142">
        <v>5.3552588487343566E-2</v>
      </c>
    </row>
    <row r="14" spans="1:10" s="20" customFormat="1" collapsed="1">
      <c r="A14" s="21">
        <v>11</v>
      </c>
      <c r="B14" s="139" t="s">
        <v>51</v>
      </c>
      <c r="C14" s="140">
        <v>40226</v>
      </c>
      <c r="D14" s="140">
        <v>40430</v>
      </c>
      <c r="E14" s="141">
        <v>4.956633058040838E-3</v>
      </c>
      <c r="F14" s="141">
        <v>1.3161439200603198E-2</v>
      </c>
      <c r="G14" s="141">
        <v>1.4749661425005556E-2</v>
      </c>
      <c r="H14" s="141">
        <v>8.1530404303619131E-2</v>
      </c>
      <c r="I14" s="141">
        <v>2.1584230334395289</v>
      </c>
      <c r="J14" s="142">
        <v>0.15880982716269187</v>
      </c>
    </row>
    <row r="15" spans="1:10" s="20" customFormat="1" collapsed="1">
      <c r="A15" s="21">
        <v>12</v>
      </c>
      <c r="B15" s="72" t="s">
        <v>58</v>
      </c>
      <c r="C15" s="140">
        <v>40427</v>
      </c>
      <c r="D15" s="140">
        <v>40543</v>
      </c>
      <c r="E15" s="141">
        <v>7.7585314868779953E-3</v>
      </c>
      <c r="F15" s="141">
        <v>2.6594637238043228E-2</v>
      </c>
      <c r="G15" s="141">
        <v>7.7435946452658166E-2</v>
      </c>
      <c r="H15" s="141">
        <v>0.14087948034200215</v>
      </c>
      <c r="I15" s="141">
        <v>1.6490838442822078</v>
      </c>
      <c r="J15" s="142">
        <v>0.13884423096923371</v>
      </c>
    </row>
    <row r="16" spans="1:10" s="20" customFormat="1" collapsed="1">
      <c r="A16" s="21">
        <v>13</v>
      </c>
      <c r="B16" s="185" t="s">
        <v>55</v>
      </c>
      <c r="C16" s="140">
        <v>40444</v>
      </c>
      <c r="D16" s="140">
        <v>40638</v>
      </c>
      <c r="E16" s="141">
        <v>-3.3696812961402367E-3</v>
      </c>
      <c r="F16" s="141">
        <v>-1.0262400921284942E-2</v>
      </c>
      <c r="G16" s="141">
        <v>-4.7020542231804519E-2</v>
      </c>
      <c r="H16" s="141">
        <v>4.0130149668906823E-2</v>
      </c>
      <c r="I16" s="141">
        <v>0.31030867383512639</v>
      </c>
      <c r="J16" s="142">
        <v>3.8072752104560958E-2</v>
      </c>
    </row>
    <row r="17" spans="1:11" s="20" customFormat="1" collapsed="1">
      <c r="A17" s="21">
        <v>14</v>
      </c>
      <c r="B17" s="72" t="s">
        <v>85</v>
      </c>
      <c r="C17" s="140">
        <v>40427</v>
      </c>
      <c r="D17" s="140">
        <v>40708</v>
      </c>
      <c r="E17" s="141">
        <v>9.2575398628267358E-3</v>
      </c>
      <c r="F17" s="141">
        <v>2.4382947050765713E-2</v>
      </c>
      <c r="G17" s="141">
        <v>5.6242663414782124E-2</v>
      </c>
      <c r="H17" s="141">
        <v>0.11242525078679955</v>
      </c>
      <c r="I17" s="141">
        <v>2.0573861436672933</v>
      </c>
      <c r="J17" s="142">
        <v>0.17200934014912961</v>
      </c>
    </row>
    <row r="18" spans="1:11" s="20" customFormat="1" collapsed="1">
      <c r="A18" s="21">
        <v>15</v>
      </c>
      <c r="B18" s="72" t="s">
        <v>86</v>
      </c>
      <c r="C18" s="140">
        <v>41026</v>
      </c>
      <c r="D18" s="140">
        <v>41242</v>
      </c>
      <c r="E18" s="141">
        <v>-1.5936277453661885E-2</v>
      </c>
      <c r="F18" s="141">
        <v>-1.3237044689651478E-2</v>
      </c>
      <c r="G18" s="141">
        <v>0.10164690301019341</v>
      </c>
      <c r="H18" s="141">
        <v>0.32565555887908793</v>
      </c>
      <c r="I18" s="141">
        <v>1.1444482730779812</v>
      </c>
      <c r="J18" s="142">
        <v>0.1465578313855207</v>
      </c>
    </row>
    <row r="19" spans="1:11" s="20" customFormat="1" ht="15.75" thickBot="1">
      <c r="A19" s="138"/>
      <c r="B19" s="143" t="s">
        <v>87</v>
      </c>
      <c r="C19" s="144" t="s">
        <v>4</v>
      </c>
      <c r="D19" s="144" t="s">
        <v>4</v>
      </c>
      <c r="E19" s="145">
        <f>AVERAGE(E4:E18)</f>
        <v>-9.2441095319915519E-3</v>
      </c>
      <c r="F19" s="145">
        <f>AVERAGE(F4:F18)</f>
        <v>-1.4717874588614739E-2</v>
      </c>
      <c r="G19" s="145">
        <f>AVERAGE(G4:G18)</f>
        <v>4.2150142999906298E-2</v>
      </c>
      <c r="H19" s="145">
        <f>AVERAGE(H4:H18)</f>
        <v>0.17150003262780786</v>
      </c>
      <c r="I19" s="145">
        <f>AVERAGE(I4:I18)</f>
        <v>1.357281437388391</v>
      </c>
      <c r="J19" s="144" t="s">
        <v>4</v>
      </c>
      <c r="K19" s="146"/>
    </row>
    <row r="20" spans="1:11" s="20" customFormat="1">
      <c r="A20" s="167" t="s">
        <v>88</v>
      </c>
      <c r="B20" s="167"/>
      <c r="C20" s="167"/>
      <c r="D20" s="167"/>
      <c r="E20" s="167"/>
      <c r="F20" s="167"/>
      <c r="G20" s="167"/>
      <c r="H20" s="167"/>
      <c r="I20" s="167"/>
      <c r="J20" s="167"/>
    </row>
    <row r="21" spans="1:11" s="20" customFormat="1" collapsed="1">
      <c r="J21" s="19"/>
    </row>
    <row r="22" spans="1:11" s="20" customFormat="1">
      <c r="E22" s="107"/>
      <c r="F22" s="107"/>
      <c r="J22" s="19"/>
    </row>
    <row r="23" spans="1:11" s="20" customFormat="1" collapsed="1">
      <c r="E23" s="108"/>
      <c r="I23" s="108"/>
      <c r="J23" s="19"/>
    </row>
    <row r="24" spans="1:11" s="20" customFormat="1" collapsed="1"/>
    <row r="25" spans="1:11" s="20" customFormat="1" collapsed="1"/>
    <row r="26" spans="1:11" s="20" customFormat="1" collapsed="1"/>
    <row r="27" spans="1:11" s="20" customFormat="1" collapsed="1"/>
    <row r="28" spans="1:11" s="20" customFormat="1" collapsed="1"/>
    <row r="29" spans="1:11" s="20" customFormat="1" collapsed="1"/>
    <row r="30" spans="1:11" s="20" customFormat="1" collapsed="1"/>
    <row r="31" spans="1:11" s="20" customFormat="1" collapsed="1"/>
    <row r="32" spans="1:11" s="20" customFormat="1" collapsed="1"/>
    <row r="33" spans="3:8" s="20" customFormat="1" collapsed="1"/>
    <row r="34" spans="3:8" s="20" customFormat="1" collapsed="1"/>
    <row r="35" spans="3:8" s="20" customFormat="1" collapsed="1"/>
    <row r="36" spans="3:8" s="20" customFormat="1" collapsed="1"/>
    <row r="37" spans="3:8" s="20" customFormat="1"/>
    <row r="38" spans="3:8" s="20" customFormat="1"/>
    <row r="39" spans="3:8" s="28" customFormat="1">
      <c r="C39" s="29"/>
      <c r="D39" s="29"/>
      <c r="E39" s="30"/>
      <c r="F39" s="30"/>
      <c r="G39" s="30"/>
      <c r="H39" s="30"/>
    </row>
    <row r="40" spans="3:8" s="28" customFormat="1">
      <c r="C40" s="29"/>
      <c r="D40" s="29"/>
      <c r="E40" s="30"/>
      <c r="F40" s="30"/>
      <c r="G40" s="30"/>
      <c r="H40" s="30"/>
    </row>
    <row r="41" spans="3:8" s="28" customFormat="1">
      <c r="C41" s="29"/>
      <c r="D41" s="29"/>
      <c r="E41" s="30"/>
      <c r="F41" s="30"/>
      <c r="G41" s="30"/>
      <c r="H41" s="30"/>
    </row>
    <row r="42" spans="3:8" s="28" customFormat="1">
      <c r="C42" s="29"/>
      <c r="D42" s="29"/>
      <c r="E42" s="30"/>
      <c r="F42" s="30"/>
      <c r="G42" s="30"/>
      <c r="H42" s="30"/>
    </row>
    <row r="43" spans="3:8" s="28" customFormat="1">
      <c r="C43" s="29"/>
      <c r="D43" s="29"/>
      <c r="E43" s="30"/>
      <c r="F43" s="30"/>
      <c r="G43" s="30"/>
      <c r="H43" s="30"/>
    </row>
    <row r="44" spans="3:8" s="28" customFormat="1">
      <c r="C44" s="29"/>
      <c r="D44" s="29"/>
      <c r="E44" s="30"/>
      <c r="F44" s="30"/>
      <c r="G44" s="30"/>
      <c r="H44" s="30"/>
    </row>
    <row r="45" spans="3:8" s="28" customFormat="1">
      <c r="C45" s="29"/>
      <c r="D45" s="29"/>
      <c r="E45" s="30"/>
      <c r="F45" s="30"/>
      <c r="G45" s="30"/>
      <c r="H45" s="30"/>
    </row>
    <row r="46" spans="3:8" s="28" customFormat="1">
      <c r="C46" s="29"/>
      <c r="D46" s="29"/>
      <c r="E46" s="30"/>
      <c r="F46" s="30"/>
      <c r="G46" s="30"/>
      <c r="H46" s="30"/>
    </row>
    <row r="47" spans="3:8" s="28" customFormat="1">
      <c r="C47" s="29"/>
      <c r="D47" s="29"/>
      <c r="E47" s="30"/>
      <c r="F47" s="30"/>
      <c r="G47" s="30"/>
      <c r="H47" s="30"/>
    </row>
    <row r="48" spans="3:8" s="28" customFormat="1">
      <c r="C48" s="29"/>
      <c r="D48" s="29"/>
      <c r="E48" s="30"/>
      <c r="F48" s="30"/>
      <c r="G48" s="30"/>
      <c r="H48" s="30"/>
    </row>
    <row r="49" spans="3:8" s="28" customFormat="1">
      <c r="C49" s="29"/>
      <c r="D49" s="29"/>
      <c r="E49" s="30"/>
      <c r="F49" s="30"/>
      <c r="G49" s="30"/>
      <c r="H49" s="30"/>
    </row>
    <row r="50" spans="3:8" s="28" customFormat="1">
      <c r="C50" s="29"/>
      <c r="D50" s="29"/>
      <c r="E50" s="30"/>
      <c r="F50" s="30"/>
      <c r="G50" s="30"/>
      <c r="H50" s="30"/>
    </row>
    <row r="51" spans="3:8" s="28" customFormat="1">
      <c r="C51" s="29"/>
      <c r="D51" s="29"/>
      <c r="E51" s="30"/>
      <c r="F51" s="30"/>
      <c r="G51" s="30"/>
      <c r="H51" s="30"/>
    </row>
    <row r="52" spans="3:8" s="28" customFormat="1">
      <c r="C52" s="29"/>
      <c r="D52" s="29"/>
      <c r="E52" s="30"/>
      <c r="F52" s="30"/>
      <c r="G52" s="30"/>
      <c r="H52" s="30"/>
    </row>
    <row r="53" spans="3:8" s="28" customFormat="1">
      <c r="C53" s="29"/>
      <c r="D53" s="29"/>
      <c r="E53" s="30"/>
      <c r="F53" s="30"/>
      <c r="G53" s="30"/>
      <c r="H53" s="30"/>
    </row>
    <row r="54" spans="3:8" s="28" customFormat="1">
      <c r="C54" s="29"/>
      <c r="D54" s="29"/>
      <c r="E54" s="30"/>
      <c r="F54" s="30"/>
      <c r="G54" s="30"/>
      <c r="H54" s="30"/>
    </row>
    <row r="55" spans="3:8" s="28" customFormat="1">
      <c r="C55" s="29"/>
      <c r="D55" s="29"/>
      <c r="E55" s="30"/>
      <c r="F55" s="30"/>
      <c r="G55" s="30"/>
      <c r="H55" s="30"/>
    </row>
    <row r="56" spans="3:8" s="28" customFormat="1">
      <c r="C56" s="29"/>
      <c r="D56" s="29"/>
      <c r="E56" s="30"/>
      <c r="F56" s="30"/>
      <c r="G56" s="30"/>
      <c r="H56" s="30"/>
    </row>
    <row r="57" spans="3:8" s="28" customFormat="1">
      <c r="C57" s="29"/>
      <c r="D57" s="29"/>
      <c r="E57" s="30"/>
      <c r="F57" s="30"/>
      <c r="G57" s="30"/>
      <c r="H57" s="30"/>
    </row>
    <row r="58" spans="3:8" s="28" customFormat="1">
      <c r="C58" s="29"/>
      <c r="D58" s="29"/>
      <c r="E58" s="30"/>
      <c r="F58" s="30"/>
      <c r="G58" s="30"/>
      <c r="H58" s="30"/>
    </row>
  </sheetData>
  <mergeCells count="4">
    <mergeCell ref="A1:I1"/>
    <mergeCell ref="A2:A3"/>
    <mergeCell ref="E2:J2"/>
    <mergeCell ref="A20:J20"/>
  </mergeCells>
  <phoneticPr fontId="11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H65"/>
  <sheetViews>
    <sheetView zoomScale="85" workbookViewId="0">
      <selection activeCell="H72" sqref="H72"/>
    </sheetView>
  </sheetViews>
  <sheetFormatPr defaultRowHeight="14.25"/>
  <cols>
    <col min="1" max="1" width="3.85546875" style="28" customWidth="1"/>
    <col min="2" max="2" width="61.85546875" style="28" bestFit="1" customWidth="1"/>
    <col min="3" max="3" width="24.7109375" style="28" customWidth="1"/>
    <col min="4" max="4" width="24.7109375" style="40" customWidth="1"/>
    <col min="5" max="7" width="24.7109375" style="28" customWidth="1"/>
    <col min="8" max="16384" width="9.140625" style="28"/>
  </cols>
  <sheetData>
    <row r="1" spans="1:8" ht="16.5" thickBot="1">
      <c r="A1" s="168" t="s">
        <v>89</v>
      </c>
      <c r="B1" s="168"/>
      <c r="C1" s="168"/>
      <c r="D1" s="168"/>
      <c r="E1" s="168"/>
      <c r="F1" s="168"/>
      <c r="G1" s="168"/>
    </row>
    <row r="2" spans="1:8" ht="15.75" customHeight="1" thickBot="1">
      <c r="A2" s="186" t="s">
        <v>90</v>
      </c>
      <c r="B2" s="90"/>
      <c r="C2" s="169" t="s">
        <v>91</v>
      </c>
      <c r="D2" s="170"/>
      <c r="E2" s="169" t="s">
        <v>92</v>
      </c>
      <c r="F2" s="170"/>
      <c r="G2" s="91"/>
    </row>
    <row r="3" spans="1:8" ht="45.75" thickBot="1">
      <c r="A3" s="187"/>
      <c r="B3" s="188" t="s">
        <v>74</v>
      </c>
      <c r="C3" s="41" t="s">
        <v>93</v>
      </c>
      <c r="D3" s="34" t="s">
        <v>94</v>
      </c>
      <c r="E3" s="34" t="s">
        <v>95</v>
      </c>
      <c r="F3" s="34" t="s">
        <v>94</v>
      </c>
      <c r="G3" s="189" t="s">
        <v>96</v>
      </c>
    </row>
    <row r="4" spans="1:8" ht="15" customHeight="1">
      <c r="A4" s="21">
        <v>1</v>
      </c>
      <c r="B4" s="36" t="s">
        <v>97</v>
      </c>
      <c r="C4" s="37">
        <v>841.40587999999991</v>
      </c>
      <c r="D4" s="96">
        <v>0.20526893220994288</v>
      </c>
      <c r="E4" s="38">
        <v>250</v>
      </c>
      <c r="F4" s="96">
        <v>0.19127773527161437</v>
      </c>
      <c r="G4" s="39">
        <v>786.86368156002345</v>
      </c>
      <c r="H4" s="51"/>
    </row>
    <row r="5" spans="1:8" ht="14.25" customHeight="1">
      <c r="A5" s="21">
        <v>2</v>
      </c>
      <c r="B5" s="190" t="s">
        <v>98</v>
      </c>
      <c r="C5" s="37">
        <v>34.669139999999892</v>
      </c>
      <c r="D5" s="96">
        <v>3.2889666935431862E-2</v>
      </c>
      <c r="E5" s="38">
        <v>10</v>
      </c>
      <c r="F5" s="96">
        <v>2.4937655860349128E-2</v>
      </c>
      <c r="G5" s="39">
        <v>26.303340648379052</v>
      </c>
      <c r="H5" s="51"/>
    </row>
    <row r="6" spans="1:8">
      <c r="A6" s="21">
        <v>3</v>
      </c>
      <c r="B6" s="131" t="s">
        <v>53</v>
      </c>
      <c r="C6" s="37">
        <v>-18.880750000000003</v>
      </c>
      <c r="D6" s="96">
        <v>-7.83662127135463E-3</v>
      </c>
      <c r="E6" s="38">
        <v>91</v>
      </c>
      <c r="F6" s="96">
        <v>8.2308248914616505E-3</v>
      </c>
      <c r="G6" s="39">
        <v>19.570076278943304</v>
      </c>
    </row>
    <row r="7" spans="1:8">
      <c r="A7" s="21">
        <v>4</v>
      </c>
      <c r="B7" s="36" t="s">
        <v>46</v>
      </c>
      <c r="C7" s="37">
        <v>-358.6224600000009</v>
      </c>
      <c r="D7" s="96">
        <v>-2.6033286385200739E-2</v>
      </c>
      <c r="E7" s="38">
        <v>6766</v>
      </c>
      <c r="F7" s="96">
        <v>6.4480449682043528E-4</v>
      </c>
      <c r="G7" s="39">
        <v>13.367135221584917</v>
      </c>
    </row>
    <row r="8" spans="1:8">
      <c r="A8" s="21">
        <v>5</v>
      </c>
      <c r="B8" s="131" t="s">
        <v>56</v>
      </c>
      <c r="C8" s="37">
        <v>-19.591840000000087</v>
      </c>
      <c r="D8" s="96">
        <v>-1.6038457640840748E-2</v>
      </c>
      <c r="E8" s="38">
        <v>10</v>
      </c>
      <c r="F8" s="96">
        <v>6.5573770491803279E-3</v>
      </c>
      <c r="G8" s="39">
        <v>7.8700849180326884</v>
      </c>
    </row>
    <row r="9" spans="1:8">
      <c r="A9" s="21">
        <v>6</v>
      </c>
      <c r="B9" s="36" t="s">
        <v>85</v>
      </c>
      <c r="C9" s="37">
        <v>59.341639999999664</v>
      </c>
      <c r="D9" s="96">
        <v>9.2575398628259049E-3</v>
      </c>
      <c r="E9" s="38">
        <v>0</v>
      </c>
      <c r="F9" s="96">
        <v>0</v>
      </c>
      <c r="G9" s="39">
        <v>0</v>
      </c>
    </row>
    <row r="10" spans="1:8">
      <c r="A10" s="21">
        <v>7</v>
      </c>
      <c r="B10" s="191" t="s">
        <v>52</v>
      </c>
      <c r="C10" s="37">
        <v>19.706479999999981</v>
      </c>
      <c r="D10" s="96">
        <v>6.4047906901455324E-3</v>
      </c>
      <c r="E10" s="38">
        <v>0</v>
      </c>
      <c r="F10" s="96">
        <v>0</v>
      </c>
      <c r="G10" s="39">
        <v>0</v>
      </c>
      <c r="H10" s="51"/>
    </row>
    <row r="11" spans="1:8">
      <c r="A11" s="21">
        <v>8</v>
      </c>
      <c r="B11" s="36" t="s">
        <v>51</v>
      </c>
      <c r="C11" s="37">
        <v>19.565879999999886</v>
      </c>
      <c r="D11" s="96">
        <v>4.9566330580344663E-3</v>
      </c>
      <c r="E11" s="38">
        <v>0</v>
      </c>
      <c r="F11" s="96">
        <v>0</v>
      </c>
      <c r="G11" s="39">
        <v>0</v>
      </c>
    </row>
    <row r="12" spans="1:8">
      <c r="A12" s="21">
        <v>9</v>
      </c>
      <c r="B12" s="178" t="s">
        <v>54</v>
      </c>
      <c r="C12" s="37">
        <v>-2.5750800000000744</v>
      </c>
      <c r="D12" s="96">
        <v>-1.6950691194470295E-3</v>
      </c>
      <c r="E12" s="38">
        <v>0</v>
      </c>
      <c r="F12" s="96">
        <v>0</v>
      </c>
      <c r="G12" s="39">
        <v>0</v>
      </c>
    </row>
    <row r="13" spans="1:8">
      <c r="A13" s="21">
        <v>10</v>
      </c>
      <c r="B13" s="192" t="s">
        <v>99</v>
      </c>
      <c r="C13" s="37">
        <v>-16.841319999999833</v>
      </c>
      <c r="D13" s="96">
        <v>-1.4530982181511214E-2</v>
      </c>
      <c r="E13" s="38">
        <v>0</v>
      </c>
      <c r="F13" s="96">
        <v>0</v>
      </c>
      <c r="G13" s="39">
        <v>0</v>
      </c>
    </row>
    <row r="14" spans="1:8">
      <c r="A14" s="21">
        <v>11</v>
      </c>
      <c r="B14" s="131" t="s">
        <v>49</v>
      </c>
      <c r="C14" s="37">
        <v>-170.75054999999981</v>
      </c>
      <c r="D14" s="96">
        <v>-3.0100413598623185E-2</v>
      </c>
      <c r="E14" s="38">
        <v>0</v>
      </c>
      <c r="F14" s="96">
        <v>0</v>
      </c>
      <c r="G14" s="39">
        <v>0</v>
      </c>
    </row>
    <row r="15" spans="1:8">
      <c r="A15" s="21">
        <v>12</v>
      </c>
      <c r="B15" s="36" t="s">
        <v>59</v>
      </c>
      <c r="C15" s="37">
        <v>-32.775839999999967</v>
      </c>
      <c r="D15" s="96">
        <v>-4.7298382050043573E-2</v>
      </c>
      <c r="E15" s="38">
        <v>-74</v>
      </c>
      <c r="F15" s="96">
        <v>-1.0005408328826392E-2</v>
      </c>
      <c r="G15" s="39">
        <v>-6.611031030286612</v>
      </c>
    </row>
    <row r="16" spans="1:8" ht="13.5" customHeight="1">
      <c r="A16" s="21">
        <v>13</v>
      </c>
      <c r="B16" s="193" t="s">
        <v>48</v>
      </c>
      <c r="C16" s="37">
        <v>-115.50797999999952</v>
      </c>
      <c r="D16" s="96">
        <v>-2.0479665486304352E-2</v>
      </c>
      <c r="E16" s="38">
        <v>-13</v>
      </c>
      <c r="F16" s="96">
        <v>-2.8780163825547931E-3</v>
      </c>
      <c r="G16" s="39">
        <v>-15.888833292568446</v>
      </c>
    </row>
    <row r="17" spans="1:8">
      <c r="A17" s="21">
        <v>14</v>
      </c>
      <c r="B17" s="131" t="s">
        <v>100</v>
      </c>
      <c r="C17" s="37">
        <v>-280.18271999999882</v>
      </c>
      <c r="D17" s="96">
        <v>-9.4880966455821933E-3</v>
      </c>
      <c r="E17" s="38">
        <v>-38</v>
      </c>
      <c r="F17" s="96">
        <v>-7.7530451104808925E-4</v>
      </c>
      <c r="G17" s="39">
        <v>-22.770953557369001</v>
      </c>
    </row>
    <row r="18" spans="1:8">
      <c r="A18" s="21">
        <v>15</v>
      </c>
      <c r="B18" s="131" t="s">
        <v>55</v>
      </c>
      <c r="C18" s="37">
        <v>-115.38222999999998</v>
      </c>
      <c r="D18" s="96">
        <v>-7.3133803605406542E-2</v>
      </c>
      <c r="E18" s="38">
        <v>-84</v>
      </c>
      <c r="F18" s="96">
        <v>-7.0000000000000007E-2</v>
      </c>
      <c r="G18" s="39">
        <v>-111.18646979999991</v>
      </c>
    </row>
    <row r="19" spans="1:8" ht="15.75" thickBot="1">
      <c r="A19" s="89"/>
      <c r="B19" s="92" t="s">
        <v>60</v>
      </c>
      <c r="C19" s="93">
        <v>-156.42174999999986</v>
      </c>
      <c r="D19" s="97">
        <v>-1.9125873938469992E-3</v>
      </c>
      <c r="E19" s="94">
        <v>6918</v>
      </c>
      <c r="F19" s="97">
        <v>6.5395058277508528E-4</v>
      </c>
      <c r="G19" s="95">
        <v>697.5170309467394</v>
      </c>
      <c r="H19" s="51"/>
    </row>
    <row r="20" spans="1:8">
      <c r="B20" s="66"/>
      <c r="C20" s="67"/>
      <c r="D20" s="68"/>
      <c r="E20" s="69"/>
      <c r="F20" s="68"/>
      <c r="G20" s="67"/>
      <c r="H20" s="51"/>
    </row>
    <row r="39" spans="2:5" ht="15">
      <c r="B39" s="58"/>
      <c r="C39" s="59"/>
      <c r="D39" s="60"/>
      <c r="E39" s="61"/>
    </row>
    <row r="40" spans="2:5" ht="15">
      <c r="B40" s="58"/>
      <c r="C40" s="59"/>
      <c r="D40" s="60"/>
      <c r="E40" s="61"/>
    </row>
    <row r="41" spans="2:5" ht="15">
      <c r="B41" s="58"/>
      <c r="C41" s="59"/>
      <c r="D41" s="60"/>
      <c r="E41" s="61"/>
    </row>
    <row r="42" spans="2:5" ht="15">
      <c r="B42" s="58"/>
      <c r="C42" s="59"/>
      <c r="D42" s="60"/>
      <c r="E42" s="61"/>
    </row>
    <row r="43" spans="2:5" ht="15">
      <c r="B43" s="58"/>
      <c r="C43" s="59"/>
      <c r="D43" s="60"/>
      <c r="E43" s="61"/>
    </row>
    <row r="44" spans="2:5" ht="15">
      <c r="B44" s="58"/>
      <c r="C44" s="59"/>
      <c r="D44" s="60"/>
      <c r="E44" s="61"/>
    </row>
    <row r="45" spans="2:5" ht="15.75" thickBot="1">
      <c r="B45" s="79"/>
      <c r="C45" s="79"/>
      <c r="D45" s="79"/>
      <c r="E45" s="79"/>
    </row>
    <row r="48" spans="2:5" ht="14.25" customHeight="1"/>
    <row r="49" spans="2:6">
      <c r="F49" s="51"/>
    </row>
    <row r="51" spans="2:6">
      <c r="F51"/>
    </row>
    <row r="52" spans="2:6">
      <c r="F52"/>
    </row>
    <row r="53" spans="2:6" ht="30.75" thickBot="1">
      <c r="B53" s="41" t="s">
        <v>74</v>
      </c>
      <c r="C53" s="34" t="s">
        <v>101</v>
      </c>
      <c r="D53" s="34" t="s">
        <v>102</v>
      </c>
      <c r="E53" s="35" t="s">
        <v>103</v>
      </c>
      <c r="F53"/>
    </row>
    <row r="54" spans="2:6">
      <c r="B54" s="36" t="str">
        <f t="shared" ref="B54:D58" si="0">B4</f>
        <v>ОТP - Кlasychnyi</v>
      </c>
      <c r="C54" s="37">
        <f t="shared" si="0"/>
        <v>841.40587999999991</v>
      </c>
      <c r="D54" s="96">
        <f t="shared" si="0"/>
        <v>0.20526893220994288</v>
      </c>
      <c r="E54" s="39">
        <f>G4</f>
        <v>786.86368156002345</v>
      </c>
    </row>
    <row r="55" spans="2:6">
      <c r="B55" s="36" t="str">
        <f t="shared" si="0"/>
        <v>UNIVER.UA/Taras Shevchenko: Fond Zaoshchadzhen</v>
      </c>
      <c r="C55" s="37">
        <f t="shared" si="0"/>
        <v>34.669139999999892</v>
      </c>
      <c r="D55" s="96">
        <f t="shared" si="0"/>
        <v>3.2889666935431862E-2</v>
      </c>
      <c r="E55" s="39">
        <f>G5</f>
        <v>26.303340648379052</v>
      </c>
    </row>
    <row r="56" spans="2:6">
      <c r="B56" s="36" t="str">
        <f t="shared" si="0"/>
        <v>KINTO-Kaznacheiskyi</v>
      </c>
      <c r="C56" s="37">
        <f t="shared" si="0"/>
        <v>-18.880750000000003</v>
      </c>
      <c r="D56" s="96">
        <f t="shared" si="0"/>
        <v>-7.83662127135463E-3</v>
      </c>
      <c r="E56" s="39">
        <f>G6</f>
        <v>19.570076278943304</v>
      </c>
    </row>
    <row r="57" spans="2:6">
      <c r="B57" s="36" t="str">
        <f t="shared" si="0"/>
        <v>ОТP Fond Aktsii</v>
      </c>
      <c r="C57" s="37">
        <f t="shared" si="0"/>
        <v>-358.6224600000009</v>
      </c>
      <c r="D57" s="96">
        <f t="shared" si="0"/>
        <v>-2.6033286385200739E-2</v>
      </c>
      <c r="E57" s="39">
        <f>G7</f>
        <v>13.367135221584917</v>
      </c>
    </row>
    <row r="58" spans="2:6">
      <c r="B58" s="121" t="str">
        <f t="shared" si="0"/>
        <v>UNIVER.UA/Iaroslav Mudryi: Fond Aktsii</v>
      </c>
      <c r="C58" s="122">
        <f t="shared" si="0"/>
        <v>-19.591840000000087</v>
      </c>
      <c r="D58" s="123">
        <f t="shared" si="0"/>
        <v>-1.6038457640840748E-2</v>
      </c>
      <c r="E58" s="124">
        <f>G8</f>
        <v>7.8700849180326884</v>
      </c>
    </row>
    <row r="59" spans="2:6">
      <c r="B59" s="120" t="str">
        <f t="shared" ref="B59:D63" si="1">B14</f>
        <v>Sofiivskyi</v>
      </c>
      <c r="C59" s="37">
        <f t="shared" si="1"/>
        <v>-170.75054999999981</v>
      </c>
      <c r="D59" s="96">
        <f t="shared" si="1"/>
        <v>-3.0100413598623185E-2</v>
      </c>
      <c r="E59" s="39">
        <f>G14</f>
        <v>0</v>
      </c>
    </row>
    <row r="60" spans="2:6">
      <c r="B60" s="120" t="str">
        <f t="shared" si="1"/>
        <v>Nadbannia</v>
      </c>
      <c r="C60" s="37">
        <f t="shared" si="1"/>
        <v>-32.775839999999967</v>
      </c>
      <c r="D60" s="96">
        <f t="shared" si="1"/>
        <v>-4.7298382050043573E-2</v>
      </c>
      <c r="E60" s="39">
        <f>G15</f>
        <v>-6.611031030286612</v>
      </c>
    </row>
    <row r="61" spans="2:6">
      <c r="B61" s="120" t="str">
        <f t="shared" si="1"/>
        <v>KINTO-Ekviti</v>
      </c>
      <c r="C61" s="37">
        <f t="shared" si="1"/>
        <v>-115.50797999999952</v>
      </c>
      <c r="D61" s="96">
        <f t="shared" si="1"/>
        <v>-2.0479665486304352E-2</v>
      </c>
      <c r="E61" s="39">
        <f>G16</f>
        <v>-15.888833292568446</v>
      </c>
    </row>
    <row r="62" spans="2:6">
      <c r="B62" s="120" t="str">
        <f t="shared" si="1"/>
        <v>KINTO- Кlasychnyi</v>
      </c>
      <c r="C62" s="37">
        <f t="shared" si="1"/>
        <v>-280.18271999999882</v>
      </c>
      <c r="D62" s="96">
        <f t="shared" si="1"/>
        <v>-9.4880966455821933E-3</v>
      </c>
      <c r="E62" s="39">
        <f>G17</f>
        <v>-22.770953557369001</v>
      </c>
    </row>
    <row r="63" spans="2:6">
      <c r="B63" s="120" t="str">
        <f t="shared" si="1"/>
        <v>VSI</v>
      </c>
      <c r="C63" s="37">
        <f t="shared" si="1"/>
        <v>-115.38222999999998</v>
      </c>
      <c r="D63" s="96">
        <f t="shared" si="1"/>
        <v>-7.3133803605406542E-2</v>
      </c>
      <c r="E63" s="39">
        <f>G18</f>
        <v>-111.18646979999991</v>
      </c>
    </row>
    <row r="64" spans="2:6">
      <c r="B64" s="128" t="s">
        <v>62</v>
      </c>
      <c r="C64" s="129">
        <f>C19-SUM(C54:C63)</f>
        <v>79.197599999999511</v>
      </c>
      <c r="D64" s="130"/>
      <c r="E64" s="129">
        <f>G19-SUM(E54:E63)</f>
        <v>0</v>
      </c>
    </row>
    <row r="65" spans="2:5" ht="15">
      <c r="B65" s="126" t="s">
        <v>60</v>
      </c>
      <c r="C65" s="127">
        <f>SUM(C54:C64)</f>
        <v>-156.42174999999986</v>
      </c>
      <c r="D65" s="127"/>
      <c r="E65" s="127">
        <f>SUM(E54:E64)</f>
        <v>697.5170309467394</v>
      </c>
    </row>
  </sheetData>
  <mergeCells count="4">
    <mergeCell ref="A1:G1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C105"/>
  <sheetViews>
    <sheetView zoomScale="80" workbookViewId="0">
      <selection activeCell="P53" sqref="P53"/>
    </sheetView>
  </sheetViews>
  <sheetFormatPr defaultRowHeight="12.75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>
      <c r="A1" s="64" t="s">
        <v>74</v>
      </c>
      <c r="B1" s="65" t="s">
        <v>104</v>
      </c>
      <c r="C1" s="10"/>
    </row>
    <row r="2" spans="1:3" ht="14.25">
      <c r="A2" s="131" t="s">
        <v>59</v>
      </c>
      <c r="B2" s="147">
        <v>-3.7669876214312392E-2</v>
      </c>
      <c r="C2" s="10"/>
    </row>
    <row r="3" spans="1:3" ht="14.25">
      <c r="A3" s="131" t="s">
        <v>49</v>
      </c>
      <c r="B3" s="135">
        <v>-3.0100413598632914E-2</v>
      </c>
      <c r="C3" s="10"/>
    </row>
    <row r="4" spans="1:3" ht="14.25">
      <c r="A4" s="194" t="s">
        <v>46</v>
      </c>
      <c r="B4" s="135">
        <v>-2.6660899813964578E-2</v>
      </c>
      <c r="C4" s="10"/>
    </row>
    <row r="5" spans="1:3" ht="14.25">
      <c r="A5" s="131" t="s">
        <v>56</v>
      </c>
      <c r="B5" s="136">
        <v>-2.2448630555242488E-2</v>
      </c>
      <c r="C5" s="10"/>
    </row>
    <row r="6" spans="1:3" ht="14.25">
      <c r="A6" s="193" t="s">
        <v>48</v>
      </c>
      <c r="B6" s="136">
        <v>-1.7652453153024994E-2</v>
      </c>
      <c r="C6" s="10"/>
    </row>
    <row r="7" spans="1:3" ht="14.25">
      <c r="A7" s="131" t="s">
        <v>53</v>
      </c>
      <c r="B7" s="136">
        <v>-1.5936277453661885E-2</v>
      </c>
      <c r="C7" s="10"/>
    </row>
    <row r="8" spans="1:3" ht="14.25">
      <c r="A8" s="192" t="s">
        <v>99</v>
      </c>
      <c r="B8" s="136">
        <v>-1.4530982181478969E-2</v>
      </c>
      <c r="C8" s="10"/>
    </row>
    <row r="9" spans="1:3" ht="14.25">
      <c r="A9" s="131" t="s">
        <v>100</v>
      </c>
      <c r="B9" s="136">
        <v>-8.7195524428343996E-3</v>
      </c>
      <c r="C9" s="10"/>
    </row>
    <row r="10" spans="1:3" ht="14.25">
      <c r="A10" s="131" t="s">
        <v>55</v>
      </c>
      <c r="B10" s="136">
        <v>-3.3696812961402367E-3</v>
      </c>
      <c r="C10" s="10"/>
    </row>
    <row r="11" spans="1:3" ht="14.25">
      <c r="A11" s="178" t="s">
        <v>54</v>
      </c>
      <c r="B11" s="136">
        <v>-1.6950691194557166E-3</v>
      </c>
      <c r="C11" s="10"/>
    </row>
    <row r="12" spans="1:3" ht="14.25">
      <c r="A12" s="36" t="s">
        <v>51</v>
      </c>
      <c r="B12" s="136">
        <v>4.956633058040838E-3</v>
      </c>
      <c r="C12" s="10"/>
    </row>
    <row r="13" spans="1:3" ht="14.25">
      <c r="A13" s="131" t="s">
        <v>105</v>
      </c>
      <c r="B13" s="136">
        <v>6.4047906900932539E-3</v>
      </c>
      <c r="C13" s="10"/>
    </row>
    <row r="14" spans="1:3" ht="15">
      <c r="A14" s="190" t="s">
        <v>98</v>
      </c>
      <c r="B14" s="136">
        <v>7.7585314868779953E-3</v>
      </c>
      <c r="C14" s="10"/>
    </row>
    <row r="15" spans="1:3" ht="14.25">
      <c r="A15" s="195" t="s">
        <v>85</v>
      </c>
      <c r="B15" s="136">
        <v>9.2575398628267358E-3</v>
      </c>
      <c r="C15" s="10"/>
    </row>
    <row r="16" spans="1:3" ht="14.25">
      <c r="A16" s="131" t="s">
        <v>106</v>
      </c>
      <c r="B16" s="136">
        <v>1.1744697751036481E-2</v>
      </c>
      <c r="C16" s="10"/>
    </row>
    <row r="17" spans="1:3" ht="14.25">
      <c r="A17" s="196" t="s">
        <v>107</v>
      </c>
      <c r="B17" s="135">
        <v>-9.2441095319915519E-3</v>
      </c>
      <c r="C17" s="10"/>
    </row>
    <row r="18" spans="1:3" ht="14.25">
      <c r="A18" s="139" t="s">
        <v>15</v>
      </c>
      <c r="B18" s="135">
        <v>-6.4260761442359038E-2</v>
      </c>
      <c r="C18" s="10"/>
    </row>
    <row r="19" spans="1:3" ht="14.25">
      <c r="A19" s="139" t="s">
        <v>14</v>
      </c>
      <c r="B19" s="135">
        <v>2.5535876576596506E-2</v>
      </c>
      <c r="C19" s="56"/>
    </row>
    <row r="20" spans="1:3" ht="14.25">
      <c r="A20" s="139" t="s">
        <v>108</v>
      </c>
      <c r="B20" s="135">
        <v>6.6028655299859018E-3</v>
      </c>
      <c r="C20" s="9"/>
    </row>
    <row r="21" spans="1:3" ht="14.25">
      <c r="A21" s="139" t="s">
        <v>109</v>
      </c>
      <c r="B21" s="135">
        <v>5.0063192109022214E-3</v>
      </c>
      <c r="C21" s="75"/>
    </row>
    <row r="22" spans="1:3" ht="14.25">
      <c r="A22" s="139" t="s">
        <v>110</v>
      </c>
      <c r="B22" s="135">
        <v>1.0356164383561645E-2</v>
      </c>
      <c r="C22" s="10"/>
    </row>
    <row r="23" spans="1:3" ht="15" thickBot="1">
      <c r="A23" s="197" t="s">
        <v>111</v>
      </c>
      <c r="B23" s="137">
        <v>-2.8283380785029455E-2</v>
      </c>
      <c r="C23" s="10"/>
    </row>
    <row r="24" spans="1:3">
      <c r="B24" s="10"/>
      <c r="C24" s="10"/>
    </row>
    <row r="25" spans="1:3">
      <c r="C25" s="10"/>
    </row>
    <row r="26" spans="1:3">
      <c r="B26" s="10"/>
      <c r="C26" s="10"/>
    </row>
    <row r="27" spans="1:3">
      <c r="C27" s="10"/>
    </row>
    <row r="28" spans="1:3">
      <c r="B28" s="10"/>
    </row>
    <row r="29" spans="1:3">
      <c r="B29" s="10"/>
    </row>
    <row r="30" spans="1:3">
      <c r="B30" s="10"/>
    </row>
    <row r="31" spans="1:3">
      <c r="B31" s="10"/>
    </row>
    <row r="32" spans="1:3">
      <c r="B32" s="10"/>
    </row>
    <row r="33" spans="2:2">
      <c r="B33" s="10"/>
    </row>
    <row r="34" spans="2:2">
      <c r="B34" s="10"/>
    </row>
    <row r="35" spans="2:2">
      <c r="B35" s="10"/>
    </row>
    <row r="36" spans="2:2">
      <c r="B36" s="10"/>
    </row>
    <row r="37" spans="2:2">
      <c r="B37" s="10"/>
    </row>
    <row r="38" spans="2:2">
      <c r="B38" s="10"/>
    </row>
    <row r="39" spans="2:2">
      <c r="B39" s="10"/>
    </row>
    <row r="40" spans="2:2">
      <c r="B40" s="10"/>
    </row>
    <row r="41" spans="2:2">
      <c r="B41" s="10"/>
    </row>
    <row r="42" spans="2:2">
      <c r="B42" s="10"/>
    </row>
    <row r="43" spans="2:2">
      <c r="B43" s="10"/>
    </row>
    <row r="44" spans="2:2">
      <c r="B44" s="10"/>
    </row>
    <row r="45" spans="2:2">
      <c r="B45" s="10"/>
    </row>
    <row r="46" spans="2:2">
      <c r="B46" s="10"/>
    </row>
    <row r="47" spans="2:2">
      <c r="B47" s="10"/>
    </row>
    <row r="48" spans="2:2">
      <c r="B48" s="10"/>
    </row>
    <row r="49" spans="2:2">
      <c r="B49" s="10"/>
    </row>
    <row r="50" spans="2:2">
      <c r="B50" s="10"/>
    </row>
    <row r="51" spans="2:2">
      <c r="B51" s="10"/>
    </row>
    <row r="52" spans="2:2">
      <c r="B52" s="10"/>
    </row>
    <row r="53" spans="2:2">
      <c r="B53" s="10"/>
    </row>
    <row r="54" spans="2:2">
      <c r="B54" s="10"/>
    </row>
    <row r="55" spans="2:2">
      <c r="B55" s="10"/>
    </row>
    <row r="56" spans="2:2">
      <c r="B56" s="10"/>
    </row>
    <row r="57" spans="2:2">
      <c r="B57" s="10"/>
    </row>
    <row r="58" spans="2:2">
      <c r="B58" s="10"/>
    </row>
    <row r="59" spans="2:2">
      <c r="B59" s="10"/>
    </row>
    <row r="60" spans="2:2">
      <c r="B60" s="10"/>
    </row>
    <row r="61" spans="2:2">
      <c r="B61" s="10"/>
    </row>
    <row r="62" spans="2:2">
      <c r="B62" s="10"/>
    </row>
    <row r="63" spans="2:2">
      <c r="B63" s="10"/>
    </row>
    <row r="64" spans="2:2">
      <c r="B64" s="10"/>
    </row>
    <row r="65" spans="2:2">
      <c r="B65" s="10"/>
    </row>
    <row r="66" spans="2:2">
      <c r="B66" s="10"/>
    </row>
    <row r="67" spans="2:2">
      <c r="B67" s="10"/>
    </row>
    <row r="68" spans="2:2">
      <c r="B68" s="10"/>
    </row>
    <row r="69" spans="2:2">
      <c r="B69" s="10"/>
    </row>
    <row r="70" spans="2:2">
      <c r="B70" s="10"/>
    </row>
    <row r="71" spans="2:2">
      <c r="B71" s="10"/>
    </row>
    <row r="72" spans="2:2">
      <c r="B72" s="10"/>
    </row>
    <row r="73" spans="2:2">
      <c r="B73" s="10"/>
    </row>
    <row r="74" spans="2:2">
      <c r="B74" s="10"/>
    </row>
    <row r="75" spans="2:2">
      <c r="B75" s="10"/>
    </row>
    <row r="76" spans="2:2">
      <c r="B76" s="10"/>
    </row>
    <row r="77" spans="2:2">
      <c r="B77" s="10"/>
    </row>
    <row r="78" spans="2:2">
      <c r="B78" s="10"/>
    </row>
    <row r="79" spans="2:2">
      <c r="B79" s="10"/>
    </row>
    <row r="80" spans="2:2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  <pageSetUpPr fitToPage="1"/>
  </sheetPr>
  <dimension ref="A1:M6"/>
  <sheetViews>
    <sheetView zoomScale="85" workbookViewId="0">
      <selection activeCell="J27" sqref="J27"/>
    </sheetView>
  </sheetViews>
  <sheetFormatPr defaultRowHeight="14.25"/>
  <cols>
    <col min="1" max="1" width="4.7109375" style="30" customWidth="1"/>
    <col min="2" max="2" width="48.85546875" style="28" bestFit="1" customWidth="1"/>
    <col min="3" max="4" width="12.7109375" style="30" customWidth="1"/>
    <col min="5" max="5" width="16.7109375" style="40" customWidth="1"/>
    <col min="6" max="6" width="14.7109375" style="44" customWidth="1"/>
    <col min="7" max="7" width="14.7109375" style="40" customWidth="1"/>
    <col min="8" max="8" width="12.7109375" style="44" customWidth="1"/>
    <col min="9" max="9" width="47.85546875" style="28" bestFit="1" customWidth="1"/>
    <col min="10" max="10" width="34.7109375" style="28" customWidth="1"/>
    <col min="11" max="20" width="4.7109375" style="28" customWidth="1"/>
    <col min="21" max="16384" width="9.140625" style="28"/>
  </cols>
  <sheetData>
    <row r="1" spans="1:13" s="42" customFormat="1" ht="16.5" thickBot="1">
      <c r="A1" s="159" t="s">
        <v>112</v>
      </c>
      <c r="B1" s="159"/>
      <c r="C1" s="159"/>
      <c r="D1" s="159"/>
      <c r="E1" s="159"/>
      <c r="F1" s="159"/>
      <c r="G1" s="159"/>
      <c r="H1" s="159"/>
      <c r="I1" s="159"/>
      <c r="J1" s="159"/>
      <c r="K1" s="13"/>
      <c r="L1" s="14"/>
      <c r="M1" s="14"/>
    </row>
    <row r="2" spans="1:13" ht="45.75" thickBot="1">
      <c r="A2" s="15" t="s">
        <v>90</v>
      </c>
      <c r="B2" s="15" t="s">
        <v>74</v>
      </c>
      <c r="C2" s="43" t="s">
        <v>113</v>
      </c>
      <c r="D2" s="43" t="s">
        <v>114</v>
      </c>
      <c r="E2" s="43" t="s">
        <v>39</v>
      </c>
      <c r="F2" s="43" t="s">
        <v>40</v>
      </c>
      <c r="G2" s="43" t="s">
        <v>41</v>
      </c>
      <c r="H2" s="43" t="s">
        <v>42</v>
      </c>
      <c r="I2" s="17" t="s">
        <v>43</v>
      </c>
      <c r="J2" s="18" t="s">
        <v>44</v>
      </c>
    </row>
    <row r="3" spans="1:13">
      <c r="A3" s="21">
        <v>1</v>
      </c>
      <c r="B3" s="178" t="s">
        <v>115</v>
      </c>
      <c r="C3" s="109" t="s">
        <v>118</v>
      </c>
      <c r="D3" s="110" t="s">
        <v>119</v>
      </c>
      <c r="E3" s="84">
        <v>1452304.28</v>
      </c>
      <c r="F3" s="85">
        <v>746</v>
      </c>
      <c r="G3" s="84">
        <v>1946.7885790884718</v>
      </c>
      <c r="H3" s="50">
        <v>1000</v>
      </c>
      <c r="I3" s="83" t="s">
        <v>122</v>
      </c>
      <c r="J3" s="86" t="s">
        <v>10</v>
      </c>
    </row>
    <row r="4" spans="1:13" ht="14.25" customHeight="1">
      <c r="A4" s="21">
        <v>2</v>
      </c>
      <c r="B4" s="178" t="s">
        <v>116</v>
      </c>
      <c r="C4" s="109" t="s">
        <v>118</v>
      </c>
      <c r="D4" s="110" t="s">
        <v>120</v>
      </c>
      <c r="E4" s="84">
        <v>1427473.7901000001</v>
      </c>
      <c r="F4" s="85">
        <v>2801</v>
      </c>
      <c r="G4" s="84">
        <v>509.63005715815785</v>
      </c>
      <c r="H4" s="82">
        <v>1000</v>
      </c>
      <c r="I4" s="178" t="s">
        <v>121</v>
      </c>
      <c r="J4" s="86" t="s">
        <v>0</v>
      </c>
    </row>
    <row r="5" spans="1:13">
      <c r="A5" s="21">
        <v>3</v>
      </c>
      <c r="B5" s="198" t="s">
        <v>117</v>
      </c>
      <c r="C5" s="109" t="s">
        <v>118</v>
      </c>
      <c r="D5" s="110" t="s">
        <v>119</v>
      </c>
      <c r="E5" s="84">
        <v>326915.62</v>
      </c>
      <c r="F5" s="85">
        <v>679</v>
      </c>
      <c r="G5" s="84">
        <v>481.46630338733434</v>
      </c>
      <c r="H5" s="50">
        <v>1000</v>
      </c>
      <c r="I5" s="178" t="s">
        <v>123</v>
      </c>
      <c r="J5" s="86" t="s">
        <v>2</v>
      </c>
    </row>
    <row r="6" spans="1:13" ht="15.75" customHeight="1" thickBot="1">
      <c r="A6" s="160" t="s">
        <v>60</v>
      </c>
      <c r="B6" s="161"/>
      <c r="C6" s="111" t="s">
        <v>4</v>
      </c>
      <c r="D6" s="111" t="s">
        <v>4</v>
      </c>
      <c r="E6" s="98">
        <f>SUM(E3:E5)</f>
        <v>3206693.6901000002</v>
      </c>
      <c r="F6" s="99">
        <f>SUM(F3:F5)</f>
        <v>4226</v>
      </c>
      <c r="G6" s="111" t="s">
        <v>4</v>
      </c>
      <c r="H6" s="111" t="s">
        <v>4</v>
      </c>
      <c r="I6" s="111" t="s">
        <v>4</v>
      </c>
      <c r="J6" s="112" t="s">
        <v>4</v>
      </c>
    </row>
  </sheetData>
  <mergeCells count="2">
    <mergeCell ref="A1:J1"/>
    <mergeCell ref="A6:B6"/>
  </mergeCells>
  <phoneticPr fontId="11" type="noConversion"/>
  <hyperlinks>
    <hyperlink ref="J6" r:id="rId1" display="http://www.sem.biz.ua/"/>
  </hyperlinks>
  <pageMargins left="0.75" right="0.75" top="1" bottom="1" header="0.5" footer="0.5"/>
  <pageSetup paperSize="9" scale="60" orientation="landscape" verticalDpi="12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J28"/>
  <sheetViews>
    <sheetView zoomScale="85" workbookViewId="0">
      <selection activeCell="M37" sqref="M37"/>
    </sheetView>
  </sheetViews>
  <sheetFormatPr defaultRowHeight="14.25"/>
  <cols>
    <col min="1" max="1" width="4.5703125" style="5" customWidth="1"/>
    <col min="2" max="2" width="48.85546875" style="5" bestFit="1" customWidth="1"/>
    <col min="3" max="4" width="14.7109375" style="45" customWidth="1"/>
    <col min="5" max="8" width="12.7109375" style="5" customWidth="1"/>
    <col min="9" max="9" width="16.140625" style="5" bestFit="1" customWidth="1"/>
    <col min="10" max="10" width="18.28515625" style="5" customWidth="1"/>
    <col min="11" max="16384" width="9.140625" style="5"/>
  </cols>
  <sheetData>
    <row r="1" spans="1:10" s="11" customFormat="1" ht="16.5" thickBot="1">
      <c r="A1" s="171" t="s">
        <v>124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0" customFormat="1" ht="15.75" customHeight="1" thickBot="1">
      <c r="A2" s="164" t="s">
        <v>37</v>
      </c>
      <c r="B2" s="102"/>
      <c r="C2" s="103"/>
      <c r="D2" s="104"/>
      <c r="E2" s="166" t="s">
        <v>125</v>
      </c>
      <c r="F2" s="166"/>
      <c r="G2" s="166"/>
      <c r="H2" s="166"/>
      <c r="I2" s="166"/>
      <c r="J2" s="166"/>
    </row>
    <row r="3" spans="1:10" customFormat="1" ht="64.5" thickBot="1">
      <c r="A3" s="165"/>
      <c r="B3" s="182" t="s">
        <v>74</v>
      </c>
      <c r="C3" s="183" t="s">
        <v>75</v>
      </c>
      <c r="D3" s="183" t="s">
        <v>126</v>
      </c>
      <c r="E3" s="17" t="s">
        <v>77</v>
      </c>
      <c r="F3" s="17" t="s">
        <v>78</v>
      </c>
      <c r="G3" s="17" t="s">
        <v>80</v>
      </c>
      <c r="H3" s="17" t="s">
        <v>79</v>
      </c>
      <c r="I3" s="18" t="s">
        <v>81</v>
      </c>
      <c r="J3" s="184" t="s">
        <v>82</v>
      </c>
    </row>
    <row r="4" spans="1:10" customFormat="1" collapsed="1">
      <c r="A4" s="21">
        <v>1</v>
      </c>
      <c r="B4" s="26" t="s">
        <v>127</v>
      </c>
      <c r="C4" s="105">
        <v>38441</v>
      </c>
      <c r="D4" s="105">
        <v>38625</v>
      </c>
      <c r="E4" s="100">
        <v>-5.9151758666106113E-3</v>
      </c>
      <c r="F4" s="100">
        <v>-0.14678213779663629</v>
      </c>
      <c r="G4" s="100">
        <v>-0.15407146856656317</v>
      </c>
      <c r="H4" s="100">
        <v>-0.29432936226028883</v>
      </c>
      <c r="I4" s="100">
        <v>-0.51853369661266613</v>
      </c>
      <c r="J4" s="106">
        <v>-5.5723471772625377E-2</v>
      </c>
    </row>
    <row r="5" spans="1:10" customFormat="1" collapsed="1">
      <c r="A5" s="21">
        <v>2</v>
      </c>
      <c r="B5" s="178" t="s">
        <v>116</v>
      </c>
      <c r="C5" s="105">
        <v>39048</v>
      </c>
      <c r="D5" s="105">
        <v>39140</v>
      </c>
      <c r="E5" s="100">
        <v>-4.1527762294361281E-2</v>
      </c>
      <c r="F5" s="100">
        <v>-4.7456221999200743E-2</v>
      </c>
      <c r="G5" s="100">
        <v>0.12351569285801056</v>
      </c>
      <c r="H5" s="100">
        <v>0.15629733453476446</v>
      </c>
      <c r="I5" s="100">
        <v>-0.49036994284182689</v>
      </c>
      <c r="J5" s="106">
        <v>-5.7724531222560049E-2</v>
      </c>
    </row>
    <row r="6" spans="1:10" customFormat="1">
      <c r="A6" s="21">
        <v>3</v>
      </c>
      <c r="B6" s="178" t="s">
        <v>115</v>
      </c>
      <c r="C6" s="105">
        <v>39100</v>
      </c>
      <c r="D6" s="105">
        <v>39268</v>
      </c>
      <c r="E6" s="100">
        <v>-1.272584515024644E-2</v>
      </c>
      <c r="F6" s="100">
        <v>-9.250026257457733E-2</v>
      </c>
      <c r="G6" s="100">
        <v>-6.4185917481555776E-2</v>
      </c>
      <c r="H6" s="100">
        <v>4.6877821359418981E-2</v>
      </c>
      <c r="I6" s="100">
        <v>0.94678857908858305</v>
      </c>
      <c r="J6" s="106">
        <v>6.2513613828772963E-2</v>
      </c>
    </row>
    <row r="7" spans="1:10" ht="15.75" thickBot="1">
      <c r="A7" s="138"/>
      <c r="B7" s="143" t="s">
        <v>87</v>
      </c>
      <c r="C7" s="144" t="s">
        <v>4</v>
      </c>
      <c r="D7" s="144" t="s">
        <v>4</v>
      </c>
      <c r="E7" s="145">
        <f>AVERAGE(E4:E6)</f>
        <v>-2.0056261103739443E-2</v>
      </c>
      <c r="F7" s="145">
        <f>AVERAGE(F4:F6)</f>
        <v>-9.5579540790138126E-2</v>
      </c>
      <c r="G7" s="145">
        <f>AVERAGE(G4:G6)</f>
        <v>-3.1580564396702794E-2</v>
      </c>
      <c r="H7" s="145">
        <f>AVERAGE(H4:H6)</f>
        <v>-3.0384735455368461E-2</v>
      </c>
      <c r="I7" s="145">
        <f>AVERAGE(I4:I6)</f>
        <v>-2.0705020121969991E-2</v>
      </c>
      <c r="J7" s="144" t="s">
        <v>4</v>
      </c>
    </row>
    <row r="8" spans="1:10" ht="15" thickBot="1">
      <c r="A8" s="172" t="s">
        <v>88</v>
      </c>
      <c r="B8" s="172"/>
      <c r="C8" s="172"/>
      <c r="D8" s="172"/>
      <c r="E8" s="172"/>
      <c r="F8" s="172"/>
      <c r="G8" s="172"/>
      <c r="H8" s="172"/>
      <c r="I8" s="172"/>
      <c r="J8" s="172"/>
    </row>
    <row r="9" spans="1:10">
      <c r="B9" s="28"/>
      <c r="C9" s="29"/>
      <c r="D9" s="29"/>
      <c r="E9" s="28"/>
      <c r="F9" s="28"/>
      <c r="G9" s="28"/>
      <c r="H9" s="28"/>
      <c r="I9" s="28"/>
    </row>
    <row r="10" spans="1:10">
      <c r="B10" s="28"/>
      <c r="C10" s="29"/>
      <c r="D10" s="29"/>
      <c r="E10" s="28"/>
      <c r="F10" s="28"/>
      <c r="G10" s="28"/>
      <c r="H10" s="28"/>
      <c r="I10" s="28"/>
    </row>
    <row r="11" spans="1:10">
      <c r="B11" s="28"/>
      <c r="C11" s="29"/>
      <c r="D11" s="29"/>
      <c r="E11" s="117"/>
      <c r="F11" s="28"/>
      <c r="G11" s="28"/>
      <c r="H11" s="28"/>
      <c r="I11" s="28"/>
    </row>
    <row r="12" spans="1:10">
      <c r="B12" s="28"/>
      <c r="C12" s="29"/>
      <c r="D12" s="29"/>
      <c r="E12" s="28"/>
      <c r="F12" s="28"/>
      <c r="G12" s="28"/>
      <c r="H12" s="28"/>
      <c r="I12" s="28"/>
    </row>
    <row r="13" spans="1:10">
      <c r="B13" s="28"/>
      <c r="C13" s="29"/>
      <c r="D13" s="29"/>
      <c r="E13" s="28"/>
      <c r="F13" s="28"/>
      <c r="G13" s="28"/>
      <c r="H13" s="28"/>
      <c r="I13" s="28"/>
    </row>
    <row r="14" spans="1:10">
      <c r="B14" s="28"/>
      <c r="C14" s="29"/>
      <c r="D14" s="29"/>
      <c r="E14" s="28"/>
      <c r="F14" s="28"/>
      <c r="G14" s="28"/>
      <c r="H14" s="28"/>
      <c r="I14" s="28"/>
    </row>
    <row r="15" spans="1:10">
      <c r="B15" s="28"/>
      <c r="C15" s="29"/>
      <c r="D15" s="29"/>
      <c r="E15" s="28"/>
      <c r="F15" s="28"/>
      <c r="G15" s="28"/>
      <c r="H15" s="28"/>
      <c r="I15" s="28"/>
    </row>
    <row r="16" spans="1:10">
      <c r="B16" s="28"/>
      <c r="C16" s="29"/>
      <c r="D16" s="29"/>
      <c r="E16" s="28"/>
      <c r="F16" s="28"/>
      <c r="G16" s="28"/>
      <c r="H16" s="28"/>
      <c r="I16" s="28"/>
    </row>
    <row r="17" spans="2:9">
      <c r="B17" s="28"/>
      <c r="C17" s="29"/>
      <c r="D17" s="29"/>
      <c r="E17" s="28"/>
      <c r="F17" s="28"/>
      <c r="G17" s="28"/>
      <c r="H17" s="28"/>
      <c r="I17" s="28"/>
    </row>
    <row r="21" spans="2:9">
      <c r="C21" s="5"/>
    </row>
    <row r="22" spans="2:9">
      <c r="C22" s="5"/>
    </row>
    <row r="23" spans="2:9">
      <c r="C23" s="5"/>
    </row>
    <row r="24" spans="2:9">
      <c r="C24" s="5"/>
    </row>
    <row r="25" spans="2:9">
      <c r="C25" s="5"/>
    </row>
    <row r="26" spans="2:9">
      <c r="C26" s="5"/>
    </row>
    <row r="27" spans="2:9">
      <c r="C27" s="5"/>
    </row>
    <row r="28" spans="2:9">
      <c r="C28" s="5"/>
    </row>
  </sheetData>
  <mergeCells count="4">
    <mergeCell ref="A2:A3"/>
    <mergeCell ref="A1:J1"/>
    <mergeCell ref="E2:J2"/>
    <mergeCell ref="A8:J8"/>
  </mergeCells>
  <phoneticPr fontId="11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I38"/>
  <sheetViews>
    <sheetView zoomScale="85" workbookViewId="0">
      <selection activeCell="J40" sqref="J40"/>
    </sheetView>
  </sheetViews>
  <sheetFormatPr defaultRowHeight="14.25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7" s="30" customFormat="1" ht="16.5" thickBot="1">
      <c r="A1" s="168" t="s">
        <v>128</v>
      </c>
      <c r="B1" s="168"/>
      <c r="C1" s="168"/>
      <c r="D1" s="168"/>
      <c r="E1" s="168"/>
      <c r="F1" s="168"/>
      <c r="G1" s="168"/>
    </row>
    <row r="2" spans="1:7" s="30" customFormat="1" ht="15.75" customHeight="1" thickBot="1">
      <c r="A2" s="164" t="s">
        <v>90</v>
      </c>
      <c r="B2" s="90"/>
      <c r="C2" s="169" t="s">
        <v>91</v>
      </c>
      <c r="D2" s="170"/>
      <c r="E2" s="169" t="s">
        <v>92</v>
      </c>
      <c r="F2" s="170"/>
      <c r="G2" s="91"/>
    </row>
    <row r="3" spans="1:7" s="30" customFormat="1" ht="45.75" thickBot="1">
      <c r="A3" s="165"/>
      <c r="B3" s="34" t="s">
        <v>74</v>
      </c>
      <c r="C3" s="34" t="s">
        <v>93</v>
      </c>
      <c r="D3" s="34" t="s">
        <v>94</v>
      </c>
      <c r="E3" s="34" t="s">
        <v>95</v>
      </c>
      <c r="F3" s="34" t="s">
        <v>94</v>
      </c>
      <c r="G3" s="35" t="s">
        <v>129</v>
      </c>
    </row>
    <row r="4" spans="1:7" s="30" customFormat="1">
      <c r="A4" s="21">
        <v>1</v>
      </c>
      <c r="B4" s="26" t="s">
        <v>127</v>
      </c>
      <c r="C4" s="37">
        <v>-1.9452700000000187</v>
      </c>
      <c r="D4" s="100">
        <v>-5.9151758666104032E-3</v>
      </c>
      <c r="E4" s="38">
        <v>0</v>
      </c>
      <c r="F4" s="100">
        <v>0</v>
      </c>
      <c r="G4" s="39">
        <v>0</v>
      </c>
    </row>
    <row r="5" spans="1:7" s="30" customFormat="1">
      <c r="A5" s="21">
        <v>2</v>
      </c>
      <c r="B5" s="36" t="s">
        <v>116</v>
      </c>
      <c r="C5" s="37">
        <v>-61.848209999999959</v>
      </c>
      <c r="D5" s="100">
        <v>-4.1527762294417979E-2</v>
      </c>
      <c r="E5" s="38">
        <v>0</v>
      </c>
      <c r="F5" s="100">
        <v>0</v>
      </c>
      <c r="G5" s="39">
        <v>0</v>
      </c>
    </row>
    <row r="6" spans="1:7" s="30" customFormat="1">
      <c r="A6" s="21">
        <v>3</v>
      </c>
      <c r="B6" s="178" t="s">
        <v>115</v>
      </c>
      <c r="C6" s="37">
        <v>-20.691909999999915</v>
      </c>
      <c r="D6" s="100">
        <v>-1.4047497298686099E-2</v>
      </c>
      <c r="E6" s="38">
        <v>-1</v>
      </c>
      <c r="F6" s="100">
        <v>-1.3386880856760374E-3</v>
      </c>
      <c r="G6" s="39">
        <v>-1.9201339625167575</v>
      </c>
    </row>
    <row r="7" spans="1:7" s="30" customFormat="1" ht="15.75" thickBot="1">
      <c r="A7" s="113"/>
      <c r="B7" s="92" t="s">
        <v>60</v>
      </c>
      <c r="C7" s="114">
        <v>-84.485389999999896</v>
      </c>
      <c r="D7" s="97">
        <v>-2.5670250066560606E-2</v>
      </c>
      <c r="E7" s="94">
        <v>-1</v>
      </c>
      <c r="F7" s="97">
        <v>-2.3657440264963331E-4</v>
      </c>
      <c r="G7" s="95">
        <v>-1.9201339625167575</v>
      </c>
    </row>
    <row r="8" spans="1:7" s="30" customFormat="1">
      <c r="D8" s="40"/>
    </row>
    <row r="9" spans="1:7" s="30" customFormat="1">
      <c r="A9" s="28"/>
      <c r="D9" s="40"/>
    </row>
    <row r="10" spans="1:7" s="30" customFormat="1">
      <c r="A10" s="28"/>
      <c r="D10" s="40"/>
    </row>
    <row r="11" spans="1:7" s="30" customFormat="1">
      <c r="D11" s="40"/>
    </row>
    <row r="12" spans="1:7" s="30" customFormat="1">
      <c r="D12" s="40"/>
    </row>
    <row r="13" spans="1:7" s="30" customFormat="1">
      <c r="D13" s="40"/>
    </row>
    <row r="14" spans="1:7" s="30" customFormat="1">
      <c r="D14" s="40"/>
    </row>
    <row r="15" spans="1:7" s="30" customFormat="1">
      <c r="D15" s="40"/>
    </row>
    <row r="16" spans="1:7" s="30" customFormat="1">
      <c r="D16" s="40"/>
    </row>
    <row r="17" spans="4:9" s="30" customFormat="1">
      <c r="D17" s="40"/>
    </row>
    <row r="18" spans="4:9" s="30" customFormat="1">
      <c r="D18" s="40"/>
    </row>
    <row r="19" spans="4:9" s="30" customFormat="1">
      <c r="D19" s="40"/>
    </row>
    <row r="20" spans="4:9" s="30" customFormat="1">
      <c r="D20" s="40"/>
    </row>
    <row r="21" spans="4:9" s="30" customFormat="1">
      <c r="D21" s="40"/>
    </row>
    <row r="22" spans="4:9" s="30" customFormat="1">
      <c r="D22" s="40"/>
    </row>
    <row r="23" spans="4:9" s="30" customFormat="1">
      <c r="D23" s="40"/>
    </row>
    <row r="24" spans="4:9" s="30" customFormat="1">
      <c r="D24" s="40"/>
    </row>
    <row r="25" spans="4:9" s="30" customFormat="1">
      <c r="D25" s="40"/>
    </row>
    <row r="26" spans="4:9" s="30" customFormat="1">
      <c r="D26" s="40"/>
    </row>
    <row r="27" spans="4:9" s="30" customFormat="1">
      <c r="D27" s="40"/>
    </row>
    <row r="28" spans="4:9" s="30" customFormat="1">
      <c r="D28" s="40"/>
    </row>
    <row r="29" spans="4:9" s="30" customFormat="1"/>
    <row r="30" spans="4:9" s="30" customFormat="1"/>
    <row r="31" spans="4:9" s="30" customFormat="1">
      <c r="H31" s="22"/>
      <c r="I31" s="22"/>
    </row>
    <row r="34" spans="1:5" ht="30.75" thickBot="1">
      <c r="B34" s="41" t="s">
        <v>74</v>
      </c>
      <c r="C34" s="34" t="s">
        <v>130</v>
      </c>
      <c r="D34" s="34" t="s">
        <v>131</v>
      </c>
      <c r="E34" s="35" t="s">
        <v>132</v>
      </c>
    </row>
    <row r="35" spans="1:5">
      <c r="A35" s="22">
        <v>1</v>
      </c>
      <c r="B35" s="36" t="str">
        <f t="shared" ref="B35:B37" si="0">B4</f>
        <v>Оptimum</v>
      </c>
      <c r="C35" s="118">
        <f t="shared" ref="B35:D36" si="1">C4</f>
        <v>-1.9452700000000187</v>
      </c>
      <c r="D35" s="100">
        <f t="shared" si="1"/>
        <v>-5.9151758666104032E-3</v>
      </c>
      <c r="E35" s="119">
        <f>G4</f>
        <v>0</v>
      </c>
    </row>
    <row r="36" spans="1:5">
      <c r="A36" s="22">
        <v>2</v>
      </c>
      <c r="B36" s="36" t="str">
        <f t="shared" si="0"/>
        <v>ТАSК Ukrainskyi Kapital</v>
      </c>
      <c r="C36" s="118">
        <f t="shared" si="1"/>
        <v>-61.848209999999959</v>
      </c>
      <c r="D36" s="100">
        <f t="shared" si="1"/>
        <v>-4.1527762294417979E-2</v>
      </c>
      <c r="E36" s="119">
        <f>G5</f>
        <v>0</v>
      </c>
    </row>
    <row r="37" spans="1:5">
      <c r="A37" s="22">
        <v>3</v>
      </c>
      <c r="B37" s="36" t="str">
        <f t="shared" si="0"/>
        <v>Zbalansovanyi Fond "Parytet"</v>
      </c>
      <c r="C37" s="118">
        <f>C6</f>
        <v>-20.691909999999915</v>
      </c>
      <c r="D37" s="100">
        <f>D6</f>
        <v>-1.4047497298686099E-2</v>
      </c>
      <c r="E37" s="119">
        <f>G6</f>
        <v>-1.9201339625167575</v>
      </c>
    </row>
    <row r="38" spans="1:5">
      <c r="B38" s="36"/>
    </row>
  </sheetData>
  <mergeCells count="4">
    <mergeCell ref="A2:A3"/>
    <mergeCell ref="A1:G1"/>
    <mergeCell ref="C2:D2"/>
    <mergeCell ref="E2:F2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D24"/>
  <sheetViews>
    <sheetView zoomScale="85" workbookViewId="0">
      <selection activeCell="R45" sqref="R45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4" t="s">
        <v>74</v>
      </c>
      <c r="B1" s="65" t="s">
        <v>104</v>
      </c>
      <c r="C1" s="10"/>
      <c r="D1" s="10"/>
    </row>
    <row r="2" spans="1:4" ht="14.25">
      <c r="A2" s="26" t="s">
        <v>116</v>
      </c>
      <c r="B2" s="100">
        <v>-4.1527762294361281E-2</v>
      </c>
      <c r="C2" s="10"/>
      <c r="D2" s="10"/>
    </row>
    <row r="3" spans="1:4" ht="14.25">
      <c r="A3" s="26" t="s">
        <v>115</v>
      </c>
      <c r="B3" s="132">
        <v>-1.272584515024644E-2</v>
      </c>
      <c r="C3" s="10"/>
      <c r="D3" s="10"/>
    </row>
    <row r="4" spans="1:4" ht="14.25">
      <c r="A4" s="76" t="s">
        <v>133</v>
      </c>
      <c r="B4" s="100">
        <v>-5.9151758666106113E-3</v>
      </c>
      <c r="C4" s="10"/>
      <c r="D4" s="10"/>
    </row>
    <row r="5" spans="1:4" ht="14.25">
      <c r="A5" s="26" t="s">
        <v>107</v>
      </c>
      <c r="B5" s="133">
        <v>-2.0056261103739443E-2</v>
      </c>
      <c r="C5" s="10"/>
      <c r="D5" s="10"/>
    </row>
    <row r="6" spans="1:4" ht="14.25">
      <c r="A6" s="139" t="s">
        <v>15</v>
      </c>
      <c r="B6" s="133">
        <v>-6.4260761442359038E-2</v>
      </c>
      <c r="C6" s="10"/>
      <c r="D6" s="10"/>
    </row>
    <row r="7" spans="1:4" ht="14.25">
      <c r="A7" s="139" t="s">
        <v>14</v>
      </c>
      <c r="B7" s="133">
        <v>2.5535876576596506E-2</v>
      </c>
      <c r="C7" s="10"/>
      <c r="D7" s="10"/>
    </row>
    <row r="8" spans="1:4" ht="14.25">
      <c r="A8" s="139" t="s">
        <v>108</v>
      </c>
      <c r="B8" s="133">
        <v>6.6028655299859018E-3</v>
      </c>
      <c r="C8" s="10"/>
      <c r="D8" s="10"/>
    </row>
    <row r="9" spans="1:4" ht="14.25">
      <c r="A9" s="139" t="s">
        <v>109</v>
      </c>
      <c r="B9" s="133">
        <v>5.0063192109022214E-3</v>
      </c>
      <c r="C9" s="10"/>
      <c r="D9" s="10"/>
    </row>
    <row r="10" spans="1:4" ht="14.25">
      <c r="A10" s="139" t="s">
        <v>110</v>
      </c>
      <c r="B10" s="133">
        <v>1.0356164383561645E-2</v>
      </c>
      <c r="C10" s="10"/>
      <c r="D10" s="10"/>
    </row>
    <row r="11" spans="1:4" ht="15" thickBot="1">
      <c r="A11" s="197" t="s">
        <v>111</v>
      </c>
      <c r="B11" s="134">
        <v>-2.8283380785029455E-2</v>
      </c>
      <c r="C11" s="10"/>
      <c r="D11" s="10"/>
    </row>
    <row r="12" spans="1:4">
      <c r="B12" s="10"/>
      <c r="C12" s="10"/>
      <c r="D12" s="10"/>
    </row>
    <row r="13" spans="1:4" ht="14.25">
      <c r="A13" s="52"/>
      <c r="B13" s="53"/>
      <c r="C13" s="10"/>
      <c r="D13" s="10"/>
    </row>
    <row r="14" spans="1:4" ht="14.25">
      <c r="A14" s="52"/>
      <c r="B14" s="53"/>
      <c r="C14" s="10"/>
      <c r="D14" s="10"/>
    </row>
    <row r="15" spans="1:4" ht="14.25">
      <c r="A15" s="52"/>
      <c r="B15" s="53"/>
      <c r="C15" s="10"/>
      <c r="D15" s="10"/>
    </row>
    <row r="16" spans="1:4" ht="14.25">
      <c r="A16" s="52"/>
      <c r="B16" s="53"/>
      <c r="C16" s="10"/>
      <c r="D16" s="10"/>
    </row>
    <row r="17" spans="1:4" ht="14.25">
      <c r="A17" s="52"/>
      <c r="B17" s="53"/>
      <c r="C17" s="10"/>
      <c r="D17" s="10"/>
    </row>
    <row r="18" spans="1:4">
      <c r="B18" s="10"/>
    </row>
    <row r="22" spans="1:4">
      <c r="A22" s="7"/>
      <c r="B22" s="8"/>
    </row>
    <row r="23" spans="1:4">
      <c r="B23" s="8"/>
    </row>
    <row r="24" spans="1:4">
      <c r="B24" s="8"/>
    </row>
  </sheetData>
  <autoFilter ref="A1:B1"/>
  <phoneticPr fontId="1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Admin</cp:lastModifiedBy>
  <dcterms:created xsi:type="dcterms:W3CDTF">2010-05-19T12:57:40Z</dcterms:created>
  <dcterms:modified xsi:type="dcterms:W3CDTF">2018-07-31T08:05:19Z</dcterms:modified>
</cp:coreProperties>
</file>