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760" tabRatio="904" activeTab="0"/>
  </bookViews>
  <sheets>
    <sheet name="Ind+RoR" sheetId="1" r:id="rId1"/>
    <sheet name="O_NAV" sheetId="2" r:id="rId2"/>
    <sheet name="O_RoR" sheetId="3" r:id="rId3"/>
    <sheet name="O_Dynamics NAV" sheetId="4" r:id="rId4"/>
    <sheet name="O_Diagram(RoR)" sheetId="5" r:id="rId5"/>
    <sheet name="I_NAV" sheetId="6" r:id="rId6"/>
    <sheet name="І_RoR" sheetId="7" r:id="rId7"/>
    <sheet name="І_Dynamics NAV" sheetId="8" r:id="rId8"/>
    <sheet name="І_Diagram(RoR)" sheetId="9" r:id="rId9"/>
    <sheet name="C_NAV" sheetId="10" r:id="rId10"/>
    <sheet name="C_RoR" sheetId="11" r:id="rId11"/>
    <sheet name="C_Dynamics NAV" sheetId="12" r:id="rId12"/>
    <sheet name="C_Diagram(RoR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12" hidden="1">'C_Diagram(RoR)'!$A$1:$B$1</definedName>
    <definedName name="_xlnm._FilterDatabase" localSheetId="0" hidden="1">'Ind+RoR'!$A$24:$C$24</definedName>
    <definedName name="_xlnm._FilterDatabase" localSheetId="4" hidden="1">'O_Diagram(RoR)'!$A$1:$B$1</definedName>
    <definedName name="_xlnm._FilterDatabase" localSheetId="8" hidden="1">'І_Diagram(RoR)'!$A$1:$B$1</definedName>
    <definedName name="cevv">#REF!</definedName>
    <definedName name="_xlnm.Print_Area" localSheetId="1">'O_NAV'!#REF!</definedName>
  </definedNames>
  <calcPr fullCalcOnLoad="1"/>
</workbook>
</file>

<file path=xl/sharedStrings.xml><?xml version="1.0" encoding="utf-8"?>
<sst xmlns="http://schemas.openxmlformats.org/spreadsheetml/2006/main" count="350" uniqueCount="124">
  <si>
    <t>http://www.task.ua/</t>
  </si>
  <si>
    <t>http://univer.ua/</t>
  </si>
  <si>
    <t>http://otpcapital.com.ua/</t>
  </si>
  <si>
    <t>х</t>
  </si>
  <si>
    <t>http://www.altus.ua/</t>
  </si>
  <si>
    <t>http://www.vseswit.com.ua/</t>
  </si>
  <si>
    <t>http://www.kinto.com/</t>
  </si>
  <si>
    <t>http://am.artcapital.ua/</t>
  </si>
  <si>
    <t>http://www.am.eavex.com.ua/</t>
  </si>
  <si>
    <t>no data</t>
  </si>
  <si>
    <t>Rate of Return</t>
  </si>
  <si>
    <t>Period</t>
  </si>
  <si>
    <t>PFTS Index</t>
  </si>
  <si>
    <t>UX Index</t>
  </si>
  <si>
    <t>Open-Ended CII</t>
  </si>
  <si>
    <t>Interval CII</t>
  </si>
  <si>
    <t>Closed-End CII</t>
  </si>
  <si>
    <t>November</t>
  </si>
  <si>
    <t>December*</t>
  </si>
  <si>
    <t>YTD 2022</t>
  </si>
  <si>
    <t>*as at 30.12.2022</t>
  </si>
  <si>
    <t>Index*</t>
  </si>
  <si>
    <t>Monthly change</t>
  </si>
  <si>
    <t>YTD change</t>
  </si>
  <si>
    <t>WIG20 (Poland)</t>
  </si>
  <si>
    <t>S&amp;P 500 (USA)</t>
  </si>
  <si>
    <t>SHANGHAI SE COMPOSITE (China)</t>
  </si>
  <si>
    <t>HANG SENG (Hong-Kong)</t>
  </si>
  <si>
    <t>DAX (Germany)</t>
  </si>
  <si>
    <t>CAC 40 (France)</t>
  </si>
  <si>
    <t>NIKKEI 225 (Japan)</t>
  </si>
  <si>
    <t>DJI (USA)</t>
  </si>
  <si>
    <t>FTSE 100  (UK)</t>
  </si>
  <si>
    <t>No.</t>
  </si>
  <si>
    <t>Fund*</t>
  </si>
  <si>
    <t>NAV, UAH</t>
  </si>
  <si>
    <t>Number of IC in circulation</t>
  </si>
  <si>
    <t>NAV per one IC, UAH</t>
  </si>
  <si>
    <t>IC nominal, UAH</t>
  </si>
  <si>
    <t>AMC</t>
  </si>
  <si>
    <t>AMC official site</t>
  </si>
  <si>
    <t>Total</t>
  </si>
  <si>
    <t>(*) All funds are diversified unit funds.</t>
  </si>
  <si>
    <t>Others</t>
  </si>
  <si>
    <t>OTP Klasychnyi</t>
  </si>
  <si>
    <t>КІNТО-Кlasychnyi</t>
  </si>
  <si>
    <t>KINTO-Kaznacheiskyi</t>
  </si>
  <si>
    <t>Altus – Zbalansovanyi</t>
  </si>
  <si>
    <t>Sofiivskyi</t>
  </si>
  <si>
    <t>VSI</t>
  </si>
  <si>
    <t>КІNTO-Ekviti</t>
  </si>
  <si>
    <t>UNIVER.UA/Volodymyr Velykyi: Fond Zbalansovanyi</t>
  </si>
  <si>
    <t>UNIVER.UA/Taras Shevchenko: Fond Zaoshchadzhen</t>
  </si>
  <si>
    <t>ТАSK Resurs</t>
  </si>
  <si>
    <t>Nadbannia</t>
  </si>
  <si>
    <t>UNIVER.UA/Мykhailo Hrushevskyi: Fond Derzhavnykh Paperiv</t>
  </si>
  <si>
    <t>Altus – Depozyt</t>
  </si>
  <si>
    <t>UNIVER.UA/Yaroslav Mudryi: Fond Aktsii</t>
  </si>
  <si>
    <t>ОТP Fond Aktsii</t>
  </si>
  <si>
    <t>LLC AMC "OTP Kapital"</t>
  </si>
  <si>
    <t>PrJSC “KINTO”</t>
  </si>
  <si>
    <t>LLC AMC "Altus Essets Activitis"</t>
  </si>
  <si>
    <t>LLC AMC "Iveks Esset Menedzhment "</t>
  </si>
  <si>
    <t>LLC AMC "Vsesvit"</t>
  </si>
  <si>
    <t>LLC AMC “Univer Menedzhment”</t>
  </si>
  <si>
    <t>LLC AMC "TASK-Invest"</t>
  </si>
  <si>
    <t>LLC AMC “ART-KAPITAL Menedzhment”</t>
  </si>
  <si>
    <t>LLC AMC "Altus Assets Activitis"</t>
  </si>
  <si>
    <t>Rate of Return on Investment Certificates</t>
  </si>
  <si>
    <t>Fund</t>
  </si>
  <si>
    <t>Registration date</t>
  </si>
  <si>
    <t>Date of reaching compliance with standards</t>
  </si>
  <si>
    <t>1 month</t>
  </si>
  <si>
    <t xml:space="preserve">3 months </t>
  </si>
  <si>
    <t xml:space="preserve">6 months </t>
  </si>
  <si>
    <t xml:space="preserve"> YTD</t>
  </si>
  <si>
    <t>Since fund's inception</t>
  </si>
  <si>
    <t>Since fund's inception, % per annum (average)*</t>
  </si>
  <si>
    <t>ОТP Klasychnyi</t>
  </si>
  <si>
    <t>OTP Fond Aktsii</t>
  </si>
  <si>
    <t>Average</t>
  </si>
  <si>
    <t>*The indicator "since the fund's inception, % per annum (average)" is calculated based on compound interest formula.</t>
  </si>
  <si>
    <t>No</t>
  </si>
  <si>
    <t>Net Asset Value</t>
  </si>
  <si>
    <t>Number of Investment Certificates in Circulation</t>
  </si>
  <si>
    <t>Change, UAH, k</t>
  </si>
  <si>
    <t>Change, %</t>
  </si>
  <si>
    <t>Change, units</t>
  </si>
  <si>
    <t>Net inflow/ outflow of capital during the month, UAH, k</t>
  </si>
  <si>
    <t>NAV change, UAH, k</t>
  </si>
  <si>
    <t>NAV change, %</t>
  </si>
  <si>
    <t>Net inflow/ outflow of capital, UAH, k</t>
  </si>
  <si>
    <t>1 month*</t>
  </si>
  <si>
    <t>Funds' average rate of return</t>
  </si>
  <si>
    <t>EURO Deposits</t>
  </si>
  <si>
    <t>USD Deposits</t>
  </si>
  <si>
    <t>UAH Deposits</t>
  </si>
  <si>
    <t>"Gold" deposit (at official rate of gold)</t>
  </si>
  <si>
    <t>КINТО-Кlasychnyi</t>
  </si>
  <si>
    <t>Form</t>
  </si>
  <si>
    <t>Type</t>
  </si>
  <si>
    <t>Net inflow/ outflow of capital during month, UAH, k</t>
  </si>
  <si>
    <t>1month*</t>
  </si>
  <si>
    <t>Indeks Ukrainskoi Birzhi</t>
  </si>
  <si>
    <t>КІNТО-Hold</t>
  </si>
  <si>
    <t>Number of securities in circulation</t>
  </si>
  <si>
    <t>NAV per one security, UAH</t>
  </si>
  <si>
    <t>Security nominal, UAH</t>
  </si>
  <si>
    <t xml:space="preserve"> KINTO-Hold</t>
  </si>
  <si>
    <t>unit</t>
  </si>
  <si>
    <t>Іndeks Ukrainskoi Birzhi</t>
  </si>
  <si>
    <t>non-diversified</t>
  </si>
  <si>
    <t>Rate of Return of Closed-End CIIs. Ranking by Date of Reaching Compliance with Standards</t>
  </si>
  <si>
    <t>Rate of Return of Open-Ended CIIs. Ranking by Date of Reaching Compliance with Standards</t>
  </si>
  <si>
    <t>Rate of Return of Interval CIIs. Ranking by Date of Reaching Compliance with Standards</t>
  </si>
  <si>
    <t>Dynamics of Open-Ended CIIs. Ranking by Net Inflow</t>
  </si>
  <si>
    <t>Open-Ended CIIs. Ranking by NAV</t>
  </si>
  <si>
    <t>Interval CIIs. Ranking by NAV</t>
  </si>
  <si>
    <t>Dynamics of Interval CIIs. Ranking by Net Inflow</t>
  </si>
  <si>
    <t>Closed-End CIIs. Ranking by NAV</t>
  </si>
  <si>
    <t>*The indicator "since the fund's inception, % per annum (average)" is calculated based on compound interest formula</t>
  </si>
  <si>
    <t>Number of Securities in Circulation</t>
  </si>
  <si>
    <t>Dynamics of Closed-End CIIs. Ranking by Net Inflow</t>
  </si>
  <si>
    <t>special bank.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</si>
</sst>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dd/mm/yy;@"/>
    <numFmt numFmtId="186" formatCode="#,##0.00&quot; грн.&quot;;\-#,##0.00&quot; грн.&quot;"/>
    <numFmt numFmtId="187" formatCode="#,##0.00\ &quot;грн.&quot;"/>
    <numFmt numFmtId="188" formatCode="mmm/yyyy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sz val="9"/>
      <name val="Arial Cyr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23"/>
      </left>
      <right>
        <color indexed="63"/>
      </right>
      <top style="medium">
        <color indexed="8"/>
      </top>
      <bottom style="medium">
        <color indexed="8"/>
      </bottom>
    </border>
    <border>
      <left/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/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/>
    </border>
    <border>
      <left style="dotted">
        <color indexed="23"/>
      </left>
      <right style="dotted">
        <color indexed="23"/>
      </right>
      <top style="medium">
        <color indexed="21"/>
      </top>
      <bottom/>
    </border>
    <border>
      <left style="dotted">
        <color indexed="23"/>
      </left>
      <right/>
      <top style="medium">
        <color indexed="21"/>
      </top>
      <bottom/>
    </border>
    <border>
      <left style="dotted">
        <color indexed="23"/>
      </left>
      <right style="dotted">
        <color indexed="23"/>
      </right>
      <top/>
      <bottom style="medium">
        <color indexed="21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/>
      <right style="dotted">
        <color indexed="23"/>
      </right>
      <top/>
      <bottom style="medium">
        <color indexed="21"/>
      </bottom>
    </border>
    <border>
      <left style="dotted">
        <color indexed="23"/>
      </left>
      <right/>
      <top/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/>
      <right/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/>
      <right/>
      <top/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/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/>
      <right/>
      <top style="medium">
        <color indexed="21"/>
      </top>
      <bottom/>
    </border>
    <border>
      <left/>
      <right>
        <color indexed="63"/>
      </right>
      <top/>
      <bottom style="medium">
        <color indexed="21"/>
      </bottom>
    </border>
    <border>
      <left>
        <color indexed="63"/>
      </left>
      <right>
        <color indexed="63"/>
      </right>
      <top/>
      <bottom style="medium">
        <color indexed="21"/>
      </bottom>
    </border>
    <border>
      <left>
        <color indexed="63"/>
      </left>
      <right/>
      <top/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6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22" fillId="0" borderId="1" xfId="21" applyFont="1" applyFill="1" applyBorder="1" applyAlignment="1">
      <alignment vertical="center" wrapText="1"/>
      <protection/>
    </xf>
    <xf numFmtId="10" fontId="22" fillId="0" borderId="2" xfId="22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left" vertical="center" wrapText="1" shrinkToFit="1"/>
    </xf>
    <xf numFmtId="4" fontId="11" fillId="0" borderId="4" xfId="0" applyNumberFormat="1" applyFont="1" applyFill="1" applyBorder="1" applyAlignment="1">
      <alignment horizontal="right" vertical="center" indent="1"/>
    </xf>
    <xf numFmtId="3" fontId="11" fillId="0" borderId="4" xfId="0" applyNumberFormat="1" applyFont="1" applyFill="1" applyBorder="1" applyAlignment="1">
      <alignment horizontal="right" vertical="center" indent="1"/>
    </xf>
    <xf numFmtId="4" fontId="11" fillId="0" borderId="5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25" fillId="0" borderId="0" xfId="15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2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1" applyFont="1" applyFill="1" applyBorder="1" applyAlignment="1">
      <alignment vertical="center" wrapText="1"/>
      <protection/>
    </xf>
    <xf numFmtId="10" fontId="22" fillId="0" borderId="0" xfId="22" applyNumberFormat="1" applyFont="1" applyFill="1" applyBorder="1" applyAlignment="1">
      <alignment horizontal="center" vertical="center" wrapText="1"/>
      <protection/>
    </xf>
    <xf numFmtId="4" fontId="29" fillId="0" borderId="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10" xfId="22" applyNumberFormat="1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186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13" xfId="21" applyFont="1" applyFill="1" applyBorder="1" applyAlignment="1">
      <alignment vertical="center" wrapText="1"/>
      <protection/>
    </xf>
    <xf numFmtId="10" fontId="22" fillId="0" borderId="14" xfId="22" applyNumberFormat="1" applyFont="1" applyFill="1" applyBorder="1" applyAlignment="1">
      <alignment horizontal="center" vertical="center" wrapText="1"/>
      <protection/>
    </xf>
    <xf numFmtId="10" fontId="22" fillId="0" borderId="15" xfId="22" applyNumberFormat="1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/>
    </xf>
    <xf numFmtId="4" fontId="11" fillId="0" borderId="16" xfId="0" applyNumberFormat="1" applyFont="1" applyFill="1" applyBorder="1" applyAlignment="1">
      <alignment horizontal="right" vertical="center"/>
    </xf>
    <xf numFmtId="0" fontId="22" fillId="0" borderId="2" xfId="19" applyFont="1" applyFill="1" applyBorder="1" applyAlignment="1">
      <alignment vertical="center" wrapText="1"/>
      <protection/>
    </xf>
    <xf numFmtId="4" fontId="22" fillId="0" borderId="2" xfId="19" applyNumberFormat="1" applyFont="1" applyFill="1" applyBorder="1" applyAlignment="1">
      <alignment horizontal="right" vertical="center" wrapText="1" indent="1"/>
      <protection/>
    </xf>
    <xf numFmtId="3" fontId="22" fillId="0" borderId="2" xfId="19" applyNumberFormat="1" applyFont="1" applyFill="1" applyBorder="1" applyAlignment="1">
      <alignment horizontal="right" vertical="center" wrapText="1" indent="1"/>
      <protection/>
    </xf>
    <xf numFmtId="0" fontId="23" fillId="0" borderId="10" xfId="15" applyFont="1" applyFill="1" applyBorder="1" applyAlignment="1" applyProtection="1">
      <alignment vertical="center" wrapText="1"/>
      <protection/>
    </xf>
    <xf numFmtId="0" fontId="22" fillId="0" borderId="17" xfId="21" applyFont="1" applyFill="1" applyBorder="1" applyAlignment="1">
      <alignment vertical="center" wrapText="1"/>
      <protection/>
    </xf>
    <xf numFmtId="10" fontId="22" fillId="0" borderId="18" xfId="22" applyNumberFormat="1" applyFont="1" applyFill="1" applyBorder="1" applyAlignment="1">
      <alignment horizontal="center" vertical="center" wrapText="1"/>
      <protection/>
    </xf>
    <xf numFmtId="0" fontId="11" fillId="0" borderId="19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 wrapText="1" shrinkToFit="1"/>
    </xf>
    <xf numFmtId="4" fontId="12" fillId="0" borderId="21" xfId="0" applyNumberFormat="1" applyFont="1" applyFill="1" applyBorder="1" applyAlignment="1">
      <alignment horizontal="right" vertical="center" indent="1"/>
    </xf>
    <xf numFmtId="3" fontId="12" fillId="0" borderId="22" xfId="0" applyNumberFormat="1" applyFont="1" applyFill="1" applyBorder="1" applyAlignment="1">
      <alignment horizontal="right" vertical="center" indent="1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4" xfId="27" applyNumberFormat="1" applyFont="1" applyFill="1" applyBorder="1" applyAlignment="1">
      <alignment horizontal="right" vertical="center" indent="1"/>
    </xf>
    <xf numFmtId="10" fontId="12" fillId="0" borderId="6" xfId="0" applyNumberFormat="1" applyFont="1" applyFill="1" applyBorder="1" applyAlignment="1">
      <alignment horizontal="right" vertical="center" indent="1"/>
    </xf>
    <xf numFmtId="4" fontId="41" fillId="0" borderId="6" xfId="23" applyNumberFormat="1" applyFont="1" applyFill="1" applyBorder="1" applyAlignment="1">
      <alignment horizontal="right" vertical="center" wrapText="1" indent="1"/>
      <protection/>
    </xf>
    <xf numFmtId="3" fontId="41" fillId="0" borderId="6" xfId="23" applyNumberFormat="1" applyFont="1" applyFill="1" applyBorder="1" applyAlignment="1">
      <alignment horizontal="right" vertical="center" wrapText="1" indent="1"/>
      <protection/>
    </xf>
    <xf numFmtId="10" fontId="22" fillId="0" borderId="2" xfId="22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14" fontId="22" fillId="0" borderId="2" xfId="21" applyNumberFormat="1" applyFont="1" applyFill="1" applyBorder="1" applyAlignment="1">
      <alignment horizontal="center" vertical="center" wrapText="1"/>
      <protection/>
    </xf>
    <xf numFmtId="10" fontId="22" fillId="0" borderId="24" xfId="24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0" fontId="22" fillId="0" borderId="2" xfId="19" applyFont="1" applyFill="1" applyBorder="1" applyAlignment="1">
      <alignment vertical="center" wrapText="1"/>
      <protection/>
    </xf>
    <xf numFmtId="4" fontId="22" fillId="0" borderId="2" xfId="19" applyNumberFormat="1" applyFont="1" applyFill="1" applyBorder="1" applyAlignment="1">
      <alignment horizontal="center" vertical="center" wrapText="1"/>
      <protection/>
    </xf>
    <xf numFmtId="3" fontId="22" fillId="0" borderId="2" xfId="19" applyNumberFormat="1" applyFont="1" applyFill="1" applyBorder="1" applyAlignment="1">
      <alignment horizontal="center" vertical="center" wrapText="1"/>
      <protection/>
    </xf>
    <xf numFmtId="4" fontId="22" fillId="0" borderId="2" xfId="19" applyNumberFormat="1" applyFont="1" applyFill="1" applyBorder="1" applyAlignment="1">
      <alignment horizontal="right" vertical="center" wrapText="1" indent="1"/>
      <protection/>
    </xf>
    <xf numFmtId="3" fontId="22" fillId="0" borderId="2" xfId="19" applyNumberFormat="1" applyFont="1" applyFill="1" applyBorder="1" applyAlignment="1">
      <alignment horizontal="right" vertical="center" wrapText="1" indent="1"/>
      <protection/>
    </xf>
    <xf numFmtId="0" fontId="23" fillId="0" borderId="10" xfId="15" applyFont="1" applyFill="1" applyBorder="1" applyAlignment="1">
      <alignment vertical="center" wrapText="1"/>
    </xf>
    <xf numFmtId="4" fontId="12" fillId="0" borderId="6" xfId="0" applyNumberFormat="1" applyFont="1" applyFill="1" applyBorder="1" applyAlignment="1">
      <alignment horizontal="center" vertical="center"/>
    </xf>
    <xf numFmtId="4" fontId="12" fillId="0" borderId="25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12" fillId="0" borderId="22" xfId="0" applyNumberFormat="1" applyFont="1" applyFill="1" applyBorder="1" applyAlignment="1">
      <alignment horizontal="right" vertical="center" indent="1"/>
    </xf>
    <xf numFmtId="0" fontId="11" fillId="0" borderId="26" xfId="0" applyFont="1" applyFill="1" applyBorder="1" applyAlignment="1">
      <alignment vertical="center"/>
    </xf>
    <xf numFmtId="4" fontId="12" fillId="0" borderId="15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vertical="center"/>
    </xf>
    <xf numFmtId="0" fontId="11" fillId="0" borderId="27" xfId="0" applyFont="1" applyFill="1" applyBorder="1" applyAlignment="1">
      <alignment horizontal="left" vertical="center" wrapText="1" shrinkToFit="1"/>
    </xf>
    <xf numFmtId="4" fontId="11" fillId="0" borderId="28" xfId="0" applyNumberFormat="1" applyFont="1" applyFill="1" applyBorder="1" applyAlignment="1">
      <alignment horizontal="right" vertical="center" indent="1"/>
    </xf>
    <xf numFmtId="10" fontId="11" fillId="0" borderId="28" xfId="27" applyNumberFormat="1" applyFont="1" applyFill="1" applyBorder="1" applyAlignment="1">
      <alignment horizontal="right" vertical="center" indent="1"/>
    </xf>
    <xf numFmtId="4" fontId="11" fillId="0" borderId="29" xfId="0" applyNumberFormat="1" applyFont="1" applyFill="1" applyBorder="1" applyAlignment="1">
      <alignment horizontal="right" vertical="center" indent="1"/>
    </xf>
    <xf numFmtId="0" fontId="11" fillId="0" borderId="30" xfId="0" applyFont="1" applyFill="1" applyBorder="1" applyAlignment="1">
      <alignment horizontal="left" vertical="center" wrapText="1" shrinkToFit="1"/>
    </xf>
    <xf numFmtId="4" fontId="11" fillId="0" borderId="31" xfId="0" applyNumberFormat="1" applyFont="1" applyFill="1" applyBorder="1" applyAlignment="1">
      <alignment horizontal="right" vertical="center" indent="1"/>
    </xf>
    <xf numFmtId="10" fontId="11" fillId="0" borderId="31" xfId="27" applyNumberFormat="1" applyFont="1" applyFill="1" applyBorder="1" applyAlignment="1">
      <alignment horizontal="right" vertical="center" indent="1"/>
    </xf>
    <xf numFmtId="4" fontId="11" fillId="0" borderId="32" xfId="0" applyNumberFormat="1" applyFont="1" applyFill="1" applyBorder="1" applyAlignment="1">
      <alignment horizontal="right" vertical="center" indent="1"/>
    </xf>
    <xf numFmtId="0" fontId="11" fillId="0" borderId="33" xfId="0" applyFont="1" applyFill="1" applyBorder="1" applyAlignment="1">
      <alignment horizontal="left" vertical="center" wrapText="1" shrinkToFit="1"/>
    </xf>
    <xf numFmtId="4" fontId="11" fillId="0" borderId="34" xfId="0" applyNumberFormat="1" applyFont="1" applyFill="1" applyBorder="1" applyAlignment="1">
      <alignment horizontal="right" vertical="center" indent="1"/>
    </xf>
    <xf numFmtId="4" fontId="11" fillId="0" borderId="35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36" xfId="0" applyFont="1" applyFill="1" applyBorder="1" applyAlignment="1">
      <alignment horizontal="left" vertical="center" wrapText="1" shrinkToFit="1"/>
    </xf>
    <xf numFmtId="4" fontId="11" fillId="0" borderId="37" xfId="0" applyNumberFormat="1" applyFont="1" applyFill="1" applyBorder="1" applyAlignment="1">
      <alignment horizontal="right" vertical="center" indent="1"/>
    </xf>
    <xf numFmtId="10" fontId="11" fillId="0" borderId="37" xfId="27" applyNumberFormat="1" applyFont="1" applyFill="1" applyBorder="1" applyAlignment="1">
      <alignment horizontal="right" vertical="center" indent="1"/>
    </xf>
    <xf numFmtId="0" fontId="22" fillId="0" borderId="3" xfId="21" applyFont="1" applyFill="1" applyBorder="1" applyAlignment="1">
      <alignment horizontal="left" vertical="center" wrapText="1"/>
      <protection/>
    </xf>
    <xf numFmtId="10" fontId="22" fillId="0" borderId="2" xfId="22" applyNumberFormat="1" applyFont="1" applyFill="1" applyBorder="1" applyAlignment="1">
      <alignment horizontal="right" vertical="center" indent="1"/>
      <protection/>
    </xf>
    <xf numFmtId="10" fontId="22" fillId="0" borderId="10" xfId="22" applyNumberFormat="1" applyFont="1" applyFill="1" applyBorder="1" applyAlignment="1">
      <alignment horizontal="right" vertical="center" indent="1"/>
      <protection/>
    </xf>
    <xf numFmtId="10" fontId="22" fillId="0" borderId="15" xfId="22" applyNumberFormat="1" applyFont="1" applyFill="1" applyBorder="1" applyAlignment="1">
      <alignment horizontal="right" vertical="center" indent="1"/>
      <protection/>
    </xf>
    <xf numFmtId="10" fontId="22" fillId="0" borderId="5" xfId="22" applyNumberFormat="1" applyFont="1" applyFill="1" applyBorder="1" applyAlignment="1">
      <alignment horizontal="right" vertical="center" indent="1"/>
      <protection/>
    </xf>
    <xf numFmtId="10" fontId="22" fillId="0" borderId="38" xfId="22" applyNumberFormat="1" applyFont="1" applyFill="1" applyBorder="1" applyAlignment="1">
      <alignment horizontal="right" vertical="center" indent="1"/>
      <protection/>
    </xf>
    <xf numFmtId="10" fontId="20" fillId="0" borderId="38" xfId="0" applyNumberFormat="1" applyFont="1" applyBorder="1" applyAlignment="1">
      <alignment horizontal="right" vertical="center" indent="1"/>
    </xf>
    <xf numFmtId="10" fontId="22" fillId="0" borderId="23" xfId="22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14" fontId="22" fillId="0" borderId="2" xfId="21" applyNumberFormat="1" applyFont="1" applyFill="1" applyBorder="1" applyAlignment="1">
      <alignment horizontal="center" vertical="center" wrapText="1"/>
      <protection/>
    </xf>
    <xf numFmtId="10" fontId="22" fillId="0" borderId="2" xfId="22" applyNumberFormat="1" applyFont="1" applyFill="1" applyBorder="1" applyAlignment="1">
      <alignment horizontal="right" vertical="center" wrapText="1" indent="1"/>
      <protection/>
    </xf>
    <xf numFmtId="10" fontId="22" fillId="0" borderId="24" xfId="24" applyNumberFormat="1" applyFont="1" applyFill="1" applyBorder="1" applyAlignment="1">
      <alignment horizontal="right" vertical="center" wrapText="1" indent="1"/>
      <protection/>
    </xf>
    <xf numFmtId="0" fontId="41" fillId="0" borderId="0" xfId="21" applyFont="1" applyFill="1" applyBorder="1" applyAlignment="1">
      <alignment vertical="center" wrapText="1"/>
      <protection/>
    </xf>
    <xf numFmtId="10" fontId="41" fillId="0" borderId="0" xfId="22" applyNumberFormat="1" applyFont="1" applyFill="1" applyBorder="1" applyAlignment="1">
      <alignment horizontal="center" vertical="center" wrapText="1"/>
      <protection/>
    </xf>
    <xf numFmtId="10" fontId="41" fillId="0" borderId="0" xfId="22" applyNumberFormat="1" applyFont="1" applyFill="1" applyBorder="1" applyAlignment="1">
      <alignment horizontal="right" vertical="center" wrapText="1" indent="1"/>
      <protection/>
    </xf>
    <xf numFmtId="10" fontId="41" fillId="0" borderId="0" xfId="24" applyNumberFormat="1" applyFont="1" applyFill="1" applyBorder="1" applyAlignment="1">
      <alignment horizontal="center" vertical="center" wrapText="1"/>
      <protection/>
    </xf>
    <xf numFmtId="10" fontId="22" fillId="0" borderId="34" xfId="22" applyNumberFormat="1" applyFont="1" applyFill="1" applyBorder="1" applyAlignment="1">
      <alignment horizontal="right" vertical="center" wrapText="1" indent="1"/>
      <protection/>
    </xf>
    <xf numFmtId="10" fontId="22" fillId="0" borderId="4" xfId="22" applyNumberFormat="1" applyFont="1" applyFill="1" applyBorder="1" applyAlignment="1">
      <alignment horizontal="right" vertical="center" wrapText="1" indent="1"/>
      <protection/>
    </xf>
    <xf numFmtId="4" fontId="11" fillId="0" borderId="8" xfId="0" applyNumberFormat="1" applyFont="1" applyFill="1" applyBorder="1" applyAlignment="1">
      <alignment horizontal="right" vertical="center" indent="1"/>
    </xf>
    <xf numFmtId="10" fontId="22" fillId="0" borderId="39" xfId="22" applyNumberFormat="1" applyFont="1" applyFill="1" applyBorder="1" applyAlignment="1">
      <alignment horizontal="right" vertical="center" indent="1"/>
      <protection/>
    </xf>
    <xf numFmtId="0" fontId="10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/>
    </xf>
    <xf numFmtId="0" fontId="22" fillId="0" borderId="0" xfId="19" applyFont="1" applyFill="1" applyBorder="1" applyAlignment="1">
      <alignment vertical="center" wrapText="1"/>
      <protection/>
    </xf>
    <xf numFmtId="4" fontId="22" fillId="0" borderId="0" xfId="19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Border="1" applyAlignment="1">
      <alignment horizontal="right" vertical="center" indent="1"/>
    </xf>
    <xf numFmtId="4" fontId="11" fillId="0" borderId="0" xfId="0" applyNumberFormat="1" applyFont="1" applyBorder="1" applyAlignment="1">
      <alignment horizontal="right" vertical="center" indent="1"/>
    </xf>
    <xf numFmtId="3" fontId="11" fillId="0" borderId="0" xfId="0" applyNumberFormat="1" applyFont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 wrapText="1" shrinkToFit="1"/>
    </xf>
    <xf numFmtId="10" fontId="12" fillId="0" borderId="0" xfId="0" applyNumberFormat="1" applyFont="1" applyFill="1" applyBorder="1" applyAlignment="1">
      <alignment horizontal="right" vertical="center" indent="1"/>
    </xf>
    <xf numFmtId="3" fontId="12" fillId="0" borderId="0" xfId="0" applyNumberFormat="1" applyFont="1" applyFill="1" applyBorder="1" applyAlignment="1">
      <alignment horizontal="right" vertical="center" indent="1"/>
    </xf>
    <xf numFmtId="0" fontId="5" fillId="0" borderId="0" xfId="0" applyFont="1" applyAlignment="1">
      <alignment horizontal="center"/>
    </xf>
    <xf numFmtId="0" fontId="7" fillId="0" borderId="40" xfId="0" applyFont="1" applyBorder="1" applyAlignment="1">
      <alignment wrapText="1"/>
    </xf>
    <xf numFmtId="0" fontId="22" fillId="0" borderId="2" xfId="20" applyFont="1" applyBorder="1" applyAlignment="1">
      <alignment vertical="center" wrapText="1"/>
      <protection/>
    </xf>
    <xf numFmtId="0" fontId="12" fillId="0" borderId="16" xfId="0" applyFont="1" applyBorder="1" applyAlignment="1">
      <alignment horizontal="center" wrapText="1"/>
    </xf>
    <xf numFmtId="0" fontId="12" fillId="0" borderId="40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22" fillId="0" borderId="2" xfId="19" applyFont="1" applyFill="1" applyBorder="1" applyAlignment="1">
      <alignment vertical="center" wrapText="1"/>
      <protection/>
    </xf>
    <xf numFmtId="0" fontId="22" fillId="0" borderId="47" xfId="20" applyFont="1" applyBorder="1" applyAlignment="1">
      <alignment vertical="center" wrapText="1"/>
      <protection/>
    </xf>
    <xf numFmtId="0" fontId="22" fillId="0" borderId="0" xfId="0" applyFont="1" applyAlignment="1">
      <alignment/>
    </xf>
    <xf numFmtId="0" fontId="22" fillId="0" borderId="2" xfId="20" applyFont="1" applyFill="1" applyBorder="1" applyAlignment="1">
      <alignment vertical="center" wrapText="1"/>
      <protection/>
    </xf>
    <xf numFmtId="0" fontId="11" fillId="0" borderId="48" xfId="0" applyFont="1" applyBorder="1" applyAlignment="1">
      <alignment vertical="center"/>
    </xf>
    <xf numFmtId="14" fontId="11" fillId="0" borderId="48" xfId="0" applyNumberFormat="1" applyFont="1" applyBorder="1" applyAlignment="1">
      <alignment horizontal="center" vertical="center"/>
    </xf>
    <xf numFmtId="14" fontId="11" fillId="0" borderId="49" xfId="0" applyNumberFormat="1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 wrapText="1"/>
    </xf>
    <xf numFmtId="14" fontId="29" fillId="0" borderId="50" xfId="0" applyNumberFormat="1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2" fillId="0" borderId="51" xfId="21" applyFont="1" applyFill="1" applyBorder="1" applyAlignment="1">
      <alignment vertical="center" wrapText="1"/>
      <protection/>
    </xf>
    <xf numFmtId="0" fontId="41" fillId="0" borderId="51" xfId="21" applyFont="1" applyFill="1" applyBorder="1" applyAlignment="1">
      <alignment vertical="center" wrapText="1"/>
      <protection/>
    </xf>
    <xf numFmtId="0" fontId="0" fillId="0" borderId="49" xfId="0" applyBorder="1" applyAlignment="1">
      <alignment/>
    </xf>
    <xf numFmtId="0" fontId="12" fillId="0" borderId="52" xfId="0" applyFont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left" vertical="center" wrapText="1" shrinkToFit="1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22" fillId="0" borderId="53" xfId="21" applyFont="1" applyBorder="1" applyAlignment="1">
      <alignment vertical="center" wrapText="1"/>
      <protection/>
    </xf>
    <xf numFmtId="0" fontId="22" fillId="0" borderId="56" xfId="21" applyFont="1" applyBorder="1" applyAlignment="1">
      <alignment vertical="center" wrapText="1"/>
      <protection/>
    </xf>
    <xf numFmtId="0" fontId="22" fillId="0" borderId="53" xfId="21" applyFont="1" applyFill="1" applyBorder="1" applyAlignment="1">
      <alignment horizontal="left" vertical="center" wrapText="1"/>
      <protection/>
    </xf>
    <xf numFmtId="0" fontId="22" fillId="0" borderId="53" xfId="21" applyFont="1" applyFill="1" applyBorder="1" applyAlignment="1">
      <alignment horizontal="left" vertical="center" wrapText="1"/>
      <protection/>
    </xf>
    <xf numFmtId="0" fontId="20" fillId="0" borderId="53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center" vertical="center" wrapText="1"/>
    </xf>
    <xf numFmtId="0" fontId="22" fillId="0" borderId="51" xfId="21" applyFont="1" applyFill="1" applyBorder="1" applyAlignment="1">
      <alignment vertical="center" wrapText="1"/>
      <protection/>
    </xf>
    <xf numFmtId="0" fontId="12" fillId="0" borderId="58" xfId="0" applyFont="1" applyBorder="1" applyAlignment="1">
      <alignment horizontal="center" vertical="center" wrapText="1"/>
    </xf>
    <xf numFmtId="4" fontId="22" fillId="0" borderId="2" xfId="20" applyNumberFormat="1" applyFont="1" applyBorder="1" applyAlignment="1">
      <alignment horizontal="center" vertical="center" wrapText="1"/>
      <protection/>
    </xf>
    <xf numFmtId="3" fontId="22" fillId="0" borderId="2" xfId="20" applyNumberFormat="1" applyFont="1" applyBorder="1" applyAlignment="1">
      <alignment horizontal="center" vertical="center" wrapText="1"/>
      <protection/>
    </xf>
    <xf numFmtId="0" fontId="41" fillId="0" borderId="59" xfId="21" applyFont="1" applyFill="1" applyBorder="1" applyAlignment="1">
      <alignment vertical="center" wrapText="1"/>
      <protection/>
    </xf>
    <xf numFmtId="0" fontId="7" fillId="0" borderId="60" xfId="0" applyFont="1" applyBorder="1" applyAlignment="1">
      <alignment horizontal="left" vertical="center"/>
    </xf>
    <xf numFmtId="0" fontId="41" fillId="0" borderId="16" xfId="23" applyFont="1" applyFill="1" applyBorder="1" applyAlignment="1">
      <alignment horizontal="center" vertical="center" wrapText="1"/>
      <protection/>
    </xf>
    <xf numFmtId="0" fontId="41" fillId="0" borderId="61" xfId="23" applyFont="1" applyFill="1" applyBorder="1" applyAlignment="1">
      <alignment horizontal="center" vertical="center" wrapText="1"/>
      <protection/>
    </xf>
    <xf numFmtId="0" fontId="10" fillId="0" borderId="62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63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1" fillId="0" borderId="64" xfId="0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12" fillId="0" borderId="46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0" fillId="0" borderId="69" xfId="0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45" xfId="0" applyFont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left" vertical="center"/>
    </xf>
  </cellXfs>
  <cellStyles count="16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1 2" xfId="20"/>
    <cellStyle name="Обычный_Відкр_2" xfId="21"/>
    <cellStyle name="Обычный_З_2_28.10" xfId="22"/>
    <cellStyle name="Обычный_Лист2" xfId="23"/>
    <cellStyle name="Обычный_Лист5" xfId="24"/>
    <cellStyle name="Открывавшаяся гиперссылка" xfId="25"/>
    <cellStyle name="Percent" xfId="26"/>
    <cellStyle name="Процентный 2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Dynamics of Ukrainian Equity Indexes and Rate of Return 
of Funds with Public  Issue
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'Ind+RoR'!$B$2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>
                <c:ptCount val="3"/>
                <c:pt idx="0">
                  <c:v>November</c:v>
                </c:pt>
                <c:pt idx="1">
                  <c:v>December*</c:v>
                </c:pt>
                <c:pt idx="2">
                  <c:v>YTD 2022</c:v>
                </c:pt>
              </c:strCache>
            </c:strRef>
          </c:cat>
          <c:val>
            <c:numRef>
              <c:f>'Ind+RoR'!$B$3:$B$5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-0.00682006602569174</c:v>
                </c:pt>
              </c:numCache>
            </c:numRef>
          </c:val>
        </c:ser>
        <c:ser>
          <c:idx val="1"/>
          <c:order val="1"/>
          <c:tx>
            <c:strRef>
              <c:f>'Ind+RoR'!$C$2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>
                <c:ptCount val="3"/>
                <c:pt idx="0">
                  <c:v>November</c:v>
                </c:pt>
                <c:pt idx="1">
                  <c:v>December*</c:v>
                </c:pt>
                <c:pt idx="2">
                  <c:v>YTD 2022</c:v>
                </c:pt>
              </c:strCache>
            </c:strRef>
          </c:cat>
          <c:val>
            <c:numRef>
              <c:f>'Ind+RoR'!$C$3:$C$5</c:f>
              <c:numCache>
                <c:ptCount val="3"/>
                <c:pt idx="0">
                  <c:v>-0.03537964126114623</c:v>
                </c:pt>
                <c:pt idx="1">
                  <c:v>0.11433715477181683</c:v>
                </c:pt>
                <c:pt idx="2">
                  <c:v>-0.09914626288659789</c:v>
                </c:pt>
              </c:numCache>
            </c:numRef>
          </c:val>
        </c:ser>
        <c:ser>
          <c:idx val="2"/>
          <c:order val="2"/>
          <c:tx>
            <c:strRef>
              <c:f>'Ind+RoR'!$D$2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>
                <c:ptCount val="3"/>
                <c:pt idx="0">
                  <c:v>November</c:v>
                </c:pt>
                <c:pt idx="1">
                  <c:v>December*</c:v>
                </c:pt>
                <c:pt idx="2">
                  <c:v>YTD 2022</c:v>
                </c:pt>
              </c:strCache>
            </c:strRef>
          </c:cat>
          <c:val>
            <c:numRef>
              <c:f>'Ind+RoR'!$D$3:$D$5</c:f>
              <c:numCache>
                <c:ptCount val="3"/>
                <c:pt idx="0">
                  <c:v>-0.05407295248515452</c:v>
                </c:pt>
                <c:pt idx="1">
                  <c:v>-0.0003091057904365628</c:v>
                </c:pt>
                <c:pt idx="2">
                  <c:v>-0.11638494918275079</c:v>
                </c:pt>
              </c:numCache>
            </c:numRef>
          </c:val>
        </c:ser>
        <c:ser>
          <c:idx val="3"/>
          <c:order val="3"/>
          <c:tx>
            <c:strRef>
              <c:f>'Ind+RoR'!$E$2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>
                <c:ptCount val="3"/>
                <c:pt idx="0">
                  <c:v>November</c:v>
                </c:pt>
                <c:pt idx="1">
                  <c:v>December*</c:v>
                </c:pt>
                <c:pt idx="2">
                  <c:v>YTD 2022</c:v>
                </c:pt>
              </c:strCache>
            </c:strRef>
          </c:cat>
          <c:val>
            <c:numRef>
              <c:f>'Ind+RoR'!$E$3:$E$5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'Ind+RoR'!$F$2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>
                <c:ptCount val="3"/>
                <c:pt idx="0">
                  <c:v>November</c:v>
                </c:pt>
                <c:pt idx="1">
                  <c:v>December*</c:v>
                </c:pt>
                <c:pt idx="2">
                  <c:v>YTD 2022</c:v>
                </c:pt>
              </c:strCache>
            </c:strRef>
          </c:cat>
          <c:val>
            <c:numRef>
              <c:f>'Ind+RoR'!$F$3:$F$5</c:f>
              <c:numCache>
                <c:ptCount val="3"/>
                <c:pt idx="0">
                  <c:v>-0.23038480979885567</c:v>
                </c:pt>
                <c:pt idx="1">
                  <c:v>0.01466299338028132</c:v>
                </c:pt>
                <c:pt idx="2">
                  <c:v>-0.21739274459889862</c:v>
                </c:pt>
              </c:numCache>
            </c:numRef>
          </c:val>
        </c:ser>
        <c:overlap val="-10"/>
        <c:gapWidth val="400"/>
        <c:axId val="4489940"/>
        <c:axId val="40409461"/>
      </c:barChart>
      <c:catAx>
        <c:axId val="448994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40409461"/>
        <c:crosses val="autoZero"/>
        <c:auto val="1"/>
        <c:lblOffset val="0"/>
        <c:noMultiLvlLbl val="0"/>
      </c:catAx>
      <c:valAx>
        <c:axId val="40409461"/>
        <c:scaling>
          <c:orientation val="minMax"/>
          <c:max val="0.12"/>
          <c:min val="-0.24"/>
        </c:scaling>
        <c:axPos val="l"/>
        <c:delete val="0"/>
        <c:numFmt formatCode="0%" sourceLinked="0"/>
        <c:majorTickMark val="out"/>
        <c:minorTickMark val="none"/>
        <c:tickLblPos val="nextTo"/>
        <c:crossAx val="4489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625"/>
          <c:y val="0.86375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Dynamics of Ukrainian and Global Equity Indexes 
for the Month
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975"/>
          <c:w val="1"/>
          <c:h val="0.70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'Ind+RoR'!$B$24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'Ind+RoR'!$A$25:$A$35</c:f>
              <c:strCache>
                <c:ptCount val="11"/>
                <c:pt idx="0">
                  <c:v>WIG20 (Poland)</c:v>
                </c:pt>
                <c:pt idx="1">
                  <c:v>S&amp;P 500 (USA)</c:v>
                </c:pt>
                <c:pt idx="2">
                  <c:v>SHANGHAI SE COMPOSITE (China)</c:v>
                </c:pt>
                <c:pt idx="3">
                  <c:v>HANG SENG (Hong-Kong)</c:v>
                </c:pt>
                <c:pt idx="4">
                  <c:v>DAX (Germany)</c:v>
                </c:pt>
                <c:pt idx="5">
                  <c:v>UX Index</c:v>
                </c:pt>
                <c:pt idx="6">
                  <c:v>CAC 40 (France)</c:v>
                </c:pt>
                <c:pt idx="7">
                  <c:v>NIKKEI 225 (Japan)</c:v>
                </c:pt>
                <c:pt idx="8">
                  <c:v>DJI (USA)</c:v>
                </c:pt>
                <c:pt idx="9">
                  <c:v>PFTS Index</c:v>
                </c:pt>
                <c:pt idx="10">
                  <c:v>FTSE 100  (UK)</c:v>
                </c:pt>
              </c:strCache>
            </c:strRef>
          </c:cat>
          <c:val>
            <c:numRef>
              <c:f>'Ind+RoR'!$B$25:$B$35</c:f>
              <c:numCache>
                <c:ptCount val="11"/>
                <c:pt idx="0">
                  <c:v>0.0321092463110364</c:v>
                </c:pt>
                <c:pt idx="1">
                  <c:v>-0.058971449299161094</c:v>
                </c:pt>
                <c:pt idx="2">
                  <c:v>-0.019699556379191074</c:v>
                </c:pt>
                <c:pt idx="3">
                  <c:v>0.06367507419115648</c:v>
                </c:pt>
                <c:pt idx="4">
                  <c:v>-0.03288523196434823</c:v>
                </c:pt>
                <c:pt idx="5">
                  <c:v>0.11433715477181683</c:v>
                </c:pt>
                <c:pt idx="6">
                  <c:v>-0.03929480377826089</c:v>
                </c:pt>
                <c:pt idx="7">
                  <c:v>-0.06702029640684204</c:v>
                </c:pt>
                <c:pt idx="8">
                  <c:v>-0.041703659781490265</c:v>
                </c:pt>
                <c:pt idx="9">
                  <c:v>0</c:v>
                </c:pt>
                <c:pt idx="10">
                  <c:v>-0.01601864506374584</c:v>
                </c:pt>
              </c:numCache>
            </c:numRef>
          </c:val>
        </c:ser>
        <c:ser>
          <c:idx val="1"/>
          <c:order val="1"/>
          <c:tx>
            <c:strRef>
              <c:f>'Ind+RoR'!$C$24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'Ind+RoR'!$A$25:$A$35</c:f>
              <c:strCache>
                <c:ptCount val="11"/>
                <c:pt idx="0">
                  <c:v>WIG20 (Poland)</c:v>
                </c:pt>
                <c:pt idx="1">
                  <c:v>S&amp;P 500 (USA)</c:v>
                </c:pt>
                <c:pt idx="2">
                  <c:v>SHANGHAI SE COMPOSITE (China)</c:v>
                </c:pt>
                <c:pt idx="3">
                  <c:v>HANG SENG (Hong-Kong)</c:v>
                </c:pt>
                <c:pt idx="4">
                  <c:v>DAX (Germany)</c:v>
                </c:pt>
                <c:pt idx="5">
                  <c:v>UX Index</c:v>
                </c:pt>
                <c:pt idx="6">
                  <c:v>CAC 40 (France)</c:v>
                </c:pt>
                <c:pt idx="7">
                  <c:v>NIKKEI 225 (Japan)</c:v>
                </c:pt>
                <c:pt idx="8">
                  <c:v>DJI (USA)</c:v>
                </c:pt>
                <c:pt idx="9">
                  <c:v>PFTS Index</c:v>
                </c:pt>
                <c:pt idx="10">
                  <c:v>FTSE 100  (UK)</c:v>
                </c:pt>
              </c:strCache>
            </c:strRef>
          </c:cat>
          <c:val>
            <c:numRef>
              <c:f>'Ind+RoR'!$C$25:$C$35</c:f>
              <c:numCache>
                <c:ptCount val="11"/>
                <c:pt idx="0">
                  <c:v>-0.20949570342138235</c:v>
                </c:pt>
                <c:pt idx="1">
                  <c:v>-0.19654385160910948</c:v>
                </c:pt>
                <c:pt idx="2">
                  <c:v>-0.14642226575559725</c:v>
                </c:pt>
                <c:pt idx="3">
                  <c:v>-0.14410689507316754</c:v>
                </c:pt>
                <c:pt idx="4">
                  <c:v>-0.12346788073675186</c:v>
                </c:pt>
                <c:pt idx="5">
                  <c:v>-0.09914626288659789</c:v>
                </c:pt>
                <c:pt idx="6">
                  <c:v>-0.09751116303255292</c:v>
                </c:pt>
                <c:pt idx="7">
                  <c:v>-0.09368009055384341</c:v>
                </c:pt>
                <c:pt idx="8">
                  <c:v>-0.08931322751090176</c:v>
                </c:pt>
                <c:pt idx="9">
                  <c:v>-0.00682006602569174</c:v>
                </c:pt>
                <c:pt idx="10">
                  <c:v>0.006582457675999187</c:v>
                </c:pt>
              </c:numCache>
            </c:numRef>
          </c:val>
        </c:ser>
        <c:overlap val="-20"/>
        <c:gapWidth val="100"/>
        <c:axId val="28140830"/>
        <c:axId val="51940879"/>
      </c:barChart>
      <c:catAx>
        <c:axId val="281408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940879"/>
        <c:crosses val="autoZero"/>
        <c:auto val="0"/>
        <c:lblOffset val="100"/>
        <c:tickLblSkip val="1"/>
        <c:noMultiLvlLbl val="0"/>
      </c:catAx>
      <c:valAx>
        <c:axId val="51940879"/>
        <c:scaling>
          <c:orientation val="minMax"/>
          <c:max val="0.12"/>
          <c:min val="-0.2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1408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6"/>
          <c:y val="0.88475"/>
          <c:w val="0.59725"/>
          <c:h val="0.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Shares of Funds in the Total NAV of Open-Ended CIIs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85"/>
          <c:y val="0.32075"/>
          <c:w val="0.43"/>
          <c:h val="0.353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O_NAV!$B$23:$B$28</c:f>
              <c:strCache>
                <c:ptCount val="6"/>
                <c:pt idx="0">
                  <c:v>OTP Klasychnyi</c:v>
                </c:pt>
                <c:pt idx="1">
                  <c:v>КІNТО-Кlasychnyi</c:v>
                </c:pt>
                <c:pt idx="2">
                  <c:v>ОТP Fond Aktsii</c:v>
                </c:pt>
                <c:pt idx="3">
                  <c:v>UNIVER.UA/Yaroslav Mudryi: Fond Aktsii</c:v>
                </c:pt>
                <c:pt idx="4">
                  <c:v>Altus – Depozyt</c:v>
                </c:pt>
                <c:pt idx="5">
                  <c:v>Others</c:v>
                </c:pt>
              </c:strCache>
            </c:strRef>
          </c:cat>
          <c:val>
            <c:numRef>
              <c:f>O_NAV!$C$23:$C$28</c:f>
              <c:numCache>
                <c:ptCount val="6"/>
                <c:pt idx="0">
                  <c:v>74148146.42</c:v>
                </c:pt>
                <c:pt idx="1">
                  <c:v>21756703.58</c:v>
                </c:pt>
                <c:pt idx="2">
                  <c:v>9801568.47</c:v>
                </c:pt>
                <c:pt idx="3">
                  <c:v>9576774.27</c:v>
                </c:pt>
                <c:pt idx="4">
                  <c:v>5508190.07</c:v>
                </c:pt>
                <c:pt idx="5">
                  <c:v>23881420.83010003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O_NAV!$B$23:$B$28</c:f>
              <c:strCache>
                <c:ptCount val="6"/>
                <c:pt idx="0">
                  <c:v>OTP Klasychnyi</c:v>
                </c:pt>
                <c:pt idx="1">
                  <c:v>КІNТО-Кlasychnyi</c:v>
                </c:pt>
                <c:pt idx="2">
                  <c:v>ОТP Fond Aktsii</c:v>
                </c:pt>
                <c:pt idx="3">
                  <c:v>UNIVER.UA/Yaroslav Mudryi: Fond Aktsii</c:v>
                </c:pt>
                <c:pt idx="4">
                  <c:v>Altus – Depozyt</c:v>
                </c:pt>
                <c:pt idx="5">
                  <c:v>Others</c:v>
                </c:pt>
              </c:strCache>
            </c:strRef>
          </c:cat>
          <c:val>
            <c:numRef>
              <c:f>O_NAV!$D$23:$D$32</c:f>
              <c:numCache>
                <c:ptCount val="6"/>
                <c:pt idx="0">
                  <c:v>0.5125230489377743</c:v>
                </c:pt>
                <c:pt idx="1">
                  <c:v>0.15038558065221272</c:v>
                </c:pt>
                <c:pt idx="2">
                  <c:v>0.06774990339153991</c:v>
                </c:pt>
                <c:pt idx="3">
                  <c:v>0.06619609234797143</c:v>
                </c:pt>
                <c:pt idx="4">
                  <c:v>0.0380734314356873</c:v>
                </c:pt>
                <c:pt idx="5">
                  <c:v>0.1650719432348143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Open-Ended CIIs' NAV Dynamics for the Month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85"/>
          <c:w val="0.969"/>
          <c:h val="0.51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'O_Dynamics NAV'!$C$56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'O_Dynamics NAV'!$B$57:$B$67</c:f>
              <c:strCache>
                <c:ptCount val="11"/>
                <c:pt idx="0">
                  <c:v>КІNТО-Кlasychnyi</c:v>
                </c:pt>
                <c:pt idx="1">
                  <c:v>OTP Fond Aktsii</c:v>
                </c:pt>
                <c:pt idx="2">
                  <c:v>KINTO-Kaznacheiskyi</c:v>
                </c:pt>
                <c:pt idx="3">
                  <c:v>Altus – Depozyt</c:v>
                </c:pt>
                <c:pt idx="4">
                  <c:v>UNIVER.UA/Мykhailo Hrushevskyi: Fond Derzhavnykh Paperiv</c:v>
                </c:pt>
                <c:pt idx="5">
                  <c:v>Sofiivskyi</c:v>
                </c:pt>
                <c:pt idx="6">
                  <c:v>Nadbannia</c:v>
                </c:pt>
                <c:pt idx="7">
                  <c:v>UNIVER.UA/Volodymyr Velykyi: Fond Zbalansovanyi</c:v>
                </c:pt>
                <c:pt idx="8">
                  <c:v>UNIVER.UA/Yaroslav Mudryi: Fond Aktsii</c:v>
                </c:pt>
                <c:pt idx="9">
                  <c:v>ОТP Klasychnyi</c:v>
                </c:pt>
                <c:pt idx="10">
                  <c:v>Others</c:v>
                </c:pt>
              </c:strCache>
            </c:strRef>
          </c:cat>
          <c:val>
            <c:numRef>
              <c:f>'O_Dynamics NAV'!$C$57:$C$67</c:f>
              <c:numCache>
                <c:ptCount val="11"/>
                <c:pt idx="0">
                  <c:v>453.1562899999991</c:v>
                </c:pt>
                <c:pt idx="1">
                  <c:v>217.41220000000112</c:v>
                </c:pt>
                <c:pt idx="2">
                  <c:v>51.64194000000041</c:v>
                </c:pt>
                <c:pt idx="3">
                  <c:v>29.993770000000485</c:v>
                </c:pt>
                <c:pt idx="4">
                  <c:v>26.86966000000015</c:v>
                </c:pt>
                <c:pt idx="5">
                  <c:v>-15.72979999999981</c:v>
                </c:pt>
                <c:pt idx="6">
                  <c:v>-25.95664000000001</c:v>
                </c:pt>
                <c:pt idx="7">
                  <c:v>-28.805780000000027</c:v>
                </c:pt>
                <c:pt idx="8">
                  <c:v>-211.6595600000005</c:v>
                </c:pt>
                <c:pt idx="9">
                  <c:v>-10025.222459999994</c:v>
                </c:pt>
                <c:pt idx="10">
                  <c:v>-6.197759999999107</c:v>
                </c:pt>
              </c:numCache>
            </c:numRef>
          </c:val>
        </c:ser>
        <c:ser>
          <c:idx val="0"/>
          <c:order val="1"/>
          <c:tx>
            <c:strRef>
              <c:f>'O_Dynamics NAV'!$E$56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'O_Dynamics NAV'!$B$57:$B$67</c:f>
              <c:strCache>
                <c:ptCount val="11"/>
                <c:pt idx="0">
                  <c:v>КІNТО-Кlasychnyi</c:v>
                </c:pt>
                <c:pt idx="1">
                  <c:v>OTP Fond Aktsii</c:v>
                </c:pt>
                <c:pt idx="2">
                  <c:v>KINTO-Kaznacheiskyi</c:v>
                </c:pt>
                <c:pt idx="3">
                  <c:v>Altus – Depozyt</c:v>
                </c:pt>
                <c:pt idx="4">
                  <c:v>UNIVER.UA/Мykhailo Hrushevskyi: Fond Derzhavnykh Paperiv</c:v>
                </c:pt>
                <c:pt idx="5">
                  <c:v>Sofiivskyi</c:v>
                </c:pt>
                <c:pt idx="6">
                  <c:v>Nadbannia</c:v>
                </c:pt>
                <c:pt idx="7">
                  <c:v>UNIVER.UA/Volodymyr Velykyi: Fond Zbalansovanyi</c:v>
                </c:pt>
                <c:pt idx="8">
                  <c:v>UNIVER.UA/Yaroslav Mudryi: Fond Aktsii</c:v>
                </c:pt>
                <c:pt idx="9">
                  <c:v>ОТP Klasychnyi</c:v>
                </c:pt>
                <c:pt idx="10">
                  <c:v>Others</c:v>
                </c:pt>
              </c:strCache>
            </c:strRef>
          </c:cat>
          <c:val>
            <c:numRef>
              <c:f>'O_Dynamics NAV'!$E$57:$E$67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-59.148716082224595</c:v>
                </c:pt>
                <c:pt idx="9">
                  <c:v>-10962.894246786529</c:v>
                </c:pt>
                <c:pt idx="10">
                  <c:v>0</c:v>
                </c:pt>
              </c:numCache>
            </c:numRef>
          </c:val>
        </c:ser>
        <c:overlap val="-30"/>
        <c:axId val="64814728"/>
        <c:axId val="46461641"/>
      </c:barChart>
      <c:lineChart>
        <c:grouping val="standard"/>
        <c:varyColors val="0"/>
        <c:ser>
          <c:idx val="2"/>
          <c:order val="2"/>
          <c:tx>
            <c:strRef>
              <c:f>'O_Dynamics NAV'!$D$56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'O_Dynamics NAV'!$B$57:$B$66</c:f>
              <c:strCache>
                <c:ptCount val="10"/>
                <c:pt idx="0">
                  <c:v>КІNТО-Кlasychnyi</c:v>
                </c:pt>
                <c:pt idx="1">
                  <c:v>OTP Fond Aktsii</c:v>
                </c:pt>
                <c:pt idx="2">
                  <c:v>KINTO-Kaznacheiskyi</c:v>
                </c:pt>
                <c:pt idx="3">
                  <c:v>Altus – Depozyt</c:v>
                </c:pt>
                <c:pt idx="4">
                  <c:v>UNIVER.UA/Мykhailo Hrushevskyi: Fond Derzhavnykh Paperiv</c:v>
                </c:pt>
                <c:pt idx="5">
                  <c:v>Sofiivskyi</c:v>
                </c:pt>
                <c:pt idx="6">
                  <c:v>Nadbannia</c:v>
                </c:pt>
                <c:pt idx="7">
                  <c:v>UNIVER.UA/Volodymyr Velykyi: Fond Zbalansovanyi</c:v>
                </c:pt>
                <c:pt idx="8">
                  <c:v>UNIVER.UA/Yaroslav Mudryi: Fond Aktsii</c:v>
                </c:pt>
                <c:pt idx="9">
                  <c:v>ОТP Klasychnyi</c:v>
                </c:pt>
              </c:strCache>
            </c:strRef>
          </c:cat>
          <c:val>
            <c:numRef>
              <c:f>'O_Dynamics NAV'!$D$57:$D$66</c:f>
              <c:numCache>
                <c:ptCount val="10"/>
                <c:pt idx="0">
                  <c:v>0.021271400665405293</c:v>
                </c:pt>
                <c:pt idx="1">
                  <c:v>0.022684542475641535</c:v>
                </c:pt>
                <c:pt idx="2">
                  <c:v>0.012245998449009228</c:v>
                </c:pt>
                <c:pt idx="3">
                  <c:v>0.005475117786487587</c:v>
                </c:pt>
                <c:pt idx="4">
                  <c:v>0.006168391415801816</c:v>
                </c:pt>
                <c:pt idx="5">
                  <c:v>-0.006074890127668938</c:v>
                </c:pt>
                <c:pt idx="6">
                  <c:v>-0.03501538853037688</c:v>
                </c:pt>
                <c:pt idx="7">
                  <c:v>-0.01961180289060277</c:v>
                </c:pt>
                <c:pt idx="8">
                  <c:v>-0.02162343472673815</c:v>
                </c:pt>
                <c:pt idx="9">
                  <c:v>-0.11910206985171572</c:v>
                </c:pt>
              </c:numCache>
            </c:numRef>
          </c:val>
          <c:smooth val="0"/>
        </c:ser>
        <c:axId val="15501586"/>
        <c:axId val="5296547"/>
      </c:lineChart>
      <c:catAx>
        <c:axId val="6481472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6461641"/>
        <c:crosses val="autoZero"/>
        <c:auto val="0"/>
        <c:lblOffset val="40"/>
        <c:noMultiLvlLbl val="0"/>
      </c:catAx>
      <c:valAx>
        <c:axId val="46461641"/>
        <c:scaling>
          <c:orientation val="minMax"/>
          <c:max val="600"/>
          <c:min val="-11000"/>
        </c:scaling>
        <c:axPos val="l"/>
        <c:delete val="0"/>
        <c:numFmt formatCode="#,##0" sourceLinked="0"/>
        <c:majorTickMark val="in"/>
        <c:minorTickMark val="none"/>
        <c:tickLblPos val="nextTo"/>
        <c:crossAx val="64814728"/>
        <c:crossesAt val="1"/>
        <c:crossBetween val="between"/>
        <c:dispUnits/>
      </c:valAx>
      <c:catAx>
        <c:axId val="15501586"/>
        <c:scaling>
          <c:orientation val="minMax"/>
        </c:scaling>
        <c:axPos val="b"/>
        <c:delete val="1"/>
        <c:majorTickMark val="in"/>
        <c:minorTickMark val="none"/>
        <c:tickLblPos val="nextTo"/>
        <c:crossAx val="5296547"/>
        <c:crosses val="autoZero"/>
        <c:auto val="0"/>
        <c:lblOffset val="100"/>
        <c:noMultiLvlLbl val="0"/>
      </c:catAx>
      <c:valAx>
        <c:axId val="5296547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1550158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475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Rate of Return:  Open-Ended CIIs, Bank Deposits, and Indexes for the Month</a:t>
            </a:r>
          </a:p>
        </c:rich>
      </c:tx>
      <c:layout>
        <c:manualLayout>
          <c:xMode val="factor"/>
          <c:yMode val="factor"/>
          <c:x val="-0.007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75"/>
          <c:w val="1"/>
          <c:h val="0.90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'O_Diagram(RoR)'!$A$2:$A$23</c:f>
              <c:strCache>
                <c:ptCount val="22"/>
                <c:pt idx="0">
                  <c:v>Nadbannia</c:v>
                </c:pt>
                <c:pt idx="1">
                  <c:v>UNIVER.UA/Volodymyr Velykyi: Fond Zbalansovanyi</c:v>
                </c:pt>
                <c:pt idx="2">
                  <c:v>UNIVER.UA/Yaroslav Mudryi: Fond Aktsii</c:v>
                </c:pt>
                <c:pt idx="3">
                  <c:v>UNIVER.UA/Taras Shevchenko: Fond Zaoshchadzhen</c:v>
                </c:pt>
                <c:pt idx="4">
                  <c:v>Sofiivskyi</c:v>
                </c:pt>
                <c:pt idx="5">
                  <c:v>КІNTO-Ekviti</c:v>
                </c:pt>
                <c:pt idx="6">
                  <c:v>ТАSK Resurs</c:v>
                </c:pt>
                <c:pt idx="7">
                  <c:v>VSI</c:v>
                </c:pt>
                <c:pt idx="8">
                  <c:v>Altus – Zbalansovanyi</c:v>
                </c:pt>
                <c:pt idx="9">
                  <c:v>Altus – Depozyt</c:v>
                </c:pt>
                <c:pt idx="10">
                  <c:v>UNIVER.UA/Мykhailo Hrushevskyi: Fond Derzhavnykh Paperiv</c:v>
                </c:pt>
                <c:pt idx="11">
                  <c:v>KINTO-Kaznacheiskyi</c:v>
                </c:pt>
                <c:pt idx="12">
                  <c:v>ОТP Klasychnyi</c:v>
                </c:pt>
                <c:pt idx="13">
                  <c:v>КINТО-Кlasychnyi</c:v>
                </c:pt>
                <c:pt idx="14">
                  <c:v>ОТP Fond Aktsii</c:v>
                </c:pt>
                <c:pt idx="15">
                  <c:v>Funds' average rate of return</c:v>
                </c:pt>
                <c:pt idx="16">
                  <c:v>UX Index</c:v>
                </c:pt>
                <c:pt idx="17">
                  <c:v>PFTS Index</c:v>
                </c:pt>
                <c:pt idx="18">
                  <c:v>EURO Deposits</c:v>
                </c:pt>
                <c:pt idx="19">
                  <c:v>USD Deposits</c:v>
                </c:pt>
                <c:pt idx="20">
                  <c:v>UAH Deposits</c:v>
                </c:pt>
                <c:pt idx="21">
                  <c:v>"Gold" deposit (at official rate of gold)</c:v>
                </c:pt>
              </c:strCache>
            </c:strRef>
          </c:cat>
          <c:val>
            <c:numRef>
              <c:f>'O_Diagram(RoR)'!$B$2:$B$23</c:f>
              <c:numCache>
                <c:ptCount val="22"/>
                <c:pt idx="0">
                  <c:v>-0.0341697790186507</c:v>
                </c:pt>
                <c:pt idx="1">
                  <c:v>-0.019611813353735408</c:v>
                </c:pt>
                <c:pt idx="2">
                  <c:v>-0.015672205788649807</c:v>
                </c:pt>
                <c:pt idx="3">
                  <c:v>-0.011165553349435364</c:v>
                </c:pt>
                <c:pt idx="4">
                  <c:v>-0.006074878092871661</c:v>
                </c:pt>
                <c:pt idx="5">
                  <c:v>-0.0012845529595406635</c:v>
                </c:pt>
                <c:pt idx="6">
                  <c:v>-0.0008342420602196476</c:v>
                </c:pt>
                <c:pt idx="7">
                  <c:v>0.0012635788610289023</c:v>
                </c:pt>
                <c:pt idx="8">
                  <c:v>0.0021450939625207166</c:v>
                </c:pt>
                <c:pt idx="9">
                  <c:v>0.0054750299200534425</c:v>
                </c:pt>
                <c:pt idx="10">
                  <c:v>0.006168400494190873</c:v>
                </c:pt>
                <c:pt idx="11">
                  <c:v>0.012245995205572013</c:v>
                </c:pt>
                <c:pt idx="12">
                  <c:v>0.012530045975353898</c:v>
                </c:pt>
                <c:pt idx="13">
                  <c:v>0.021271370270967704</c:v>
                </c:pt>
                <c:pt idx="14">
                  <c:v>0.023076923076867262</c:v>
                </c:pt>
                <c:pt idx="15">
                  <c:v>-0.0003091057904365628</c:v>
                </c:pt>
                <c:pt idx="16">
                  <c:v>0.11433715477181683</c:v>
                </c:pt>
                <c:pt idx="17">
                  <c:v>0</c:v>
                </c:pt>
                <c:pt idx="18">
                  <c:v>0.02680733437738514</c:v>
                </c:pt>
                <c:pt idx="19">
                  <c:v>8.219178082202738E-05</c:v>
                </c:pt>
                <c:pt idx="20">
                  <c:v>0.01315068493150685</c:v>
                </c:pt>
                <c:pt idx="21">
                  <c:v>0.02967424168898991</c:v>
                </c:pt>
              </c:numCache>
            </c:numRef>
          </c:val>
        </c:ser>
        <c:gapWidth val="60"/>
        <c:axId val="47668924"/>
        <c:axId val="26367133"/>
      </c:barChart>
      <c:catAx>
        <c:axId val="476689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367133"/>
        <c:crosses val="autoZero"/>
        <c:auto val="0"/>
        <c:lblOffset val="0"/>
        <c:tickLblSkip val="1"/>
        <c:noMultiLvlLbl val="0"/>
      </c:catAx>
      <c:valAx>
        <c:axId val="26367133"/>
        <c:scaling>
          <c:orientation val="minMax"/>
          <c:max val="0.12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6689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Interval CIIs' NAV Dynamics for the Month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175"/>
          <c:w val="1"/>
          <c:h val="0.57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'І_Dynamics NAV'!$C$35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'І_Dynamics NAV'!$B$36:$B$36</c:f>
              <c:strCache>
                <c:ptCount val="1"/>
                <c:pt idx="0">
                  <c:v>no data</c:v>
                </c:pt>
              </c:strCache>
            </c:strRef>
          </c:cat>
          <c:val>
            <c:numRef>
              <c:f>'І_Dynamics NAV'!$C$36:$C$36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'І_Dynamics NAV'!$E$35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'І_Dynamics NAV'!$B$36:$B$36</c:f>
              <c:strCache>
                <c:ptCount val="1"/>
                <c:pt idx="0">
                  <c:v>no data</c:v>
                </c:pt>
              </c:strCache>
            </c:strRef>
          </c:cat>
          <c:val>
            <c:numRef>
              <c:f>'І_Dynamics NAV'!$E$36:$E$36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35977606"/>
        <c:axId val="55362999"/>
      </c:barChart>
      <c:lineChart>
        <c:grouping val="standard"/>
        <c:varyColors val="0"/>
        <c:ser>
          <c:idx val="2"/>
          <c:order val="2"/>
          <c:tx>
            <c:strRef>
              <c:f>'І_Dynamics NAV'!$D$35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'І_Dynamics NAV'!$D$36:$D$36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8504944"/>
        <c:axId val="55217905"/>
      </c:lineChart>
      <c:catAx>
        <c:axId val="359776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5362999"/>
        <c:crosses val="autoZero"/>
        <c:auto val="0"/>
        <c:lblOffset val="100"/>
        <c:noMultiLvlLbl val="0"/>
      </c:catAx>
      <c:valAx>
        <c:axId val="55362999"/>
        <c:scaling>
          <c:orientation val="minMax"/>
          <c:max val="10"/>
          <c:min val="-22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5977606"/>
        <c:crossesAt val="1"/>
        <c:crossBetween val="between"/>
        <c:dispUnits/>
      </c:valAx>
      <c:catAx>
        <c:axId val="28504944"/>
        <c:scaling>
          <c:orientation val="minMax"/>
        </c:scaling>
        <c:axPos val="b"/>
        <c:delete val="1"/>
        <c:majorTickMark val="in"/>
        <c:minorTickMark val="none"/>
        <c:tickLblPos val="nextTo"/>
        <c:crossAx val="55217905"/>
        <c:crosses val="autoZero"/>
        <c:auto val="0"/>
        <c:lblOffset val="100"/>
        <c:noMultiLvlLbl val="0"/>
      </c:catAx>
      <c:valAx>
        <c:axId val="55217905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850494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05"/>
          <c:y val="0.82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Rate of Return:  Interval CIIs, Bank Deposits, and Indexes for the Month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51"/>
          <c:w val="0.9645"/>
          <c:h val="0.8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'І_Diagram(RoR)'!$A$2:$A$9</c:f>
              <c:strCache>
                <c:ptCount val="8"/>
                <c:pt idx="0">
                  <c:v>no data</c:v>
                </c:pt>
                <c:pt idx="1">
                  <c:v>Funds' average rate of return</c:v>
                </c:pt>
                <c:pt idx="2">
                  <c:v>UX Index</c:v>
                </c:pt>
                <c:pt idx="3">
                  <c:v>PFTS Index</c:v>
                </c:pt>
                <c:pt idx="4">
                  <c:v>EURO Deposits</c:v>
                </c:pt>
                <c:pt idx="5">
                  <c:v>USD Deposits</c:v>
                </c:pt>
                <c:pt idx="6">
                  <c:v>UAH Deposits</c:v>
                </c:pt>
                <c:pt idx="7">
                  <c:v>"Gold" deposit (at official rate of gold)</c:v>
                </c:pt>
              </c:strCache>
            </c:strRef>
          </c:cat>
          <c:val>
            <c:numRef>
              <c:f>'І_Diagram(RoR)'!$B$2:$B$9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0.11433715477181683</c:v>
                </c:pt>
                <c:pt idx="3">
                  <c:v>0</c:v>
                </c:pt>
                <c:pt idx="4">
                  <c:v>0.02680733437738514</c:v>
                </c:pt>
                <c:pt idx="5">
                  <c:v>8.219178082202738E-05</c:v>
                </c:pt>
                <c:pt idx="6">
                  <c:v>0.01315068493150685</c:v>
                </c:pt>
                <c:pt idx="7">
                  <c:v>0.02967424168898991</c:v>
                </c:pt>
              </c:numCache>
            </c:numRef>
          </c:val>
        </c:ser>
        <c:gapWidth val="60"/>
        <c:axId val="27199098"/>
        <c:axId val="43465291"/>
      </c:barChart>
      <c:catAx>
        <c:axId val="271990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465291"/>
        <c:crosses val="autoZero"/>
        <c:auto val="0"/>
        <c:lblOffset val="100"/>
        <c:tickLblSkip val="1"/>
        <c:noMultiLvlLbl val="0"/>
      </c:catAx>
      <c:valAx>
        <c:axId val="43465291"/>
        <c:scaling>
          <c:orientation val="minMax"/>
          <c:max val="0.1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1990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Closed-End CIIs' NAV Dynamics for the Month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9"/>
          <c:w val="1"/>
          <c:h val="0.59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'C_Dynamics NAV'!$C$34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'C_Dynamics NAV'!$B$35:$B$36</c:f>
              <c:strCache>
                <c:ptCount val="2"/>
                <c:pt idx="0">
                  <c:v> KINTO-Hold</c:v>
                </c:pt>
                <c:pt idx="1">
                  <c:v>Іndeks Ukrainskoi Birzhi</c:v>
                </c:pt>
              </c:strCache>
            </c:strRef>
          </c:cat>
          <c:val>
            <c:numRef>
              <c:f>'C_Dynamics NAV'!$C$35:$C$36</c:f>
              <c:numCache>
                <c:ptCount val="2"/>
                <c:pt idx="0">
                  <c:v>89.02277000000001</c:v>
                </c:pt>
                <c:pt idx="1">
                  <c:v>-0.3221000000000931</c:v>
                </c:pt>
              </c:numCache>
            </c:numRef>
          </c:val>
        </c:ser>
        <c:ser>
          <c:idx val="0"/>
          <c:order val="1"/>
          <c:tx>
            <c:strRef>
              <c:f>'C_Dynamics NAV'!$E$34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'C_Dynamics NAV'!$B$35:$B$36</c:f>
              <c:strCache>
                <c:ptCount val="2"/>
                <c:pt idx="0">
                  <c:v> KINTO-Hold</c:v>
                </c:pt>
                <c:pt idx="1">
                  <c:v>Іndeks Ukrainskoi Birzhi</c:v>
                </c:pt>
              </c:strCache>
            </c:strRef>
          </c:cat>
          <c:val>
            <c:numRef>
              <c:f>'C_Dynamics NAV'!$E$35:$E$36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-20"/>
        <c:axId val="55643300"/>
        <c:axId val="31027653"/>
      </c:barChart>
      <c:lineChart>
        <c:grouping val="standard"/>
        <c:varyColors val="0"/>
        <c:ser>
          <c:idx val="2"/>
          <c:order val="2"/>
          <c:tx>
            <c:strRef>
              <c:f>'C_Dynamics NAV'!$D$34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'C_Dynamics NAV'!$D$35:$D$36</c:f>
              <c:numCache>
                <c:ptCount val="2"/>
                <c:pt idx="0">
                  <c:v>0.029435933342111597</c:v>
                </c:pt>
                <c:pt idx="1">
                  <c:v>-0.00010844576675185279</c:v>
                </c:pt>
              </c:numCache>
            </c:numRef>
          </c:val>
          <c:smooth val="0"/>
        </c:ser>
        <c:axId val="10813422"/>
        <c:axId val="30211935"/>
      </c:lineChart>
      <c:catAx>
        <c:axId val="556433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31027653"/>
        <c:crosses val="autoZero"/>
        <c:auto val="0"/>
        <c:lblOffset val="100"/>
        <c:noMultiLvlLbl val="0"/>
      </c:catAx>
      <c:valAx>
        <c:axId val="31027653"/>
        <c:scaling>
          <c:orientation val="minMax"/>
          <c:max val="9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5643300"/>
        <c:crossesAt val="1"/>
        <c:crossBetween val="between"/>
        <c:dispUnits/>
      </c:valAx>
      <c:catAx>
        <c:axId val="10813422"/>
        <c:scaling>
          <c:orientation val="minMax"/>
        </c:scaling>
        <c:axPos val="b"/>
        <c:delete val="1"/>
        <c:majorTickMark val="in"/>
        <c:minorTickMark val="none"/>
        <c:tickLblPos val="nextTo"/>
        <c:crossAx val="30211935"/>
        <c:crosses val="autoZero"/>
        <c:auto val="0"/>
        <c:lblOffset val="100"/>
        <c:noMultiLvlLbl val="0"/>
      </c:catAx>
      <c:valAx>
        <c:axId val="30211935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081342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Rate of Return:  Closed-End CIIs, Bank Deposits, and Indexes for the Month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25"/>
          <c:w val="1"/>
          <c:h val="0.82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'C_Diagram(RoR)'!$A$2:$A$10</c:f>
              <c:strCache>
                <c:ptCount val="9"/>
                <c:pt idx="0">
                  <c:v>Indeks Ukrainskoi Birzhi</c:v>
                </c:pt>
                <c:pt idx="1">
                  <c:v>КІNТО-Hold</c:v>
                </c:pt>
                <c:pt idx="2">
                  <c:v>Funds' average rate of return</c:v>
                </c:pt>
                <c:pt idx="3">
                  <c:v>UX Index</c:v>
                </c:pt>
                <c:pt idx="4">
                  <c:v>PFTS Index</c:v>
                </c:pt>
                <c:pt idx="5">
                  <c:v>EURO Deposits</c:v>
                </c:pt>
                <c:pt idx="6">
                  <c:v>USD Deposits</c:v>
                </c:pt>
                <c:pt idx="7">
                  <c:v>UAH Deposits</c:v>
                </c:pt>
                <c:pt idx="8">
                  <c:v>"Gold" deposit (at official rate of gold)</c:v>
                </c:pt>
              </c:strCache>
            </c:strRef>
          </c:cat>
          <c:val>
            <c:numRef>
              <c:f>'C_Diagram(RoR)'!$B$2:$B$10</c:f>
              <c:numCache>
                <c:ptCount val="9"/>
                <c:pt idx="0">
                  <c:v>-0.00010518274117288229</c:v>
                </c:pt>
                <c:pt idx="1">
                  <c:v>0.02943116950173552</c:v>
                </c:pt>
                <c:pt idx="2">
                  <c:v>0.01466299338028132</c:v>
                </c:pt>
                <c:pt idx="3">
                  <c:v>0.11433715477181683</c:v>
                </c:pt>
                <c:pt idx="4">
                  <c:v>0</c:v>
                </c:pt>
                <c:pt idx="5">
                  <c:v>0.02680733437738514</c:v>
                </c:pt>
                <c:pt idx="6">
                  <c:v>8.219178082202738E-05</c:v>
                </c:pt>
                <c:pt idx="7">
                  <c:v>0.01315068493150685</c:v>
                </c:pt>
                <c:pt idx="8">
                  <c:v>0.02967424168898991</c:v>
                </c:pt>
              </c:numCache>
            </c:numRef>
          </c:val>
        </c:ser>
        <c:gapWidth val="60"/>
        <c:axId val="3471960"/>
        <c:axId val="31247641"/>
      </c:barChart>
      <c:catAx>
        <c:axId val="34719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247641"/>
        <c:crosses val="autoZero"/>
        <c:auto val="0"/>
        <c:lblOffset val="100"/>
        <c:tickLblSkip val="1"/>
        <c:noMultiLvlLbl val="0"/>
      </c:catAx>
      <c:valAx>
        <c:axId val="31247641"/>
        <c:scaling>
          <c:orientation val="minMax"/>
          <c:max val="0.1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19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11</xdr:col>
      <xdr:colOff>666750</xdr:colOff>
      <xdr:row>21</xdr:row>
      <xdr:rowOff>142875</xdr:rowOff>
    </xdr:to>
    <xdr:graphicFrame>
      <xdr:nvGraphicFramePr>
        <xdr:cNvPr id="1" name="Chart 7"/>
        <xdr:cNvGraphicFramePr/>
      </xdr:nvGraphicFramePr>
      <xdr:xfrm>
        <a:off x="9525" y="170497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4438650"/>
        <a:ext cx="65913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32</xdr:row>
      <xdr:rowOff>28575</xdr:rowOff>
    </xdr:from>
    <xdr:to>
      <xdr:col>4</xdr:col>
      <xdr:colOff>695325</xdr:colOff>
      <xdr:row>56</xdr:row>
      <xdr:rowOff>28575</xdr:rowOff>
    </xdr:to>
    <xdr:graphicFrame>
      <xdr:nvGraphicFramePr>
        <xdr:cNvPr id="1" name="Chart 2"/>
        <xdr:cNvGraphicFramePr/>
      </xdr:nvGraphicFramePr>
      <xdr:xfrm>
        <a:off x="400050" y="6048375"/>
        <a:ext cx="81153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9525</xdr:rowOff>
    </xdr:from>
    <xdr:to>
      <xdr:col>6</xdr:col>
      <xdr:colOff>1866900</xdr:colOff>
      <xdr:row>47</xdr:row>
      <xdr:rowOff>161925</xdr:rowOff>
    </xdr:to>
    <xdr:graphicFrame>
      <xdr:nvGraphicFramePr>
        <xdr:cNvPr id="1" name="Chart 7"/>
        <xdr:cNvGraphicFramePr/>
      </xdr:nvGraphicFramePr>
      <xdr:xfrm>
        <a:off x="47625" y="4676775"/>
        <a:ext cx="145637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228600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6105525" y="190500"/>
        <a:ext cx="10496550" cy="916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9525</xdr:rowOff>
    </xdr:from>
    <xdr:to>
      <xdr:col>7</xdr:col>
      <xdr:colOff>47625</xdr:colOff>
      <xdr:row>28</xdr:row>
      <xdr:rowOff>152400</xdr:rowOff>
    </xdr:to>
    <xdr:graphicFrame>
      <xdr:nvGraphicFramePr>
        <xdr:cNvPr id="1" name="Chart 8"/>
        <xdr:cNvGraphicFramePr/>
      </xdr:nvGraphicFramePr>
      <xdr:xfrm>
        <a:off x="85725" y="2133600"/>
        <a:ext cx="135731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0</xdr:rowOff>
    </xdr:from>
    <xdr:to>
      <xdr:col>18</xdr:col>
      <xdr:colOff>676275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5095875" y="200025"/>
        <a:ext cx="109347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9525</xdr:rowOff>
    </xdr:from>
    <xdr:to>
      <xdr:col>7</xdr:col>
      <xdr:colOff>0</xdr:colOff>
      <xdr:row>24</xdr:row>
      <xdr:rowOff>152400</xdr:rowOff>
    </xdr:to>
    <xdr:graphicFrame>
      <xdr:nvGraphicFramePr>
        <xdr:cNvPr id="1" name="Chart 8"/>
        <xdr:cNvGraphicFramePr/>
      </xdr:nvGraphicFramePr>
      <xdr:xfrm>
        <a:off x="323850" y="1743075"/>
        <a:ext cx="13277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19</xdr:col>
      <xdr:colOff>47625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5153025" y="200025"/>
        <a:ext cx="110109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8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153" t="s">
        <v>10</v>
      </c>
      <c r="B1" s="153"/>
      <c r="C1" s="153"/>
      <c r="D1" s="62"/>
      <c r="E1" s="62"/>
      <c r="F1" s="62"/>
    </row>
    <row r="2" spans="1:9" ht="30.75" thickBot="1">
      <c r="A2" s="155" t="s">
        <v>11</v>
      </c>
      <c r="B2" s="155" t="s">
        <v>12</v>
      </c>
      <c r="C2" s="155" t="s">
        <v>13</v>
      </c>
      <c r="D2" s="156" t="s">
        <v>14</v>
      </c>
      <c r="E2" s="156" t="s">
        <v>15</v>
      </c>
      <c r="F2" s="156" t="s">
        <v>16</v>
      </c>
      <c r="G2" s="2"/>
      <c r="I2" s="1"/>
    </row>
    <row r="3" spans="1:12" ht="14.25">
      <c r="A3" s="75" t="s">
        <v>17</v>
      </c>
      <c r="B3" s="76">
        <v>0</v>
      </c>
      <c r="C3" s="76">
        <v>-0.03537964126114623</v>
      </c>
      <c r="D3" s="76">
        <v>-0.05407295248515452</v>
      </c>
      <c r="E3" s="76" t="s">
        <v>9</v>
      </c>
      <c r="F3" s="76">
        <v>-0.23038480979885567</v>
      </c>
      <c r="G3" s="46"/>
      <c r="H3" s="46"/>
      <c r="I3" s="2"/>
      <c r="J3" s="2"/>
      <c r="K3" s="2"/>
      <c r="L3" s="2"/>
    </row>
    <row r="4" spans="1:12" ht="14.25">
      <c r="A4" s="75" t="s">
        <v>18</v>
      </c>
      <c r="B4" s="76">
        <v>0</v>
      </c>
      <c r="C4" s="76">
        <v>0.11433715477181683</v>
      </c>
      <c r="D4" s="76">
        <v>-0.0003091057904365628</v>
      </c>
      <c r="E4" s="76" t="s">
        <v>9</v>
      </c>
      <c r="F4" s="76">
        <v>0.01466299338028132</v>
      </c>
      <c r="G4" s="46"/>
      <c r="H4" s="46"/>
      <c r="I4" s="2"/>
      <c r="J4" s="2"/>
      <c r="K4" s="2"/>
      <c r="L4" s="2"/>
    </row>
    <row r="5" spans="1:12" ht="15" thickBot="1">
      <c r="A5" s="65" t="s">
        <v>19</v>
      </c>
      <c r="B5" s="67">
        <v>-0.00682006602569174</v>
      </c>
      <c r="C5" s="67">
        <v>-0.09914626288659789</v>
      </c>
      <c r="D5" s="67">
        <v>-0.11638494918275079</v>
      </c>
      <c r="E5" s="67" t="s">
        <v>9</v>
      </c>
      <c r="F5" s="67">
        <v>-0.21739274459889862</v>
      </c>
      <c r="G5" s="46"/>
      <c r="H5" s="46"/>
      <c r="I5" s="2"/>
      <c r="J5" s="2"/>
      <c r="K5" s="2"/>
      <c r="L5" s="2"/>
    </row>
    <row r="6" spans="1:12" ht="14.25">
      <c r="A6" s="42"/>
      <c r="B6" s="43"/>
      <c r="C6" s="43"/>
      <c r="D6" s="43"/>
      <c r="E6" s="43"/>
      <c r="F6" s="43"/>
      <c r="G6" s="46"/>
      <c r="H6" s="46"/>
      <c r="I6" s="2"/>
      <c r="J6" s="2"/>
      <c r="K6" s="2"/>
      <c r="L6" s="2"/>
    </row>
    <row r="7" spans="1:12" ht="14.25">
      <c r="A7" s="42" t="s">
        <v>20</v>
      </c>
      <c r="B7" s="43"/>
      <c r="C7" s="43"/>
      <c r="D7" s="43"/>
      <c r="E7" s="43"/>
      <c r="F7" s="43"/>
      <c r="G7" s="46"/>
      <c r="H7" s="46"/>
      <c r="I7" s="2"/>
      <c r="J7" s="2"/>
      <c r="K7" s="2"/>
      <c r="L7" s="2"/>
    </row>
    <row r="8" spans="1:14" ht="14.25">
      <c r="A8" s="60"/>
      <c r="B8" s="59"/>
      <c r="C8" s="59"/>
      <c r="D8" s="61"/>
      <c r="E8" s="61"/>
      <c r="F8" s="61"/>
      <c r="G8" s="10"/>
      <c r="J8" s="2"/>
      <c r="K8" s="2"/>
      <c r="L8" s="2"/>
      <c r="M8" s="2"/>
      <c r="N8" s="2"/>
    </row>
    <row r="9" spans="1:14" ht="14.25">
      <c r="A9" s="60"/>
      <c r="B9" s="61"/>
      <c r="C9" s="61"/>
      <c r="D9" s="61"/>
      <c r="E9" s="61"/>
      <c r="F9" s="61"/>
      <c r="J9" s="4"/>
      <c r="K9" s="4"/>
      <c r="L9" s="4"/>
      <c r="M9" s="4"/>
      <c r="N9" s="4"/>
    </row>
    <row r="10" spans="1:6" ht="14.25">
      <c r="A10" s="60"/>
      <c r="B10" s="61"/>
      <c r="C10" s="61"/>
      <c r="D10" s="61"/>
      <c r="E10" s="61"/>
      <c r="F10" s="61"/>
    </row>
    <row r="11" spans="1:6" ht="14.25">
      <c r="A11" s="60"/>
      <c r="B11" s="61"/>
      <c r="C11" s="61"/>
      <c r="D11" s="61"/>
      <c r="E11" s="61"/>
      <c r="F11" s="61"/>
    </row>
    <row r="12" spans="1:14" ht="14.25">
      <c r="A12" s="60"/>
      <c r="B12" s="61"/>
      <c r="C12" s="61"/>
      <c r="D12" s="61"/>
      <c r="E12" s="61"/>
      <c r="F12" s="61"/>
      <c r="N12" s="10"/>
    </row>
    <row r="13" spans="1:6" ht="14.25">
      <c r="A13" s="60"/>
      <c r="B13" s="61"/>
      <c r="C13" s="61"/>
      <c r="D13" s="61"/>
      <c r="E13" s="61"/>
      <c r="F13" s="61"/>
    </row>
    <row r="14" spans="1:6" ht="14.25">
      <c r="A14" s="60"/>
      <c r="B14" s="61"/>
      <c r="C14" s="61"/>
      <c r="D14" s="61"/>
      <c r="E14" s="61"/>
      <c r="F14" s="61"/>
    </row>
    <row r="15" spans="1:6" ht="14.25">
      <c r="A15" s="60"/>
      <c r="B15" s="61"/>
      <c r="C15" s="61"/>
      <c r="D15" s="61"/>
      <c r="E15" s="61"/>
      <c r="F15" s="61"/>
    </row>
    <row r="16" spans="1:6" ht="14.25">
      <c r="A16" s="60"/>
      <c r="B16" s="61"/>
      <c r="C16" s="61"/>
      <c r="D16" s="61"/>
      <c r="E16" s="61"/>
      <c r="F16" s="61"/>
    </row>
    <row r="17" spans="1:6" ht="14.25">
      <c r="A17" s="60"/>
      <c r="B17" s="61"/>
      <c r="C17" s="61"/>
      <c r="D17" s="61"/>
      <c r="E17" s="61"/>
      <c r="F17" s="61"/>
    </row>
    <row r="18" spans="1:6" ht="14.25">
      <c r="A18" s="60"/>
      <c r="B18" s="61"/>
      <c r="C18" s="61"/>
      <c r="D18" s="61"/>
      <c r="E18" s="61"/>
      <c r="F18" s="61"/>
    </row>
    <row r="19" spans="1:6" ht="14.25">
      <c r="A19" s="60"/>
      <c r="B19" s="61"/>
      <c r="C19" s="61"/>
      <c r="D19" s="61"/>
      <c r="E19" s="61"/>
      <c r="F19" s="61"/>
    </row>
    <row r="20" spans="1:6" ht="14.25">
      <c r="A20" s="60"/>
      <c r="B20" s="61"/>
      <c r="C20" s="61"/>
      <c r="D20" s="61"/>
      <c r="E20" s="61"/>
      <c r="F20" s="61"/>
    </row>
    <row r="21" spans="1:6" ht="14.25">
      <c r="A21" s="60"/>
      <c r="B21" s="61"/>
      <c r="C21" s="61"/>
      <c r="D21" s="61"/>
      <c r="E21" s="61"/>
      <c r="F21" s="61"/>
    </row>
    <row r="22" spans="1:6" ht="14.25">
      <c r="A22" s="60"/>
      <c r="B22" s="61"/>
      <c r="C22" s="61"/>
      <c r="D22" s="61"/>
      <c r="E22" s="61"/>
      <c r="F22" s="61"/>
    </row>
    <row r="23" spans="1:6" ht="15" thickBot="1">
      <c r="A23" s="60"/>
      <c r="B23" s="61"/>
      <c r="C23" s="61"/>
      <c r="D23" s="61"/>
      <c r="E23" s="61"/>
      <c r="F23" s="61"/>
    </row>
    <row r="24" spans="1:6" ht="15.75" thickBot="1">
      <c r="A24" s="156" t="s">
        <v>21</v>
      </c>
      <c r="B24" s="157" t="s">
        <v>22</v>
      </c>
      <c r="C24" s="158" t="s">
        <v>23</v>
      </c>
      <c r="D24" s="64"/>
      <c r="E24" s="61"/>
      <c r="F24" s="61"/>
    </row>
    <row r="25" spans="1:6" ht="14.25">
      <c r="A25" s="21" t="s">
        <v>24</v>
      </c>
      <c r="B25" s="22">
        <v>0.0321092463110364</v>
      </c>
      <c r="C25" s="52">
        <v>-0.20949570342138235</v>
      </c>
      <c r="D25" s="64"/>
      <c r="E25" s="61"/>
      <c r="F25" s="61"/>
    </row>
    <row r="26" spans="1:6" ht="14.25">
      <c r="A26" s="21" t="s">
        <v>25</v>
      </c>
      <c r="B26" s="22">
        <v>-0.058971449299161094</v>
      </c>
      <c r="C26" s="52">
        <v>-0.19654385160910948</v>
      </c>
      <c r="D26" s="64"/>
      <c r="E26" s="61"/>
      <c r="F26" s="61"/>
    </row>
    <row r="27" spans="1:6" ht="28.5">
      <c r="A27" s="21" t="s">
        <v>26</v>
      </c>
      <c r="B27" s="22">
        <v>-0.019699556379191074</v>
      </c>
      <c r="C27" s="52">
        <v>-0.14642226575559725</v>
      </c>
      <c r="D27" s="64"/>
      <c r="E27" s="61"/>
      <c r="F27" s="61"/>
    </row>
    <row r="28" spans="1:6" ht="14.25">
      <c r="A28" s="21" t="s">
        <v>27</v>
      </c>
      <c r="B28" s="22">
        <v>0.06367507419115648</v>
      </c>
      <c r="C28" s="52">
        <v>-0.14410689507316754</v>
      </c>
      <c r="D28" s="64"/>
      <c r="E28" s="61"/>
      <c r="F28" s="61"/>
    </row>
    <row r="29" spans="1:6" ht="14.25">
      <c r="A29" s="21" t="s">
        <v>28</v>
      </c>
      <c r="B29" s="22">
        <v>-0.03288523196434823</v>
      </c>
      <c r="C29" s="52">
        <v>-0.12346788073675186</v>
      </c>
      <c r="D29" s="64"/>
      <c r="E29" s="61"/>
      <c r="F29" s="61"/>
    </row>
    <row r="30" spans="1:6" ht="14.25">
      <c r="A30" s="21" t="s">
        <v>13</v>
      </c>
      <c r="B30" s="22">
        <v>0.11433715477181683</v>
      </c>
      <c r="C30" s="52">
        <v>-0.09914626288659789</v>
      </c>
      <c r="D30" s="64"/>
      <c r="E30" s="61"/>
      <c r="F30" s="61"/>
    </row>
    <row r="31" spans="1:6" ht="14.25">
      <c r="A31" s="21" t="s">
        <v>29</v>
      </c>
      <c r="B31" s="22">
        <v>-0.03929480377826089</v>
      </c>
      <c r="C31" s="52">
        <v>-0.09751116303255292</v>
      </c>
      <c r="D31" s="64"/>
      <c r="E31" s="61"/>
      <c r="F31" s="61"/>
    </row>
    <row r="32" spans="1:6" ht="14.25">
      <c r="A32" s="21" t="s">
        <v>30</v>
      </c>
      <c r="B32" s="22">
        <v>-0.06702029640684204</v>
      </c>
      <c r="C32" s="52">
        <v>-0.09368009055384341</v>
      </c>
      <c r="D32" s="64"/>
      <c r="E32" s="61"/>
      <c r="F32" s="61"/>
    </row>
    <row r="33" spans="1:6" ht="14.25">
      <c r="A33" s="21" t="s">
        <v>31</v>
      </c>
      <c r="B33" s="22">
        <v>-0.041703659781490265</v>
      </c>
      <c r="C33" s="52">
        <v>-0.08931322751090176</v>
      </c>
      <c r="D33" s="64"/>
      <c r="E33" s="61"/>
      <c r="F33" s="61"/>
    </row>
    <row r="34" spans="1:6" ht="14.25">
      <c r="A34" s="21" t="s">
        <v>12</v>
      </c>
      <c r="B34" s="22">
        <v>0</v>
      </c>
      <c r="C34" s="52">
        <v>-0.00682006602569174</v>
      </c>
      <c r="D34" s="64"/>
      <c r="E34" s="61"/>
      <c r="F34" s="61"/>
    </row>
    <row r="35" spans="1:6" ht="15" thickBot="1">
      <c r="A35" s="65" t="s">
        <v>32</v>
      </c>
      <c r="B35" s="66">
        <v>-0.01601864506374584</v>
      </c>
      <c r="C35" s="67">
        <v>0.006582457675999187</v>
      </c>
      <c r="D35" s="64"/>
      <c r="E35" s="61"/>
      <c r="F35" s="61"/>
    </row>
    <row r="36" spans="1:6" ht="14.25">
      <c r="A36" s="60"/>
      <c r="B36" s="61"/>
      <c r="C36" s="61"/>
      <c r="D36" s="64"/>
      <c r="E36" s="61"/>
      <c r="F36" s="61"/>
    </row>
    <row r="37" spans="1:6" ht="14.25">
      <c r="A37" s="42"/>
      <c r="B37" s="61"/>
      <c r="C37" s="61"/>
      <c r="D37" s="64"/>
      <c r="E37" s="61"/>
      <c r="F37" s="61"/>
    </row>
    <row r="38" ht="14.25">
      <c r="A38" s="42" t="s">
        <v>20</v>
      </c>
    </row>
  </sheetData>
  <autoFilter ref="A24:C24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5"/>
  <sheetViews>
    <sheetView zoomScale="80" zoomScaleNormal="80" workbookViewId="0" topLeftCell="A1">
      <selection activeCell="B3" sqref="B3"/>
    </sheetView>
  </sheetViews>
  <sheetFormatPr defaultColWidth="9.00390625" defaultRowHeight="12.75"/>
  <cols>
    <col min="1" max="1" width="4.75390625" style="25" customWidth="1"/>
    <col min="2" max="2" width="46.00390625" style="23" bestFit="1" customWidth="1"/>
    <col min="3" max="3" width="12.75390625" style="25" customWidth="1"/>
    <col min="4" max="4" width="15.875" style="25" bestFit="1" customWidth="1"/>
    <col min="5" max="5" width="18.75390625" style="6" bestFit="1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3" bestFit="1" customWidth="1"/>
    <col min="10" max="10" width="34.75390625" style="23" customWidth="1"/>
    <col min="11" max="11" width="35.875" style="23" customWidth="1"/>
    <col min="12" max="16384" width="9.125" style="23" customWidth="1"/>
  </cols>
  <sheetData>
    <row r="1" spans="1:10" ht="16.5" thickBot="1">
      <c r="A1" s="193" t="s">
        <v>119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45.75" thickBot="1">
      <c r="A2" s="189" t="s">
        <v>33</v>
      </c>
      <c r="B2" s="176" t="s">
        <v>69</v>
      </c>
      <c r="C2" s="159" t="s">
        <v>99</v>
      </c>
      <c r="D2" s="187" t="s">
        <v>100</v>
      </c>
      <c r="E2" s="187" t="s">
        <v>35</v>
      </c>
      <c r="F2" s="187" t="s">
        <v>105</v>
      </c>
      <c r="G2" s="187" t="s">
        <v>106</v>
      </c>
      <c r="H2" s="187" t="s">
        <v>107</v>
      </c>
      <c r="I2" s="161" t="s">
        <v>39</v>
      </c>
      <c r="J2" s="162" t="s">
        <v>40</v>
      </c>
    </row>
    <row r="3" spans="1:11" ht="14.25" customHeight="1">
      <c r="A3" s="17">
        <v>1</v>
      </c>
      <c r="B3" s="91" t="s">
        <v>108</v>
      </c>
      <c r="C3" s="190" t="s">
        <v>109</v>
      </c>
      <c r="D3" s="93" t="s">
        <v>123</v>
      </c>
      <c r="E3" s="94">
        <v>3113311.79</v>
      </c>
      <c r="F3" s="95">
        <v>173506</v>
      </c>
      <c r="G3" s="94">
        <v>17.9435</v>
      </c>
      <c r="H3" s="40">
        <v>10</v>
      </c>
      <c r="I3" s="164" t="s">
        <v>60</v>
      </c>
      <c r="J3" s="96" t="s">
        <v>6</v>
      </c>
      <c r="K3" s="37"/>
    </row>
    <row r="4" spans="1:11" ht="14.25">
      <c r="A4" s="17">
        <v>2</v>
      </c>
      <c r="B4" s="166" t="s">
        <v>110</v>
      </c>
      <c r="C4" s="190" t="s">
        <v>109</v>
      </c>
      <c r="D4" s="191" t="s">
        <v>111</v>
      </c>
      <c r="E4" s="94">
        <v>2969826.11</v>
      </c>
      <c r="F4" s="95">
        <v>164425</v>
      </c>
      <c r="G4" s="94">
        <v>18.0619</v>
      </c>
      <c r="H4" s="40">
        <v>100</v>
      </c>
      <c r="I4" s="164" t="s">
        <v>60</v>
      </c>
      <c r="J4" s="96" t="s">
        <v>6</v>
      </c>
      <c r="K4" s="37"/>
    </row>
    <row r="5" spans="1:10" ht="15.75" customHeight="1" thickBot="1">
      <c r="A5" s="194" t="s">
        <v>41</v>
      </c>
      <c r="B5" s="195"/>
      <c r="C5" s="97" t="s">
        <v>3</v>
      </c>
      <c r="D5" s="97" t="s">
        <v>3</v>
      </c>
      <c r="E5" s="84">
        <f>SUM(E3:E4)</f>
        <v>6083137.9</v>
      </c>
      <c r="F5" s="85">
        <f>SUM(F3:F4)</f>
        <v>337931</v>
      </c>
      <c r="G5" s="97" t="s">
        <v>3</v>
      </c>
      <c r="H5" s="97" t="s">
        <v>3</v>
      </c>
      <c r="I5" s="97" t="s">
        <v>3</v>
      </c>
      <c r="J5" s="98" t="s">
        <v>3</v>
      </c>
    </row>
  </sheetData>
  <mergeCells count="2">
    <mergeCell ref="A1:J1"/>
    <mergeCell ref="A5:B5"/>
  </mergeCells>
  <hyperlinks>
    <hyperlink ref="J5" r:id="rId1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375" style="25" customWidth="1"/>
    <col min="2" max="2" width="46.75390625" style="25" customWidth="1"/>
    <col min="3" max="4" width="14.75390625" style="24" customWidth="1"/>
    <col min="5" max="8" width="12.75390625" style="25" customWidth="1"/>
    <col min="9" max="9" width="16.125" style="25" bestFit="1" customWidth="1"/>
    <col min="10" max="10" width="19.125" style="25" customWidth="1"/>
    <col min="11" max="16384" width="9.125" style="25" customWidth="1"/>
  </cols>
  <sheetData>
    <row r="1" spans="1:10" s="38" customFormat="1" ht="16.5" thickBot="1">
      <c r="A1" s="197" t="s">
        <v>112</v>
      </c>
      <c r="B1" s="197"/>
      <c r="C1" s="197"/>
      <c r="D1" s="197"/>
      <c r="E1" s="197"/>
      <c r="F1" s="197"/>
      <c r="G1" s="197"/>
      <c r="H1" s="197"/>
      <c r="I1" s="197"/>
      <c r="J1" s="87"/>
    </row>
    <row r="2" spans="1:10" s="18" customFormat="1" ht="15.75" customHeight="1" thickBot="1">
      <c r="A2" s="198" t="s">
        <v>33</v>
      </c>
      <c r="B2" s="167"/>
      <c r="C2" s="168"/>
      <c r="D2" s="169"/>
      <c r="E2" s="199" t="s">
        <v>68</v>
      </c>
      <c r="F2" s="199"/>
      <c r="G2" s="199"/>
      <c r="H2" s="199"/>
      <c r="I2" s="199"/>
      <c r="J2" s="199"/>
    </row>
    <row r="3" spans="1:10" s="18" customFormat="1" ht="51.75" thickBot="1">
      <c r="A3" s="198"/>
      <c r="B3" s="170" t="s">
        <v>69</v>
      </c>
      <c r="C3" s="171" t="s">
        <v>70</v>
      </c>
      <c r="D3" s="171" t="s">
        <v>71</v>
      </c>
      <c r="E3" s="161" t="s">
        <v>72</v>
      </c>
      <c r="F3" s="161" t="s">
        <v>73</v>
      </c>
      <c r="G3" s="161" t="s">
        <v>74</v>
      </c>
      <c r="H3" s="161" t="s">
        <v>75</v>
      </c>
      <c r="I3" s="162" t="s">
        <v>76</v>
      </c>
      <c r="J3" s="172" t="s">
        <v>77</v>
      </c>
    </row>
    <row r="4" spans="1:10" s="18" customFormat="1" ht="14.25" collapsed="1">
      <c r="A4" s="17">
        <v>1</v>
      </c>
      <c r="B4" s="166" t="s">
        <v>110</v>
      </c>
      <c r="C4" s="88">
        <v>40555</v>
      </c>
      <c r="D4" s="88">
        <v>40626</v>
      </c>
      <c r="E4" s="86">
        <v>-0.00010518274117288229</v>
      </c>
      <c r="F4" s="86">
        <v>-0.5247318675072887</v>
      </c>
      <c r="G4" s="86">
        <v>-0.7760475433536762</v>
      </c>
      <c r="H4" s="86">
        <v>-0.76644900175856</v>
      </c>
      <c r="I4" s="86">
        <v>-0.819381</v>
      </c>
      <c r="J4" s="89">
        <v>-0.1352379159311049</v>
      </c>
    </row>
    <row r="5" spans="1:10" s="18" customFormat="1" ht="14.25">
      <c r="A5" s="17">
        <v>2</v>
      </c>
      <c r="B5" s="91" t="s">
        <v>108</v>
      </c>
      <c r="C5" s="88">
        <v>41848</v>
      </c>
      <c r="D5" s="88">
        <v>42032</v>
      </c>
      <c r="E5" s="86">
        <v>0.02943116950173552</v>
      </c>
      <c r="F5" s="86">
        <v>0.09522443448856754</v>
      </c>
      <c r="G5" s="86">
        <v>0.22340933264243046</v>
      </c>
      <c r="H5" s="86">
        <v>0.33166351256076276</v>
      </c>
      <c r="I5" s="86">
        <v>0.7943500000000001</v>
      </c>
      <c r="J5" s="89">
        <v>0.07655099149238187</v>
      </c>
    </row>
    <row r="6" spans="1:10" s="18" customFormat="1" ht="15.75" collapsed="1" thickBot="1">
      <c r="A6" s="17"/>
      <c r="B6" s="192" t="s">
        <v>80</v>
      </c>
      <c r="C6" s="135" t="s">
        <v>3</v>
      </c>
      <c r="D6" s="135" t="s">
        <v>3</v>
      </c>
      <c r="E6" s="136">
        <f>AVERAGE(E4:E5)</f>
        <v>0.01466299338028132</v>
      </c>
      <c r="F6" s="136">
        <f>AVERAGE(F4:F5)</f>
        <v>-0.2147537165093606</v>
      </c>
      <c r="G6" s="136">
        <f>AVERAGE(G4:G5)</f>
        <v>-0.2763191053556229</v>
      </c>
      <c r="H6" s="136">
        <f>AVERAGE(H4:H5)</f>
        <v>-0.21739274459889862</v>
      </c>
      <c r="I6" s="135" t="s">
        <v>3</v>
      </c>
      <c r="J6" s="136">
        <f>AVERAGE(J4:J5)</f>
        <v>-0.029343462219361516</v>
      </c>
    </row>
    <row r="7" spans="1:10" s="18" customFormat="1" ht="14.25">
      <c r="A7" s="211" t="s">
        <v>120</v>
      </c>
      <c r="B7" s="211"/>
      <c r="C7" s="211"/>
      <c r="D7" s="211"/>
      <c r="E7" s="211"/>
      <c r="F7" s="211"/>
      <c r="G7" s="211"/>
      <c r="H7" s="211"/>
      <c r="I7" s="211"/>
      <c r="J7" s="211"/>
    </row>
    <row r="8" spans="3:4" s="18" customFormat="1" ht="15.75" customHeight="1">
      <c r="C8" s="51"/>
      <c r="D8" s="51"/>
    </row>
    <row r="9" spans="2:8" ht="14.25">
      <c r="B9" s="23"/>
      <c r="C9" s="90"/>
      <c r="E9" s="90"/>
      <c r="F9" s="90"/>
      <c r="G9" s="90"/>
      <c r="H9" s="90"/>
    </row>
    <row r="10" spans="2:5" ht="14.25">
      <c r="B10" s="23"/>
      <c r="C10" s="90"/>
      <c r="E10" s="90"/>
    </row>
    <row r="11" spans="5:6" ht="14.25">
      <c r="E11" s="90"/>
      <c r="F11" s="90"/>
    </row>
  </sheetData>
  <mergeCells count="4">
    <mergeCell ref="A2:A3"/>
    <mergeCell ref="E2:J2"/>
    <mergeCell ref="A7:J7"/>
    <mergeCell ref="A1:I1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17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00390625" style="16" customWidth="1"/>
    <col min="2" max="2" width="50.75390625" style="16" customWidth="1"/>
    <col min="3" max="3" width="24.75390625" style="16" customWidth="1"/>
    <col min="4" max="4" width="24.75390625" style="39" customWidth="1"/>
    <col min="5" max="7" width="24.75390625" style="16" customWidth="1"/>
    <col min="8" max="16384" width="9.125" style="16" customWidth="1"/>
  </cols>
  <sheetData>
    <row r="1" spans="1:7" s="23" customFormat="1" ht="16.5" thickBot="1">
      <c r="A1" s="209" t="s">
        <v>122</v>
      </c>
      <c r="B1" s="209"/>
      <c r="C1" s="209"/>
      <c r="D1" s="209"/>
      <c r="E1" s="209"/>
      <c r="F1" s="209"/>
      <c r="G1" s="209"/>
    </row>
    <row r="2" spans="1:7" s="23" customFormat="1" ht="15.75" customHeight="1" thickBot="1">
      <c r="A2" s="198" t="s">
        <v>33</v>
      </c>
      <c r="B2" s="167"/>
      <c r="C2" s="210" t="s">
        <v>83</v>
      </c>
      <c r="D2" s="210"/>
      <c r="E2" s="210" t="s">
        <v>121</v>
      </c>
      <c r="F2" s="210"/>
      <c r="G2" s="175"/>
    </row>
    <row r="3" spans="1:7" s="23" customFormat="1" ht="45.75" thickBot="1">
      <c r="A3" s="198"/>
      <c r="B3" s="161" t="s">
        <v>69</v>
      </c>
      <c r="C3" s="170" t="s">
        <v>85</v>
      </c>
      <c r="D3" s="170" t="s">
        <v>86</v>
      </c>
      <c r="E3" s="170" t="s">
        <v>87</v>
      </c>
      <c r="F3" s="170" t="s">
        <v>86</v>
      </c>
      <c r="G3" s="162" t="s">
        <v>101</v>
      </c>
    </row>
    <row r="4" spans="1:7" s="23" customFormat="1" ht="14.25">
      <c r="A4" s="17">
        <v>1</v>
      </c>
      <c r="B4" s="91" t="s">
        <v>108</v>
      </c>
      <c r="C4" s="30">
        <v>89.02277000000001</v>
      </c>
      <c r="D4" s="86">
        <v>0.029435933342111597</v>
      </c>
      <c r="E4" s="31">
        <v>0</v>
      </c>
      <c r="F4" s="86">
        <v>0</v>
      </c>
      <c r="G4" s="32">
        <v>0</v>
      </c>
    </row>
    <row r="5" spans="1:7" s="23" customFormat="1" ht="14.25">
      <c r="A5" s="17">
        <v>2</v>
      </c>
      <c r="B5" s="166" t="s">
        <v>110</v>
      </c>
      <c r="C5" s="30">
        <v>-0.3221000000000931</v>
      </c>
      <c r="D5" s="86">
        <v>-0.00010844576675185279</v>
      </c>
      <c r="E5" s="31">
        <v>0</v>
      </c>
      <c r="F5" s="86">
        <v>0</v>
      </c>
      <c r="G5" s="32">
        <v>0</v>
      </c>
    </row>
    <row r="6" spans="1:7" s="23" customFormat="1" ht="15.75" thickBot="1">
      <c r="A6" s="101"/>
      <c r="B6" s="78" t="s">
        <v>41</v>
      </c>
      <c r="C6" s="79">
        <v>88.70066999999992</v>
      </c>
      <c r="D6" s="83">
        <v>0.014797163869876723</v>
      </c>
      <c r="E6" s="80">
        <v>0</v>
      </c>
      <c r="F6" s="83">
        <v>0</v>
      </c>
      <c r="G6" s="102">
        <v>0</v>
      </c>
    </row>
    <row r="7" s="23" customFormat="1" ht="14.25">
      <c r="D7" s="6"/>
    </row>
    <row r="8" s="23" customFormat="1" ht="14.25">
      <c r="D8" s="6"/>
    </row>
    <row r="9" s="23" customFormat="1" ht="14.25">
      <c r="D9" s="6"/>
    </row>
    <row r="10" s="23" customFormat="1" ht="14.25">
      <c r="D10" s="6"/>
    </row>
    <row r="11" s="23" customFormat="1" ht="14.25">
      <c r="D11" s="6"/>
    </row>
    <row r="12" s="23" customFormat="1" ht="14.25">
      <c r="D12" s="6"/>
    </row>
    <row r="13" s="23" customFormat="1" ht="14.25">
      <c r="D13" s="6"/>
    </row>
    <row r="14" s="23" customFormat="1" ht="14.25">
      <c r="D14" s="6"/>
    </row>
    <row r="15" s="23" customFormat="1" ht="14.25">
      <c r="D15" s="6"/>
    </row>
    <row r="16" s="23" customFormat="1" ht="14.25">
      <c r="D16" s="6"/>
    </row>
    <row r="17" s="23" customFormat="1" ht="14.25">
      <c r="D17" s="6"/>
    </row>
    <row r="18" s="23" customFormat="1" ht="14.25">
      <c r="D18" s="6"/>
    </row>
    <row r="19" s="23" customFormat="1" ht="14.25">
      <c r="D19" s="6"/>
    </row>
    <row r="20" s="23" customFormat="1" ht="14.25">
      <c r="D20" s="6"/>
    </row>
    <row r="21" s="23" customFormat="1" ht="14.25">
      <c r="D21" s="6"/>
    </row>
    <row r="22" s="23" customFormat="1" ht="14.25">
      <c r="D22" s="6"/>
    </row>
    <row r="23" s="23" customFormat="1" ht="14.25">
      <c r="D23" s="6"/>
    </row>
    <row r="24" s="23" customFormat="1" ht="14.25">
      <c r="D24" s="6"/>
    </row>
    <row r="25" s="23" customFormat="1" ht="14.25">
      <c r="D25" s="6"/>
    </row>
    <row r="26" s="23" customFormat="1" ht="14.25">
      <c r="D26" s="6"/>
    </row>
    <row r="27" s="23" customFormat="1" ht="14.25">
      <c r="D27" s="6"/>
    </row>
    <row r="28" spans="2:5" s="23" customFormat="1" ht="15" thickBot="1">
      <c r="B28" s="69"/>
      <c r="C28" s="69"/>
      <c r="D28" s="70"/>
      <c r="E28" s="69"/>
    </row>
    <row r="29" s="23" customFormat="1" ht="14.25"/>
    <row r="30" s="23" customFormat="1" ht="14.25"/>
    <row r="31" s="23" customFormat="1" ht="14.25"/>
    <row r="32" s="23" customFormat="1" ht="14.25"/>
    <row r="33" s="23" customFormat="1" ht="14.25"/>
    <row r="34" spans="2:5" s="23" customFormat="1" ht="30.75" thickBot="1">
      <c r="B34" s="178" t="s">
        <v>69</v>
      </c>
      <c r="C34" s="170" t="s">
        <v>89</v>
      </c>
      <c r="D34" s="170" t="s">
        <v>90</v>
      </c>
      <c r="E34" s="179" t="s">
        <v>91</v>
      </c>
    </row>
    <row r="35" spans="2:5" s="23" customFormat="1" ht="14.25">
      <c r="B35" s="114" t="str">
        <f aca="true" t="shared" si="0" ref="B35:D36">B4</f>
        <v> KINTO-Hold</v>
      </c>
      <c r="C35" s="115">
        <f t="shared" si="0"/>
        <v>89.02277000000001</v>
      </c>
      <c r="D35" s="138">
        <f t="shared" si="0"/>
        <v>0.029435933342111597</v>
      </c>
      <c r="E35" s="116">
        <f>G4</f>
        <v>0</v>
      </c>
    </row>
    <row r="36" spans="2:5" s="23" customFormat="1" ht="14.25">
      <c r="B36" s="29" t="str">
        <f t="shared" si="0"/>
        <v>Іndeks Ukrainskoi Birzhi</v>
      </c>
      <c r="C36" s="30">
        <f t="shared" si="0"/>
        <v>-0.3221000000000931</v>
      </c>
      <c r="D36" s="139">
        <f t="shared" si="0"/>
        <v>-0.00010844576675185279</v>
      </c>
      <c r="E36" s="32">
        <f>G5</f>
        <v>0</v>
      </c>
    </row>
    <row r="37" spans="2:6" ht="14.25">
      <c r="B37" s="29"/>
      <c r="C37" s="30"/>
      <c r="D37" s="139"/>
      <c r="E37" s="32"/>
      <c r="F37" s="15"/>
    </row>
    <row r="38" spans="2:6" ht="14.25">
      <c r="B38" s="23"/>
      <c r="C38" s="140"/>
      <c r="D38" s="6"/>
      <c r="F38" s="15"/>
    </row>
    <row r="39" spans="2:6" ht="14.25">
      <c r="B39" s="23"/>
      <c r="C39" s="23"/>
      <c r="D39" s="6"/>
      <c r="F39" s="15"/>
    </row>
    <row r="40" spans="2:6" ht="14.25">
      <c r="B40" s="23"/>
      <c r="C40" s="23"/>
      <c r="D40" s="6"/>
      <c r="F40" s="15"/>
    </row>
    <row r="41" spans="2:6" ht="14.25">
      <c r="B41" s="23"/>
      <c r="C41" s="23"/>
      <c r="D41" s="6"/>
      <c r="F41" s="15"/>
    </row>
    <row r="42" spans="2:6" ht="14.25">
      <c r="B42" s="23"/>
      <c r="C42" s="23"/>
      <c r="D42" s="6"/>
      <c r="F42" s="15"/>
    </row>
    <row r="43" spans="2:6" ht="14.25">
      <c r="B43" s="23"/>
      <c r="C43" s="23"/>
      <c r="D43" s="6"/>
      <c r="F43" s="15"/>
    </row>
    <row r="44" spans="2:6" ht="14.25">
      <c r="B44" s="23"/>
      <c r="C44" s="23"/>
      <c r="D44" s="6"/>
      <c r="F44" s="15"/>
    </row>
    <row r="45" spans="2:4" ht="14.25">
      <c r="B45" s="23"/>
      <c r="C45" s="23"/>
      <c r="D45" s="6"/>
    </row>
    <row r="46" spans="2:4" ht="14.25">
      <c r="B46" s="23"/>
      <c r="C46" s="23"/>
      <c r="D46" s="6"/>
    </row>
    <row r="47" spans="2:4" ht="14.25">
      <c r="B47" s="23"/>
      <c r="C47" s="23"/>
      <c r="D47" s="6"/>
    </row>
    <row r="48" spans="2:4" ht="14.25">
      <c r="B48" s="23"/>
      <c r="C48" s="23"/>
      <c r="D48" s="6"/>
    </row>
    <row r="49" spans="2:4" ht="14.25">
      <c r="B49" s="23"/>
      <c r="C49" s="23"/>
      <c r="D49" s="6"/>
    </row>
    <row r="50" spans="2:4" ht="14.25">
      <c r="B50" s="23"/>
      <c r="C50" s="23"/>
      <c r="D50" s="6"/>
    </row>
    <row r="51" spans="2:4" ht="14.25">
      <c r="B51" s="23"/>
      <c r="C51" s="23"/>
      <c r="D51" s="6"/>
    </row>
    <row r="52" spans="2:4" ht="14.25">
      <c r="B52" s="23"/>
      <c r="C52" s="23"/>
      <c r="D52" s="6"/>
    </row>
    <row r="53" spans="2:4" ht="14.25">
      <c r="B53" s="23"/>
      <c r="C53" s="23"/>
      <c r="D53" s="6"/>
    </row>
    <row r="54" spans="2:4" ht="14.25">
      <c r="B54" s="23"/>
      <c r="C54" s="23"/>
      <c r="D54" s="6"/>
    </row>
    <row r="55" spans="2:4" ht="14.25">
      <c r="B55" s="23"/>
      <c r="C55" s="23"/>
      <c r="D55" s="6"/>
    </row>
    <row r="56" spans="2:4" ht="14.25">
      <c r="B56" s="23"/>
      <c r="C56" s="23"/>
      <c r="D56" s="6"/>
    </row>
    <row r="57" spans="2:4" ht="14.25">
      <c r="B57" s="23"/>
      <c r="C57" s="23"/>
      <c r="D57" s="6"/>
    </row>
    <row r="58" spans="2:4" ht="14.25">
      <c r="B58" s="23"/>
      <c r="C58" s="23"/>
      <c r="D58" s="6"/>
    </row>
    <row r="59" spans="2:4" ht="14.25">
      <c r="B59" s="23"/>
      <c r="C59" s="23"/>
      <c r="D59" s="6"/>
    </row>
    <row r="60" spans="2:4" ht="14.25">
      <c r="B60" s="23"/>
      <c r="C60" s="23"/>
      <c r="D60" s="6"/>
    </row>
    <row r="61" spans="2:4" ht="14.25">
      <c r="B61" s="23"/>
      <c r="C61" s="23"/>
      <c r="D61" s="6"/>
    </row>
    <row r="62" spans="2:4" ht="14.25">
      <c r="B62" s="23"/>
      <c r="C62" s="23"/>
      <c r="D62" s="6"/>
    </row>
    <row r="63" spans="2:4" ht="14.25">
      <c r="B63" s="23"/>
      <c r="C63" s="23"/>
      <c r="D63" s="6"/>
    </row>
    <row r="64" spans="2:4" ht="14.25">
      <c r="B64" s="23"/>
      <c r="C64" s="23"/>
      <c r="D64" s="6"/>
    </row>
    <row r="65" spans="2:4" ht="14.25">
      <c r="B65" s="23"/>
      <c r="C65" s="23"/>
      <c r="D65" s="6"/>
    </row>
    <row r="66" spans="2:4" ht="14.25">
      <c r="B66" s="23"/>
      <c r="C66" s="23"/>
      <c r="D66" s="6"/>
    </row>
    <row r="67" spans="2:4" ht="14.25">
      <c r="B67" s="23"/>
      <c r="C67" s="23"/>
      <c r="D67" s="6"/>
    </row>
    <row r="68" spans="2:4" ht="14.25">
      <c r="B68" s="23"/>
      <c r="C68" s="23"/>
      <c r="D68" s="6"/>
    </row>
    <row r="69" spans="2:4" ht="14.25">
      <c r="B69" s="23"/>
      <c r="C69" s="23"/>
      <c r="D69" s="6"/>
    </row>
    <row r="70" spans="2:4" ht="14.25">
      <c r="B70" s="23"/>
      <c r="C70" s="23"/>
      <c r="D70" s="6"/>
    </row>
    <row r="71" spans="2:4" ht="14.25">
      <c r="B71" s="23"/>
      <c r="C71" s="23"/>
      <c r="D71" s="6"/>
    </row>
    <row r="72" spans="2:4" ht="14.25">
      <c r="B72" s="23"/>
      <c r="C72" s="23"/>
      <c r="D72" s="6"/>
    </row>
    <row r="73" spans="2:4" ht="14.25">
      <c r="B73" s="23"/>
      <c r="C73" s="23"/>
      <c r="D73" s="6"/>
    </row>
    <row r="74" spans="2:4" ht="14.25">
      <c r="B74" s="23"/>
      <c r="C74" s="23"/>
      <c r="D74" s="6"/>
    </row>
    <row r="75" spans="2:4" ht="14.25">
      <c r="B75" s="23"/>
      <c r="C75" s="23"/>
      <c r="D75" s="6"/>
    </row>
    <row r="76" spans="2:4" ht="14.25">
      <c r="B76" s="23"/>
      <c r="C76" s="23"/>
      <c r="D76" s="6"/>
    </row>
    <row r="77" spans="2:4" ht="14.25">
      <c r="B77" s="23"/>
      <c r="C77" s="23"/>
      <c r="D77" s="6"/>
    </row>
    <row r="78" spans="2:4" ht="14.25">
      <c r="B78" s="23"/>
      <c r="C78" s="23"/>
      <c r="D78" s="6"/>
    </row>
    <row r="79" spans="2:4" ht="14.25">
      <c r="B79" s="23"/>
      <c r="C79" s="23"/>
      <c r="D79" s="6"/>
    </row>
    <row r="80" spans="2:4" ht="14.25">
      <c r="B80" s="23"/>
      <c r="C80" s="23"/>
      <c r="D80" s="6"/>
    </row>
    <row r="81" spans="2:4" ht="14.25">
      <c r="B81" s="23"/>
      <c r="C81" s="23"/>
      <c r="D81" s="6"/>
    </row>
    <row r="82" spans="2:4" ht="14.25">
      <c r="B82" s="23"/>
      <c r="C82" s="23"/>
      <c r="D82" s="6"/>
    </row>
    <row r="83" spans="2:4" ht="14.25">
      <c r="B83" s="23"/>
      <c r="C83" s="23"/>
      <c r="D83" s="6"/>
    </row>
    <row r="84" spans="2:4" ht="14.25">
      <c r="B84" s="23"/>
      <c r="C84" s="23"/>
      <c r="D84" s="6"/>
    </row>
    <row r="85" spans="2:4" ht="14.25">
      <c r="B85" s="23"/>
      <c r="C85" s="23"/>
      <c r="D85" s="6"/>
    </row>
    <row r="86" spans="2:4" ht="14.25">
      <c r="B86" s="23"/>
      <c r="C86" s="23"/>
      <c r="D86" s="6"/>
    </row>
    <row r="87" spans="2:4" ht="14.25">
      <c r="B87" s="23"/>
      <c r="C87" s="23"/>
      <c r="D87" s="6"/>
    </row>
    <row r="88" spans="2:4" ht="14.25">
      <c r="B88" s="23"/>
      <c r="C88" s="23"/>
      <c r="D88" s="6"/>
    </row>
    <row r="89" spans="2:4" ht="14.25">
      <c r="B89" s="23"/>
      <c r="C89" s="23"/>
      <c r="D89" s="6"/>
    </row>
    <row r="90" spans="2:4" ht="14.25">
      <c r="B90" s="23"/>
      <c r="C90" s="23"/>
      <c r="D90" s="6"/>
    </row>
    <row r="91" spans="2:4" ht="14.25">
      <c r="B91" s="23"/>
      <c r="C91" s="23"/>
      <c r="D91" s="6"/>
    </row>
    <row r="92" spans="2:4" ht="14.25">
      <c r="B92" s="23"/>
      <c r="C92" s="23"/>
      <c r="D92" s="6"/>
    </row>
    <row r="93" spans="2:4" ht="14.25">
      <c r="B93" s="23"/>
      <c r="C93" s="23"/>
      <c r="D93" s="6"/>
    </row>
    <row r="94" spans="2:4" ht="14.25">
      <c r="B94" s="23"/>
      <c r="C94" s="23"/>
      <c r="D94" s="6"/>
    </row>
    <row r="95" spans="2:4" ht="14.25">
      <c r="B95" s="23"/>
      <c r="C95" s="23"/>
      <c r="D95" s="6"/>
    </row>
    <row r="96" spans="2:4" ht="14.25">
      <c r="B96" s="23"/>
      <c r="C96" s="23"/>
      <c r="D96" s="6"/>
    </row>
    <row r="97" spans="2:4" ht="14.25">
      <c r="B97" s="23"/>
      <c r="C97" s="23"/>
      <c r="D97" s="6"/>
    </row>
    <row r="98" spans="2:4" ht="14.25">
      <c r="B98" s="23"/>
      <c r="C98" s="23"/>
      <c r="D98" s="6"/>
    </row>
    <row r="99" spans="2:4" ht="14.25">
      <c r="B99" s="23"/>
      <c r="C99" s="23"/>
      <c r="D99" s="6"/>
    </row>
    <row r="100" spans="2:4" ht="14.25">
      <c r="B100" s="23"/>
      <c r="C100" s="23"/>
      <c r="D100" s="6"/>
    </row>
    <row r="101" spans="2:4" ht="14.25">
      <c r="B101" s="23"/>
      <c r="C101" s="23"/>
      <c r="D101" s="6"/>
    </row>
    <row r="102" spans="2:4" ht="14.25">
      <c r="B102" s="23"/>
      <c r="C102" s="23"/>
      <c r="D102" s="6"/>
    </row>
    <row r="103" spans="2:4" ht="14.25">
      <c r="B103" s="23"/>
      <c r="C103" s="23"/>
      <c r="D103" s="6"/>
    </row>
    <row r="104" spans="2:4" ht="14.25">
      <c r="B104" s="23"/>
      <c r="C104" s="23"/>
      <c r="D104" s="6"/>
    </row>
    <row r="105" spans="2:4" ht="14.25">
      <c r="B105" s="23"/>
      <c r="C105" s="23"/>
      <c r="D105" s="6"/>
    </row>
    <row r="106" spans="2:4" ht="14.25">
      <c r="B106" s="23"/>
      <c r="C106" s="23"/>
      <c r="D106" s="6"/>
    </row>
    <row r="107" spans="2:4" ht="14.25">
      <c r="B107" s="23"/>
      <c r="C107" s="23"/>
      <c r="D107" s="6"/>
    </row>
    <row r="108" spans="2:4" ht="14.25">
      <c r="B108" s="23"/>
      <c r="C108" s="23"/>
      <c r="D108" s="6"/>
    </row>
    <row r="109" spans="2:4" ht="14.25">
      <c r="B109" s="23"/>
      <c r="C109" s="23"/>
      <c r="D109" s="6"/>
    </row>
    <row r="110" spans="2:4" ht="14.25">
      <c r="B110" s="23"/>
      <c r="C110" s="23"/>
      <c r="D110" s="6"/>
    </row>
    <row r="111" spans="2:4" ht="14.25">
      <c r="B111" s="23"/>
      <c r="C111" s="23"/>
      <c r="D111" s="6"/>
    </row>
    <row r="112" spans="2:4" ht="14.25">
      <c r="B112" s="23"/>
      <c r="C112" s="23"/>
      <c r="D112" s="6"/>
    </row>
    <row r="113" spans="2:4" ht="14.25">
      <c r="B113" s="23"/>
      <c r="C113" s="23"/>
      <c r="D113" s="6"/>
    </row>
    <row r="114" spans="2:4" ht="14.25">
      <c r="B114" s="23"/>
      <c r="C114" s="23"/>
      <c r="D114" s="6"/>
    </row>
    <row r="115" spans="2:4" ht="14.25">
      <c r="B115" s="23"/>
      <c r="C115" s="23"/>
      <c r="D115" s="6"/>
    </row>
    <row r="116" spans="2:4" ht="14.25">
      <c r="B116" s="23"/>
      <c r="C116" s="23"/>
      <c r="D116" s="6"/>
    </row>
    <row r="117" spans="2:4" ht="14.25">
      <c r="B117" s="23"/>
      <c r="C117" s="23"/>
      <c r="D117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0" zoomScaleNormal="80" workbookViewId="0" topLeftCell="A1">
      <selection activeCell="Z43" sqref="Z43"/>
    </sheetView>
  </sheetViews>
  <sheetFormatPr defaultColWidth="9.00390625" defaultRowHeight="12.75"/>
  <cols>
    <col min="1" max="1" width="52.00390625" style="0" customWidth="1"/>
    <col min="2" max="2" width="12.75390625" style="0" customWidth="1"/>
    <col min="3" max="3" width="2.75390625" style="0" customWidth="1"/>
  </cols>
  <sheetData>
    <row r="1" spans="1:4" ht="15.75" thickBot="1">
      <c r="A1" s="53" t="s">
        <v>69</v>
      </c>
      <c r="B1" s="54" t="s">
        <v>92</v>
      </c>
      <c r="C1" s="10"/>
      <c r="D1" s="10"/>
    </row>
    <row r="2" spans="1:4" ht="14.25">
      <c r="A2" s="188" t="s">
        <v>103</v>
      </c>
      <c r="B2" s="123">
        <v>-0.00010518274117288229</v>
      </c>
      <c r="C2" s="10"/>
      <c r="D2" s="10"/>
    </row>
    <row r="3" spans="1:4" ht="14.25">
      <c r="A3" s="21" t="s">
        <v>104</v>
      </c>
      <c r="B3" s="123">
        <v>0.02943116950173552</v>
      </c>
      <c r="C3" s="10"/>
      <c r="D3" s="10"/>
    </row>
    <row r="4" spans="1:4" ht="14.25">
      <c r="A4" s="182" t="s">
        <v>93</v>
      </c>
      <c r="B4" s="124">
        <v>0.01466299338028132</v>
      </c>
      <c r="C4" s="10"/>
      <c r="D4" s="10"/>
    </row>
    <row r="5" spans="1:4" ht="14.25">
      <c r="A5" s="182" t="s">
        <v>13</v>
      </c>
      <c r="B5" s="124">
        <v>0.11433715477181683</v>
      </c>
      <c r="C5" s="10"/>
      <c r="D5" s="10"/>
    </row>
    <row r="6" spans="1:4" ht="14.25">
      <c r="A6" s="182" t="s">
        <v>12</v>
      </c>
      <c r="B6" s="124">
        <v>0</v>
      </c>
      <c r="C6" s="10"/>
      <c r="D6" s="10"/>
    </row>
    <row r="7" spans="1:4" ht="14.25">
      <c r="A7" s="182" t="s">
        <v>94</v>
      </c>
      <c r="B7" s="124">
        <v>0.02680733437738514</v>
      </c>
      <c r="C7" s="10"/>
      <c r="D7" s="10"/>
    </row>
    <row r="8" spans="1:4" ht="14.25">
      <c r="A8" s="182" t="s">
        <v>95</v>
      </c>
      <c r="B8" s="124">
        <v>8.219178082202738E-05</v>
      </c>
      <c r="C8" s="10"/>
      <c r="D8" s="10"/>
    </row>
    <row r="9" spans="1:4" ht="14.25">
      <c r="A9" s="182" t="s">
        <v>96</v>
      </c>
      <c r="B9" s="124">
        <v>0.01315068493150685</v>
      </c>
      <c r="C9" s="10"/>
      <c r="D9" s="10"/>
    </row>
    <row r="10" spans="1:4" ht="15" thickBot="1">
      <c r="A10" s="183" t="s">
        <v>97</v>
      </c>
      <c r="B10" s="125">
        <v>0.02967424168898991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6"/>
  <sheetViews>
    <sheetView zoomScale="80" zoomScaleNormal="80" workbookViewId="0" topLeftCell="A1">
      <selection activeCell="B3" sqref="B3"/>
    </sheetView>
  </sheetViews>
  <sheetFormatPr defaultColWidth="9.125" defaultRowHeight="12.75"/>
  <cols>
    <col min="1" max="1" width="4.75390625" style="18" customWidth="1"/>
    <col min="2" max="2" width="64.375" style="16" bestFit="1" customWidth="1"/>
    <col min="3" max="3" width="18.75390625" style="19" customWidth="1"/>
    <col min="4" max="4" width="14.75390625" style="20" customWidth="1"/>
    <col min="5" max="5" width="14.75390625" style="19" customWidth="1"/>
    <col min="6" max="6" width="14.75390625" style="20" customWidth="1"/>
    <col min="7" max="7" width="55.75390625" style="16" bestFit="1" customWidth="1"/>
    <col min="8" max="8" width="34.75390625" style="16" customWidth="1"/>
    <col min="9" max="18" width="4.75390625" style="16" customWidth="1"/>
    <col min="19" max="16384" width="9.125" style="16" customWidth="1"/>
  </cols>
  <sheetData>
    <row r="1" spans="1:9" s="14" customFormat="1" ht="16.5" thickBot="1">
      <c r="A1" s="193" t="s">
        <v>116</v>
      </c>
      <c r="B1" s="193"/>
      <c r="C1" s="193"/>
      <c r="D1" s="193"/>
      <c r="E1" s="193"/>
      <c r="F1" s="193"/>
      <c r="G1" s="193"/>
      <c r="H1" s="193"/>
      <c r="I1" s="13"/>
    </row>
    <row r="2" spans="1:9" ht="30.75" thickBot="1">
      <c r="A2" s="159" t="s">
        <v>33</v>
      </c>
      <c r="B2" s="160" t="s">
        <v>34</v>
      </c>
      <c r="C2" s="161" t="s">
        <v>35</v>
      </c>
      <c r="D2" s="161" t="s">
        <v>36</v>
      </c>
      <c r="E2" s="161" t="s">
        <v>37</v>
      </c>
      <c r="F2" s="161" t="s">
        <v>38</v>
      </c>
      <c r="G2" s="161" t="s">
        <v>39</v>
      </c>
      <c r="H2" s="162" t="s">
        <v>40</v>
      </c>
      <c r="I2" s="15"/>
    </row>
    <row r="3" spans="1:9" ht="14.25">
      <c r="A3" s="17">
        <v>1</v>
      </c>
      <c r="B3" s="71" t="s">
        <v>44</v>
      </c>
      <c r="C3" s="72">
        <v>74148146.42</v>
      </c>
      <c r="D3" s="73">
        <v>13478</v>
      </c>
      <c r="E3" s="72">
        <v>5501.42</v>
      </c>
      <c r="F3" s="73">
        <v>1000</v>
      </c>
      <c r="G3" s="163" t="s">
        <v>59</v>
      </c>
      <c r="H3" s="74" t="s">
        <v>2</v>
      </c>
      <c r="I3" s="15"/>
    </row>
    <row r="4" spans="1:9" ht="14.25">
      <c r="A4" s="17">
        <v>2</v>
      </c>
      <c r="B4" s="71" t="s">
        <v>45</v>
      </c>
      <c r="C4" s="72">
        <v>21756703.58</v>
      </c>
      <c r="D4" s="73">
        <v>44757</v>
      </c>
      <c r="E4" s="72">
        <v>486.1073</v>
      </c>
      <c r="F4" s="73">
        <v>100</v>
      </c>
      <c r="G4" s="164" t="s">
        <v>60</v>
      </c>
      <c r="H4" s="74" t="s">
        <v>6</v>
      </c>
      <c r="I4" s="15"/>
    </row>
    <row r="5" spans="1:9" ht="14.25" customHeight="1">
      <c r="A5" s="17">
        <v>3</v>
      </c>
      <c r="B5" s="163" t="s">
        <v>58</v>
      </c>
      <c r="C5" s="72">
        <v>9801568.47</v>
      </c>
      <c r="D5" s="73">
        <v>7348761</v>
      </c>
      <c r="E5" s="72">
        <v>1.33</v>
      </c>
      <c r="F5" s="73">
        <v>1</v>
      </c>
      <c r="G5" s="163" t="s">
        <v>59</v>
      </c>
      <c r="H5" s="74" t="s">
        <v>2</v>
      </c>
      <c r="I5" s="15"/>
    </row>
    <row r="6" spans="1:9" ht="14.25">
      <c r="A6" s="17">
        <v>4</v>
      </c>
      <c r="B6" s="163" t="s">
        <v>57</v>
      </c>
      <c r="C6" s="72">
        <v>9576774.27</v>
      </c>
      <c r="D6" s="73">
        <v>9042</v>
      </c>
      <c r="E6" s="72">
        <v>1059.1434</v>
      </c>
      <c r="F6" s="73">
        <v>1000</v>
      </c>
      <c r="G6" s="166" t="s">
        <v>64</v>
      </c>
      <c r="H6" s="74" t="s">
        <v>1</v>
      </c>
      <c r="I6" s="15"/>
    </row>
    <row r="7" spans="1:9" ht="14.25" customHeight="1">
      <c r="A7" s="17">
        <v>5</v>
      </c>
      <c r="B7" s="163" t="s">
        <v>56</v>
      </c>
      <c r="C7" s="72">
        <v>5508190.07</v>
      </c>
      <c r="D7" s="73">
        <v>1256</v>
      </c>
      <c r="E7" s="72">
        <v>4385.5</v>
      </c>
      <c r="F7" s="73">
        <v>1000</v>
      </c>
      <c r="G7" s="165" t="s">
        <v>67</v>
      </c>
      <c r="H7" s="74" t="s">
        <v>4</v>
      </c>
      <c r="I7" s="15"/>
    </row>
    <row r="8" spans="1:9" ht="14.25">
      <c r="A8" s="17">
        <v>6</v>
      </c>
      <c r="B8" s="163" t="s">
        <v>55</v>
      </c>
      <c r="C8" s="72">
        <v>4382893.49</v>
      </c>
      <c r="D8" s="73">
        <v>1085</v>
      </c>
      <c r="E8" s="72">
        <v>4039.5332</v>
      </c>
      <c r="F8" s="73">
        <v>1000</v>
      </c>
      <c r="G8" s="166" t="s">
        <v>64</v>
      </c>
      <c r="H8" s="74" t="s">
        <v>1</v>
      </c>
      <c r="I8" s="15"/>
    </row>
    <row r="9" spans="1:9" ht="14.25">
      <c r="A9" s="17">
        <v>7</v>
      </c>
      <c r="B9" s="163" t="s">
        <v>46</v>
      </c>
      <c r="C9" s="72">
        <v>4268688.04</v>
      </c>
      <c r="D9" s="73">
        <v>15615</v>
      </c>
      <c r="E9" s="72">
        <v>273.371</v>
      </c>
      <c r="F9" s="73">
        <v>100</v>
      </c>
      <c r="G9" s="164" t="s">
        <v>60</v>
      </c>
      <c r="H9" s="74" t="s">
        <v>6</v>
      </c>
      <c r="I9" s="15"/>
    </row>
    <row r="10" spans="1:9" ht="14.25">
      <c r="A10" s="17">
        <v>8</v>
      </c>
      <c r="B10" s="163" t="s">
        <v>47</v>
      </c>
      <c r="C10" s="72">
        <v>4203570.97</v>
      </c>
      <c r="D10" s="73">
        <v>675</v>
      </c>
      <c r="E10" s="72">
        <v>6227.51</v>
      </c>
      <c r="F10" s="73">
        <v>1000</v>
      </c>
      <c r="G10" s="165" t="s">
        <v>61</v>
      </c>
      <c r="H10" s="74" t="s">
        <v>4</v>
      </c>
      <c r="I10" s="15"/>
    </row>
    <row r="11" spans="1:9" ht="14.25">
      <c r="A11" s="17">
        <v>9</v>
      </c>
      <c r="B11" s="163" t="s">
        <v>48</v>
      </c>
      <c r="C11" s="72">
        <v>2573584.52</v>
      </c>
      <c r="D11" s="73">
        <v>2678</v>
      </c>
      <c r="E11" s="72">
        <v>961.0099</v>
      </c>
      <c r="F11" s="73">
        <v>1000</v>
      </c>
      <c r="G11" s="154" t="s">
        <v>62</v>
      </c>
      <c r="H11" s="74" t="s">
        <v>8</v>
      </c>
      <c r="I11" s="15"/>
    </row>
    <row r="12" spans="1:9" ht="14.25">
      <c r="A12" s="17">
        <v>10</v>
      </c>
      <c r="B12" s="163" t="s">
        <v>49</v>
      </c>
      <c r="C12" s="72">
        <v>2287890.46</v>
      </c>
      <c r="D12" s="73">
        <v>1373</v>
      </c>
      <c r="E12" s="72">
        <v>1666.3441</v>
      </c>
      <c r="F12" s="73">
        <v>1000</v>
      </c>
      <c r="G12" s="154" t="s">
        <v>63</v>
      </c>
      <c r="H12" s="74" t="s">
        <v>5</v>
      </c>
      <c r="I12" s="15"/>
    </row>
    <row r="13" spans="1:9" ht="14.25">
      <c r="A13" s="17">
        <v>11</v>
      </c>
      <c r="B13" s="163" t="s">
        <v>50</v>
      </c>
      <c r="C13" s="72">
        <v>1633095.72</v>
      </c>
      <c r="D13" s="73">
        <v>3281</v>
      </c>
      <c r="E13" s="72">
        <v>497.7433</v>
      </c>
      <c r="F13" s="73">
        <v>1000</v>
      </c>
      <c r="G13" s="164" t="s">
        <v>60</v>
      </c>
      <c r="H13" s="74" t="s">
        <v>6</v>
      </c>
      <c r="I13" s="15"/>
    </row>
    <row r="14" spans="1:9" ht="14.25">
      <c r="A14" s="17">
        <v>12</v>
      </c>
      <c r="B14" s="163" t="s">
        <v>51</v>
      </c>
      <c r="C14" s="72">
        <v>1439992.38</v>
      </c>
      <c r="D14" s="73">
        <v>529</v>
      </c>
      <c r="E14" s="72">
        <v>2722.1028</v>
      </c>
      <c r="F14" s="73">
        <v>1000</v>
      </c>
      <c r="G14" s="166" t="s">
        <v>64</v>
      </c>
      <c r="H14" s="74" t="s">
        <v>1</v>
      </c>
      <c r="I14" s="15"/>
    </row>
    <row r="15" spans="1:9" ht="14.25">
      <c r="A15" s="17">
        <v>13</v>
      </c>
      <c r="B15" s="163" t="s">
        <v>52</v>
      </c>
      <c r="C15" s="72">
        <v>1339207.74</v>
      </c>
      <c r="D15" s="73">
        <v>366</v>
      </c>
      <c r="E15" s="72">
        <v>3659.0375</v>
      </c>
      <c r="F15" s="73">
        <v>1000</v>
      </c>
      <c r="G15" s="166" t="s">
        <v>64</v>
      </c>
      <c r="H15" s="74" t="s">
        <v>1</v>
      </c>
      <c r="I15" s="15"/>
    </row>
    <row r="16" spans="1:9" ht="14.25">
      <c r="A16" s="17">
        <v>14</v>
      </c>
      <c r="B16" s="163" t="s">
        <v>53</v>
      </c>
      <c r="C16" s="72">
        <v>1035707.4901</v>
      </c>
      <c r="D16" s="73">
        <v>953</v>
      </c>
      <c r="E16" s="72">
        <v>1086.7865</v>
      </c>
      <c r="F16" s="73">
        <v>1000</v>
      </c>
      <c r="G16" s="154" t="s">
        <v>65</v>
      </c>
      <c r="H16" s="74" t="s">
        <v>0</v>
      </c>
      <c r="I16" s="15"/>
    </row>
    <row r="17" spans="1:9" ht="14.25">
      <c r="A17" s="17">
        <v>15</v>
      </c>
      <c r="B17" s="163" t="s">
        <v>54</v>
      </c>
      <c r="C17" s="72">
        <v>716790.02</v>
      </c>
      <c r="D17" s="73">
        <v>7881</v>
      </c>
      <c r="E17" s="72">
        <v>90.95</v>
      </c>
      <c r="F17" s="73">
        <v>100</v>
      </c>
      <c r="G17" s="154" t="s">
        <v>66</v>
      </c>
      <c r="H17" s="74" t="s">
        <v>7</v>
      </c>
      <c r="I17" s="15"/>
    </row>
    <row r="18" spans="1:8" ht="15" customHeight="1" thickBot="1">
      <c r="A18" s="194" t="s">
        <v>41</v>
      </c>
      <c r="B18" s="195"/>
      <c r="C18" s="84">
        <f>SUM(C3:C17)</f>
        <v>144672803.64010003</v>
      </c>
      <c r="D18" s="85">
        <f>SUM(D3:D17)</f>
        <v>7451730</v>
      </c>
      <c r="E18" s="44" t="s">
        <v>3</v>
      </c>
      <c r="F18" s="44" t="s">
        <v>3</v>
      </c>
      <c r="G18" s="44" t="s">
        <v>3</v>
      </c>
      <c r="H18" s="152" t="s">
        <v>3</v>
      </c>
    </row>
    <row r="19" spans="1:8" ht="15" customHeight="1">
      <c r="A19" s="196" t="s">
        <v>42</v>
      </c>
      <c r="B19" s="196"/>
      <c r="C19" s="196"/>
      <c r="D19" s="196"/>
      <c r="E19" s="196"/>
      <c r="F19" s="196"/>
      <c r="G19" s="196"/>
      <c r="H19" s="196"/>
    </row>
    <row r="20" spans="1:8" ht="15" customHeight="1" thickBot="1">
      <c r="A20" s="143"/>
      <c r="B20" s="142"/>
      <c r="C20" s="142"/>
      <c r="D20" s="142"/>
      <c r="E20" s="142"/>
      <c r="F20" s="142"/>
      <c r="G20" s="142"/>
      <c r="H20" s="142"/>
    </row>
    <row r="23" spans="2:8" ht="14.25">
      <c r="B23" s="144" t="str">
        <f aca="true" t="shared" si="0" ref="B23:C27">B3</f>
        <v>OTP Klasychnyi</v>
      </c>
      <c r="C23" s="145">
        <f t="shared" si="0"/>
        <v>74148146.42</v>
      </c>
      <c r="D23" s="146">
        <f aca="true" t="shared" si="1" ref="D23:D28">C23/$C$18</f>
        <v>0.5125230489377743</v>
      </c>
      <c r="E23" s="147"/>
      <c r="H23" s="15"/>
    </row>
    <row r="24" spans="2:8" ht="14.25">
      <c r="B24" s="144" t="str">
        <f t="shared" si="0"/>
        <v>КІNТО-Кlasychnyi</v>
      </c>
      <c r="C24" s="145">
        <f t="shared" si="0"/>
        <v>21756703.58</v>
      </c>
      <c r="D24" s="146">
        <f t="shared" si="1"/>
        <v>0.15038558065221272</v>
      </c>
      <c r="E24" s="147"/>
      <c r="H24" s="15"/>
    </row>
    <row r="25" spans="2:8" ht="14.25">
      <c r="B25" s="144" t="str">
        <f t="shared" si="0"/>
        <v>ОТP Fond Aktsii</v>
      </c>
      <c r="C25" s="145">
        <f t="shared" si="0"/>
        <v>9801568.47</v>
      </c>
      <c r="D25" s="146">
        <f t="shared" si="1"/>
        <v>0.06774990339153991</v>
      </c>
      <c r="E25" s="147"/>
      <c r="H25" s="15"/>
    </row>
    <row r="26" spans="2:8" ht="14.25">
      <c r="B26" s="144" t="str">
        <f t="shared" si="0"/>
        <v>UNIVER.UA/Yaroslav Mudryi: Fond Aktsii</v>
      </c>
      <c r="C26" s="145">
        <f t="shared" si="0"/>
        <v>9576774.27</v>
      </c>
      <c r="D26" s="146">
        <f t="shared" si="1"/>
        <v>0.06619609234797143</v>
      </c>
      <c r="E26" s="147"/>
      <c r="H26" s="15"/>
    </row>
    <row r="27" spans="2:8" ht="14.25">
      <c r="B27" s="144" t="str">
        <f t="shared" si="0"/>
        <v>Altus – Depozyt</v>
      </c>
      <c r="C27" s="145">
        <f t="shared" si="0"/>
        <v>5508190.07</v>
      </c>
      <c r="D27" s="146">
        <f t="shared" si="1"/>
        <v>0.0380734314356873</v>
      </c>
      <c r="E27" s="147"/>
      <c r="H27" s="15"/>
    </row>
    <row r="28" spans="2:8" ht="14.25">
      <c r="B28" s="15" t="s">
        <v>43</v>
      </c>
      <c r="C28" s="147">
        <f>C18-SUM(C3:C7)</f>
        <v>23881420.83010003</v>
      </c>
      <c r="D28" s="146">
        <f t="shared" si="1"/>
        <v>0.1650719432348143</v>
      </c>
      <c r="E28" s="147"/>
      <c r="H28" s="15"/>
    </row>
    <row r="29" spans="2:8" ht="14.25">
      <c r="B29" s="144"/>
      <c r="C29" s="145"/>
      <c r="D29" s="146"/>
      <c r="E29" s="147"/>
      <c r="H29" s="15"/>
    </row>
    <row r="30" spans="2:8" ht="14.25">
      <c r="B30" s="144"/>
      <c r="C30" s="145"/>
      <c r="D30" s="146"/>
      <c r="E30" s="147"/>
      <c r="H30" s="15"/>
    </row>
    <row r="31" spans="2:5" ht="14.25">
      <c r="B31" s="144"/>
      <c r="C31" s="145"/>
      <c r="D31" s="146"/>
      <c r="E31" s="147"/>
    </row>
    <row r="32" spans="2:5" ht="14.25">
      <c r="B32" s="144"/>
      <c r="C32" s="145"/>
      <c r="D32" s="146"/>
      <c r="E32" s="147"/>
    </row>
    <row r="33" spans="2:5" ht="14.25">
      <c r="B33" s="15"/>
      <c r="C33" s="147"/>
      <c r="D33" s="148"/>
      <c r="E33" s="147"/>
    </row>
    <row r="34" spans="2:5" ht="14.25">
      <c r="B34" s="15"/>
      <c r="C34" s="147"/>
      <c r="D34" s="148"/>
      <c r="E34" s="147"/>
    </row>
    <row r="35" spans="2:5" ht="14.25">
      <c r="B35" s="15"/>
      <c r="C35" s="147"/>
      <c r="D35" s="148"/>
      <c r="E35" s="147"/>
    </row>
    <row r="36" spans="2:5" ht="14.25">
      <c r="B36" s="15"/>
      <c r="C36" s="147"/>
      <c r="D36" s="148"/>
      <c r="E36" s="147"/>
    </row>
  </sheetData>
  <mergeCells count="3">
    <mergeCell ref="A1:H1"/>
    <mergeCell ref="A18:B18"/>
    <mergeCell ref="A19:H19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5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26" customWidth="1"/>
    <col min="2" max="2" width="61.75390625" style="26" bestFit="1" customWidth="1"/>
    <col min="3" max="4" width="14.75390625" style="27" customWidth="1"/>
    <col min="5" max="8" width="12.75390625" style="28" customWidth="1"/>
    <col min="9" max="9" width="16.125" style="26" bestFit="1" customWidth="1"/>
    <col min="10" max="10" width="18.625" style="26" customWidth="1"/>
    <col min="11" max="16384" width="9.125" style="26" customWidth="1"/>
  </cols>
  <sheetData>
    <row r="1" spans="1:10" s="14" customFormat="1" ht="16.5" thickBot="1">
      <c r="A1" s="197" t="s">
        <v>113</v>
      </c>
      <c r="B1" s="197"/>
      <c r="C1" s="197"/>
      <c r="D1" s="197"/>
      <c r="E1" s="197"/>
      <c r="F1" s="197"/>
      <c r="G1" s="197"/>
      <c r="H1" s="197"/>
      <c r="I1" s="197"/>
      <c r="J1" s="87"/>
    </row>
    <row r="2" spans="1:10" s="16" customFormat="1" ht="15.75" customHeight="1" thickBot="1">
      <c r="A2" s="198" t="s">
        <v>33</v>
      </c>
      <c r="B2" s="167"/>
      <c r="C2" s="168"/>
      <c r="D2" s="169"/>
      <c r="E2" s="199" t="s">
        <v>68</v>
      </c>
      <c r="F2" s="199"/>
      <c r="G2" s="199"/>
      <c r="H2" s="199"/>
      <c r="I2" s="199"/>
      <c r="J2" s="199"/>
    </row>
    <row r="3" spans="1:10" s="18" customFormat="1" ht="51.75" thickBot="1">
      <c r="A3" s="198"/>
      <c r="B3" s="170" t="s">
        <v>69</v>
      </c>
      <c r="C3" s="171" t="s">
        <v>70</v>
      </c>
      <c r="D3" s="171" t="s">
        <v>71</v>
      </c>
      <c r="E3" s="161" t="s">
        <v>72</v>
      </c>
      <c r="F3" s="161" t="s">
        <v>73</v>
      </c>
      <c r="G3" s="161" t="s">
        <v>74</v>
      </c>
      <c r="H3" s="161" t="s">
        <v>75</v>
      </c>
      <c r="I3" s="162" t="s">
        <v>76</v>
      </c>
      <c r="J3" s="172" t="s">
        <v>77</v>
      </c>
    </row>
    <row r="4" spans="1:10" s="16" customFormat="1" ht="14.25" collapsed="1">
      <c r="A4" s="17">
        <v>1</v>
      </c>
      <c r="B4" s="173" t="s">
        <v>45</v>
      </c>
      <c r="C4" s="131">
        <v>38118</v>
      </c>
      <c r="D4" s="131">
        <v>38182</v>
      </c>
      <c r="E4" s="132">
        <v>0.021271370270967704</v>
      </c>
      <c r="F4" s="132">
        <v>-0.05813237488145584</v>
      </c>
      <c r="G4" s="132">
        <v>-0.3074460329620423</v>
      </c>
      <c r="H4" s="132">
        <v>-0.309935320006658</v>
      </c>
      <c r="I4" s="132">
        <v>3.8610729999994655</v>
      </c>
      <c r="J4" s="133">
        <v>0.08936383789303548</v>
      </c>
    </row>
    <row r="5" spans="1:10" s="16" customFormat="1" ht="14.25" collapsed="1">
      <c r="A5" s="17">
        <v>2</v>
      </c>
      <c r="B5" s="173" t="s">
        <v>47</v>
      </c>
      <c r="C5" s="131">
        <v>38828</v>
      </c>
      <c r="D5" s="131">
        <v>39028</v>
      </c>
      <c r="E5" s="132">
        <v>0.0021450939625207166</v>
      </c>
      <c r="F5" s="132">
        <v>0.01347335598685051</v>
      </c>
      <c r="G5" s="132">
        <v>0.038477380323109545</v>
      </c>
      <c r="H5" s="132">
        <v>0.0644388267005811</v>
      </c>
      <c r="I5" s="132">
        <v>5.227509999999812</v>
      </c>
      <c r="J5" s="133">
        <v>0.11986272764283923</v>
      </c>
    </row>
    <row r="6" spans="1:10" s="16" customFormat="1" ht="14.25" collapsed="1">
      <c r="A6" s="17">
        <v>3</v>
      </c>
      <c r="B6" s="166" t="s">
        <v>51</v>
      </c>
      <c r="C6" s="131">
        <v>38919</v>
      </c>
      <c r="D6" s="131">
        <v>39092</v>
      </c>
      <c r="E6" s="132">
        <v>-0.019611813353735408</v>
      </c>
      <c r="F6" s="132">
        <v>-0.018985234411042495</v>
      </c>
      <c r="G6" s="132">
        <v>-0.09674333185678963</v>
      </c>
      <c r="H6" s="132">
        <v>-0.12112290034735673</v>
      </c>
      <c r="I6" s="132">
        <v>1.7221028000003837</v>
      </c>
      <c r="J6" s="133">
        <v>0.06466788079623709</v>
      </c>
    </row>
    <row r="7" spans="1:10" s="16" customFormat="1" ht="14.25" collapsed="1">
      <c r="A7" s="17">
        <v>4</v>
      </c>
      <c r="B7" s="166" t="s">
        <v>57</v>
      </c>
      <c r="C7" s="131">
        <v>38919</v>
      </c>
      <c r="D7" s="131">
        <v>39092</v>
      </c>
      <c r="E7" s="132">
        <v>-0.015672205788649807</v>
      </c>
      <c r="F7" s="132">
        <v>-0.010414375620329652</v>
      </c>
      <c r="G7" s="132">
        <v>0.22960030862453373</v>
      </c>
      <c r="H7" s="132">
        <v>0.12980755230129026</v>
      </c>
      <c r="I7" s="132">
        <v>0.059143400000219115</v>
      </c>
      <c r="J7" s="133">
        <v>0.0036020609296720796</v>
      </c>
    </row>
    <row r="8" spans="1:10" s="16" customFormat="1" ht="14.25" collapsed="1">
      <c r="A8" s="17">
        <v>5</v>
      </c>
      <c r="B8" s="173" t="s">
        <v>78</v>
      </c>
      <c r="C8" s="131">
        <v>39413</v>
      </c>
      <c r="D8" s="131">
        <v>39589</v>
      </c>
      <c r="E8" s="132">
        <v>0.012530045975353898</v>
      </c>
      <c r="F8" s="132">
        <v>0.028527734103082292</v>
      </c>
      <c r="G8" s="132">
        <v>0.05626317588246721</v>
      </c>
      <c r="H8" s="132">
        <v>0.1061888360067278</v>
      </c>
      <c r="I8" s="132">
        <v>4.501420000001284</v>
      </c>
      <c r="J8" s="133">
        <v>0.12370139186422824</v>
      </c>
    </row>
    <row r="9" spans="1:10" s="16" customFormat="1" ht="14.25" collapsed="1">
      <c r="A9" s="17">
        <v>6</v>
      </c>
      <c r="B9" s="166" t="s">
        <v>53</v>
      </c>
      <c r="C9" s="131">
        <v>39429</v>
      </c>
      <c r="D9" s="131">
        <v>39618</v>
      </c>
      <c r="E9" s="132">
        <v>-0.0008342420602196476</v>
      </c>
      <c r="F9" s="132">
        <v>-0.0001713014502876531</v>
      </c>
      <c r="G9" s="132">
        <v>0.030536714511717244</v>
      </c>
      <c r="H9" s="132">
        <v>-0.002733432602490815</v>
      </c>
      <c r="I9" s="132">
        <v>0.08678649999996524</v>
      </c>
      <c r="J9" s="133">
        <v>0.005740398512541933</v>
      </c>
    </row>
    <row r="10" spans="1:10" s="16" customFormat="1" ht="14.25" collapsed="1">
      <c r="A10" s="17">
        <v>7</v>
      </c>
      <c r="B10" s="166" t="s">
        <v>54</v>
      </c>
      <c r="C10" s="131">
        <v>39560</v>
      </c>
      <c r="D10" s="131">
        <v>39770</v>
      </c>
      <c r="E10" s="132">
        <v>-0.0341697790186507</v>
      </c>
      <c r="F10" s="132">
        <v>-0.12013680591009324</v>
      </c>
      <c r="G10" s="132">
        <v>-0.25412082235498723</v>
      </c>
      <c r="H10" s="132">
        <v>-0.27196396096030373</v>
      </c>
      <c r="I10" s="132">
        <v>-0.0915333333332723</v>
      </c>
      <c r="J10" s="133">
        <v>-0.006774029721670072</v>
      </c>
    </row>
    <row r="11" spans="1:10" s="16" customFormat="1" ht="14.25" collapsed="1">
      <c r="A11" s="17">
        <v>8</v>
      </c>
      <c r="B11" s="166" t="s">
        <v>50</v>
      </c>
      <c r="C11" s="131">
        <v>39884</v>
      </c>
      <c r="D11" s="131">
        <v>40001</v>
      </c>
      <c r="E11" s="132">
        <v>-0.0012845529595406635</v>
      </c>
      <c r="F11" s="132">
        <v>-0.21100467918944044</v>
      </c>
      <c r="G11" s="132">
        <v>-0.6560055399230743</v>
      </c>
      <c r="H11" s="132">
        <v>-0.6571754471913827</v>
      </c>
      <c r="I11" s="132">
        <v>-0.5022566999999072</v>
      </c>
      <c r="J11" s="133">
        <v>-0.05040153499410305</v>
      </c>
    </row>
    <row r="12" spans="1:10" s="16" customFormat="1" ht="14.25" collapsed="1">
      <c r="A12" s="17">
        <v>9</v>
      </c>
      <c r="B12" s="166" t="s">
        <v>79</v>
      </c>
      <c r="C12" s="131">
        <v>40253</v>
      </c>
      <c r="D12" s="131">
        <v>40366</v>
      </c>
      <c r="E12" s="132">
        <v>0.023076923076867262</v>
      </c>
      <c r="F12" s="132">
        <v>-0.18902439024392548</v>
      </c>
      <c r="G12" s="132">
        <v>-0.3415841584159379</v>
      </c>
      <c r="H12" s="132">
        <v>-0.3108808290155488</v>
      </c>
      <c r="I12" s="132">
        <v>0.32999999999994434</v>
      </c>
      <c r="J12" s="133">
        <v>0.023094471494157665</v>
      </c>
    </row>
    <row r="13" spans="1:10" s="16" customFormat="1" ht="14.25" collapsed="1">
      <c r="A13" s="17">
        <v>10</v>
      </c>
      <c r="B13" s="166" t="s">
        <v>48</v>
      </c>
      <c r="C13" s="131">
        <v>40114</v>
      </c>
      <c r="D13" s="131">
        <v>40401</v>
      </c>
      <c r="E13" s="132">
        <v>-0.006074878092871661</v>
      </c>
      <c r="F13" s="132">
        <v>-0.24214855060236395</v>
      </c>
      <c r="G13" s="132">
        <v>-0.39876517273344314</v>
      </c>
      <c r="H13" s="132">
        <v>-0.40526438943656107</v>
      </c>
      <c r="I13" s="132">
        <v>-0.03899010000002301</v>
      </c>
      <c r="J13" s="133">
        <v>-0.003203579354963515</v>
      </c>
    </row>
    <row r="14" spans="1:10" s="16" customFormat="1" ht="14.25">
      <c r="A14" s="17">
        <v>11</v>
      </c>
      <c r="B14" s="166" t="s">
        <v>56</v>
      </c>
      <c r="C14" s="131">
        <v>40226</v>
      </c>
      <c r="D14" s="131">
        <v>40430</v>
      </c>
      <c r="E14" s="132">
        <v>0.0054750299200534425</v>
      </c>
      <c r="F14" s="132">
        <v>0.011028987979671223</v>
      </c>
      <c r="G14" s="132">
        <v>0.07427711964888428</v>
      </c>
      <c r="H14" s="132">
        <v>0.11405505370230196</v>
      </c>
      <c r="I14" s="132">
        <v>3.3855000000000004</v>
      </c>
      <c r="J14" s="133">
        <v>0.12754221077690442</v>
      </c>
    </row>
    <row r="15" spans="1:10" s="16" customFormat="1" ht="14.25" collapsed="1">
      <c r="A15" s="17">
        <v>12</v>
      </c>
      <c r="B15" s="166" t="s">
        <v>52</v>
      </c>
      <c r="C15" s="131">
        <v>40427</v>
      </c>
      <c r="D15" s="131">
        <v>40543</v>
      </c>
      <c r="E15" s="132">
        <v>-0.011165553349435364</v>
      </c>
      <c r="F15" s="132">
        <v>-0.001858368454918713</v>
      </c>
      <c r="G15" s="132">
        <v>-0.10646760398307897</v>
      </c>
      <c r="H15" s="132">
        <v>-0.08803186307725974</v>
      </c>
      <c r="I15" s="132">
        <v>2.6590375000005606</v>
      </c>
      <c r="J15" s="133">
        <v>0.11410419897715651</v>
      </c>
    </row>
    <row r="16" spans="1:10" s="16" customFormat="1" ht="14.25" collapsed="1">
      <c r="A16" s="17">
        <v>13</v>
      </c>
      <c r="B16" s="166" t="s">
        <v>49</v>
      </c>
      <c r="C16" s="131">
        <v>40444</v>
      </c>
      <c r="D16" s="131">
        <v>40638</v>
      </c>
      <c r="E16" s="132">
        <v>0.0012635788610289023</v>
      </c>
      <c r="F16" s="132">
        <v>0.002816393348301194</v>
      </c>
      <c r="G16" s="132">
        <v>0.1933753272689409</v>
      </c>
      <c r="H16" s="132">
        <v>0.23873003313400454</v>
      </c>
      <c r="I16" s="132">
        <v>0.6663440999999897</v>
      </c>
      <c r="J16" s="133">
        <v>0.044434706294493864</v>
      </c>
    </row>
    <row r="17" spans="1:10" s="16" customFormat="1" ht="14.25" collapsed="1">
      <c r="A17" s="17">
        <v>14</v>
      </c>
      <c r="B17" s="173" t="s">
        <v>55</v>
      </c>
      <c r="C17" s="131">
        <v>40427</v>
      </c>
      <c r="D17" s="131">
        <v>40708</v>
      </c>
      <c r="E17" s="132">
        <v>0.006168400494190873</v>
      </c>
      <c r="F17" s="132">
        <v>0.019791723863021415</v>
      </c>
      <c r="G17" s="132">
        <v>-0.16741318898214175</v>
      </c>
      <c r="H17" s="132">
        <v>-0.14208967948851092</v>
      </c>
      <c r="I17" s="132">
        <v>3.039533199999658</v>
      </c>
      <c r="J17" s="133">
        <v>0.12844564636402622</v>
      </c>
    </row>
    <row r="18" spans="1:10" s="16" customFormat="1" ht="14.25" collapsed="1">
      <c r="A18" s="17">
        <v>15</v>
      </c>
      <c r="B18" s="166" t="s">
        <v>46</v>
      </c>
      <c r="C18" s="131">
        <v>41026</v>
      </c>
      <c r="D18" s="131">
        <v>41242</v>
      </c>
      <c r="E18" s="132">
        <v>0.012245995205572013</v>
      </c>
      <c r="F18" s="132">
        <v>-0.0416935568964476</v>
      </c>
      <c r="G18" s="132">
        <v>-0.1315661232925457</v>
      </c>
      <c r="H18" s="132">
        <v>-0.08979671746009521</v>
      </c>
      <c r="I18" s="132">
        <v>1.7337100000000176</v>
      </c>
      <c r="J18" s="133">
        <v>0.10480062221432251</v>
      </c>
    </row>
    <row r="19" spans="1:11" s="16" customFormat="1" ht="15.75" thickBot="1">
      <c r="A19" s="130"/>
      <c r="B19" s="174" t="s">
        <v>80</v>
      </c>
      <c r="C19" s="135" t="s">
        <v>3</v>
      </c>
      <c r="D19" s="135" t="s">
        <v>3</v>
      </c>
      <c r="E19" s="136">
        <f>AVERAGE(E4:E18)</f>
        <v>-0.0003091057904365628</v>
      </c>
      <c r="F19" s="136">
        <f>AVERAGE(F4:F18)</f>
        <v>-0.05452876282529189</v>
      </c>
      <c r="G19" s="136">
        <f>AVERAGE(G4:G18)</f>
        <v>-0.12250546321629253</v>
      </c>
      <c r="H19" s="136">
        <f>AVERAGE(H4:H18)</f>
        <v>-0.11638494918275079</v>
      </c>
      <c r="I19" s="135" t="s">
        <v>3</v>
      </c>
      <c r="J19" s="136">
        <f>AVERAGE(J4:J18)</f>
        <v>0.05926540064592524</v>
      </c>
      <c r="K19" s="137"/>
    </row>
    <row r="20" spans="1:10" s="16" customFormat="1" ht="14.25">
      <c r="A20" s="200" t="s">
        <v>81</v>
      </c>
      <c r="B20" s="200"/>
      <c r="C20" s="200"/>
      <c r="D20" s="200"/>
      <c r="E20" s="200"/>
      <c r="F20" s="200"/>
      <c r="G20" s="200"/>
      <c r="H20" s="200"/>
      <c r="I20" s="200"/>
      <c r="J20" s="200"/>
    </row>
    <row r="21" s="16" customFormat="1" ht="14.25" collapsed="1"/>
    <row r="22" s="16" customFormat="1" ht="14.25" collapsed="1"/>
    <row r="23" s="16" customFormat="1" ht="14.25" collapsed="1"/>
    <row r="24" s="16" customFormat="1" ht="14.25" collapsed="1"/>
    <row r="25" s="16" customFormat="1" ht="14.25" collapsed="1"/>
    <row r="26" s="16" customFormat="1" ht="14.25" collapsed="1"/>
    <row r="27" s="16" customFormat="1" ht="14.25" collapsed="1"/>
    <row r="28" s="16" customFormat="1" ht="14.25" collapsed="1"/>
    <row r="29" s="16" customFormat="1" ht="14.25" collapsed="1"/>
    <row r="30" s="16" customFormat="1" ht="14.25"/>
    <row r="31" s="16" customFormat="1" ht="14.25"/>
    <row r="32" spans="3:8" s="23" customFormat="1" ht="14.25">
      <c r="C32" s="24"/>
      <c r="D32" s="24"/>
      <c r="E32" s="25"/>
      <c r="F32" s="25"/>
      <c r="G32" s="25"/>
      <c r="H32" s="25"/>
    </row>
    <row r="33" spans="3:8" s="23" customFormat="1" ht="14.25">
      <c r="C33" s="24"/>
      <c r="D33" s="24"/>
      <c r="E33" s="25"/>
      <c r="F33" s="25"/>
      <c r="G33" s="25"/>
      <c r="H33" s="25"/>
    </row>
    <row r="34" spans="3:8" s="23" customFormat="1" ht="14.25">
      <c r="C34" s="24"/>
      <c r="D34" s="24"/>
      <c r="E34" s="25"/>
      <c r="F34" s="25"/>
      <c r="G34" s="25"/>
      <c r="H34" s="25"/>
    </row>
    <row r="35" spans="3:8" s="23" customFormat="1" ht="14.25">
      <c r="C35" s="24"/>
      <c r="D35" s="24"/>
      <c r="E35" s="25"/>
      <c r="F35" s="25"/>
      <c r="G35" s="25"/>
      <c r="H35" s="25"/>
    </row>
    <row r="36" spans="3:8" s="23" customFormat="1" ht="14.25">
      <c r="C36" s="24"/>
      <c r="D36" s="24"/>
      <c r="E36" s="25"/>
      <c r="F36" s="25"/>
      <c r="G36" s="25"/>
      <c r="H36" s="25"/>
    </row>
    <row r="37" spans="3:8" s="23" customFormat="1" ht="14.25">
      <c r="C37" s="24"/>
      <c r="D37" s="24"/>
      <c r="E37" s="25"/>
      <c r="F37" s="25"/>
      <c r="G37" s="25"/>
      <c r="H37" s="25"/>
    </row>
    <row r="38" spans="3:8" s="23" customFormat="1" ht="14.25">
      <c r="C38" s="24"/>
      <c r="D38" s="24"/>
      <c r="E38" s="25"/>
      <c r="F38" s="25"/>
      <c r="G38" s="25"/>
      <c r="H38" s="25"/>
    </row>
    <row r="39" spans="3:8" s="23" customFormat="1" ht="14.25">
      <c r="C39" s="24"/>
      <c r="D39" s="24"/>
      <c r="E39" s="25"/>
      <c r="F39" s="25"/>
      <c r="G39" s="25"/>
      <c r="H39" s="25"/>
    </row>
    <row r="40" spans="3:8" s="23" customFormat="1" ht="14.25">
      <c r="C40" s="24"/>
      <c r="D40" s="24"/>
      <c r="E40" s="25"/>
      <c r="F40" s="25"/>
      <c r="G40" s="25"/>
      <c r="H40" s="25"/>
    </row>
    <row r="41" spans="3:8" s="23" customFormat="1" ht="14.25">
      <c r="C41" s="24"/>
      <c r="D41" s="24"/>
      <c r="E41" s="25"/>
      <c r="F41" s="25"/>
      <c r="G41" s="25"/>
      <c r="H41" s="25"/>
    </row>
    <row r="42" spans="3:8" s="23" customFormat="1" ht="14.25">
      <c r="C42" s="24"/>
      <c r="D42" s="24"/>
      <c r="E42" s="25"/>
      <c r="F42" s="25"/>
      <c r="G42" s="25"/>
      <c r="H42" s="25"/>
    </row>
    <row r="43" spans="3:8" s="23" customFormat="1" ht="14.25">
      <c r="C43" s="24"/>
      <c r="D43" s="24"/>
      <c r="E43" s="25"/>
      <c r="F43" s="25"/>
      <c r="G43" s="25"/>
      <c r="H43" s="25"/>
    </row>
    <row r="44" spans="3:8" s="23" customFormat="1" ht="14.25">
      <c r="C44" s="24"/>
      <c r="D44" s="24"/>
      <c r="E44" s="25"/>
      <c r="F44" s="25"/>
      <c r="G44" s="25"/>
      <c r="H44" s="25"/>
    </row>
    <row r="45" spans="3:8" s="23" customFormat="1" ht="14.25">
      <c r="C45" s="24"/>
      <c r="D45" s="24"/>
      <c r="E45" s="25"/>
      <c r="F45" s="25"/>
      <c r="G45" s="25"/>
      <c r="H45" s="25"/>
    </row>
    <row r="46" spans="3:8" s="23" customFormat="1" ht="14.25">
      <c r="C46" s="24"/>
      <c r="D46" s="24"/>
      <c r="E46" s="25"/>
      <c r="F46" s="25"/>
      <c r="G46" s="25"/>
      <c r="H46" s="25"/>
    </row>
    <row r="47" spans="3:8" s="23" customFormat="1" ht="14.25">
      <c r="C47" s="24"/>
      <c r="D47" s="24"/>
      <c r="E47" s="25"/>
      <c r="F47" s="25"/>
      <c r="G47" s="25"/>
      <c r="H47" s="25"/>
    </row>
    <row r="48" spans="3:8" s="23" customFormat="1" ht="14.25">
      <c r="C48" s="24"/>
      <c r="D48" s="24"/>
      <c r="E48" s="25"/>
      <c r="F48" s="25"/>
      <c r="G48" s="25"/>
      <c r="H48" s="25"/>
    </row>
    <row r="49" spans="3:8" s="23" customFormat="1" ht="14.25">
      <c r="C49" s="24"/>
      <c r="D49" s="24"/>
      <c r="E49" s="25"/>
      <c r="F49" s="25"/>
      <c r="G49" s="25"/>
      <c r="H49" s="25"/>
    </row>
    <row r="50" spans="3:8" s="23" customFormat="1" ht="14.25">
      <c r="C50" s="24"/>
      <c r="D50" s="24"/>
      <c r="E50" s="25"/>
      <c r="F50" s="25"/>
      <c r="G50" s="25"/>
      <c r="H50" s="25"/>
    </row>
    <row r="51" spans="3:8" s="23" customFormat="1" ht="14.25">
      <c r="C51" s="24"/>
      <c r="D51" s="24"/>
      <c r="E51" s="25"/>
      <c r="F51" s="25"/>
      <c r="G51" s="25"/>
      <c r="H51" s="25"/>
    </row>
  </sheetData>
  <mergeCells count="4">
    <mergeCell ref="A1:I1"/>
    <mergeCell ref="A2:A3"/>
    <mergeCell ref="E2:J2"/>
    <mergeCell ref="A20:J20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8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3.875" style="23" customWidth="1"/>
    <col min="2" max="2" width="64.375" style="23" bestFit="1" customWidth="1"/>
    <col min="3" max="3" width="24.75390625" style="23" customWidth="1"/>
    <col min="4" max="4" width="24.75390625" style="33" customWidth="1"/>
    <col min="5" max="7" width="24.75390625" style="23" customWidth="1"/>
    <col min="8" max="16384" width="9.125" style="23" customWidth="1"/>
  </cols>
  <sheetData>
    <row r="1" spans="1:7" ht="16.5" thickBot="1">
      <c r="A1" s="201" t="s">
        <v>115</v>
      </c>
      <c r="B1" s="201"/>
      <c r="C1" s="201"/>
      <c r="D1" s="201"/>
      <c r="E1" s="201"/>
      <c r="F1" s="201"/>
      <c r="G1" s="201"/>
    </row>
    <row r="2" spans="1:7" ht="15.75" customHeight="1" thickBot="1">
      <c r="A2" s="203" t="s">
        <v>82</v>
      </c>
      <c r="B2" s="167"/>
      <c r="C2" s="202" t="s">
        <v>83</v>
      </c>
      <c r="D2" s="198"/>
      <c r="E2" s="202" t="s">
        <v>84</v>
      </c>
      <c r="F2" s="198"/>
      <c r="G2" s="175"/>
    </row>
    <row r="3" spans="1:7" ht="45.75" thickBot="1">
      <c r="A3" s="204"/>
      <c r="B3" s="176" t="s">
        <v>69</v>
      </c>
      <c r="C3" s="170" t="s">
        <v>85</v>
      </c>
      <c r="D3" s="170" t="s">
        <v>86</v>
      </c>
      <c r="E3" s="170" t="s">
        <v>87</v>
      </c>
      <c r="F3" s="170" t="s">
        <v>86</v>
      </c>
      <c r="G3" s="162" t="s">
        <v>88</v>
      </c>
    </row>
    <row r="4" spans="1:8" ht="15" customHeight="1">
      <c r="A4" s="17">
        <v>1</v>
      </c>
      <c r="B4" s="173" t="s">
        <v>45</v>
      </c>
      <c r="C4" s="30">
        <v>453.1562899999991</v>
      </c>
      <c r="D4" s="82">
        <v>0.021271400665405293</v>
      </c>
      <c r="E4" s="31">
        <v>0</v>
      </c>
      <c r="F4" s="82">
        <v>0</v>
      </c>
      <c r="G4" s="32">
        <v>0</v>
      </c>
      <c r="H4" s="41"/>
    </row>
    <row r="5" spans="1:8" ht="14.25" customHeight="1">
      <c r="A5" s="17">
        <v>2</v>
      </c>
      <c r="B5" s="166" t="s">
        <v>79</v>
      </c>
      <c r="C5" s="30">
        <v>217.41220000000112</v>
      </c>
      <c r="D5" s="82">
        <v>0.022684542475641535</v>
      </c>
      <c r="E5" s="31">
        <v>0</v>
      </c>
      <c r="F5" s="82">
        <v>0</v>
      </c>
      <c r="G5" s="32">
        <v>0</v>
      </c>
      <c r="H5" s="41"/>
    </row>
    <row r="6" spans="1:7" ht="14.25">
      <c r="A6" s="17">
        <v>3</v>
      </c>
      <c r="B6" s="166" t="s">
        <v>46</v>
      </c>
      <c r="C6" s="30">
        <v>51.64194000000041</v>
      </c>
      <c r="D6" s="82">
        <v>0.012245998449009228</v>
      </c>
      <c r="E6" s="31">
        <v>0</v>
      </c>
      <c r="F6" s="82">
        <v>0</v>
      </c>
      <c r="G6" s="32">
        <v>0</v>
      </c>
    </row>
    <row r="7" spans="1:7" ht="14.25">
      <c r="A7" s="17">
        <v>4</v>
      </c>
      <c r="B7" s="166" t="s">
        <v>56</v>
      </c>
      <c r="C7" s="30">
        <v>29.993770000000485</v>
      </c>
      <c r="D7" s="82">
        <v>0.005475117786487587</v>
      </c>
      <c r="E7" s="31">
        <v>0</v>
      </c>
      <c r="F7" s="82">
        <v>0</v>
      </c>
      <c r="G7" s="32">
        <v>0</v>
      </c>
    </row>
    <row r="8" spans="1:7" ht="14.25">
      <c r="A8" s="17">
        <v>5</v>
      </c>
      <c r="B8" s="173" t="s">
        <v>55</v>
      </c>
      <c r="C8" s="30">
        <v>26.86966000000015</v>
      </c>
      <c r="D8" s="82">
        <v>0.006168391415801816</v>
      </c>
      <c r="E8" s="31">
        <v>0</v>
      </c>
      <c r="F8" s="82">
        <v>0</v>
      </c>
      <c r="G8" s="32">
        <v>0</v>
      </c>
    </row>
    <row r="9" spans="1:7" ht="14.25">
      <c r="A9" s="17">
        <v>6</v>
      </c>
      <c r="B9" s="173" t="s">
        <v>47</v>
      </c>
      <c r="C9" s="30">
        <v>9.002209999999963</v>
      </c>
      <c r="D9" s="82">
        <v>0.002146158643493059</v>
      </c>
      <c r="E9" s="31">
        <v>0</v>
      </c>
      <c r="F9" s="82">
        <v>0</v>
      </c>
      <c r="G9" s="32">
        <v>0</v>
      </c>
    </row>
    <row r="10" spans="1:8" ht="14.25">
      <c r="A10" s="17">
        <v>7</v>
      </c>
      <c r="B10" s="166" t="s">
        <v>49</v>
      </c>
      <c r="C10" s="30">
        <v>2.887259999999777</v>
      </c>
      <c r="D10" s="82">
        <v>0.0012635693464235747</v>
      </c>
      <c r="E10" s="31">
        <v>0</v>
      </c>
      <c r="F10" s="82">
        <v>0</v>
      </c>
      <c r="G10" s="32">
        <v>0</v>
      </c>
      <c r="H10" s="41"/>
    </row>
    <row r="11" spans="1:7" ht="14.25">
      <c r="A11" s="17">
        <v>8</v>
      </c>
      <c r="B11" s="166" t="s">
        <v>53</v>
      </c>
      <c r="C11" s="30">
        <v>-0.8648099999999395</v>
      </c>
      <c r="D11" s="82">
        <v>-0.0008342978101156183</v>
      </c>
      <c r="E11" s="31">
        <v>0</v>
      </c>
      <c r="F11" s="82">
        <v>0</v>
      </c>
      <c r="G11" s="32">
        <v>0</v>
      </c>
    </row>
    <row r="12" spans="1:7" ht="14.25">
      <c r="A12" s="17">
        <v>9</v>
      </c>
      <c r="B12" s="177" t="s">
        <v>50</v>
      </c>
      <c r="C12" s="30">
        <v>-2.1006000000000933</v>
      </c>
      <c r="D12" s="82">
        <v>-0.0012846163939508456</v>
      </c>
      <c r="E12" s="31">
        <v>0</v>
      </c>
      <c r="F12" s="82">
        <v>0</v>
      </c>
      <c r="G12" s="32">
        <v>0</v>
      </c>
    </row>
    <row r="13" spans="1:7" ht="14.25">
      <c r="A13" s="17">
        <v>10</v>
      </c>
      <c r="B13" s="166" t="s">
        <v>52</v>
      </c>
      <c r="C13" s="30">
        <v>-15.121820000000067</v>
      </c>
      <c r="D13" s="82">
        <v>-0.011165539353656334</v>
      </c>
      <c r="E13" s="31">
        <v>0</v>
      </c>
      <c r="F13" s="82">
        <v>0</v>
      </c>
      <c r="G13" s="32">
        <v>0</v>
      </c>
    </row>
    <row r="14" spans="1:7" ht="14.25">
      <c r="A14" s="17">
        <v>11</v>
      </c>
      <c r="B14" s="177" t="s">
        <v>48</v>
      </c>
      <c r="C14" s="30">
        <v>-15.72979999999981</v>
      </c>
      <c r="D14" s="82">
        <v>-0.006074890127668938</v>
      </c>
      <c r="E14" s="31">
        <v>0</v>
      </c>
      <c r="F14" s="82">
        <v>0</v>
      </c>
      <c r="G14" s="32">
        <v>0</v>
      </c>
    </row>
    <row r="15" spans="1:7" ht="14.25">
      <c r="A15" s="17">
        <v>12</v>
      </c>
      <c r="B15" s="166" t="s">
        <v>54</v>
      </c>
      <c r="C15" s="30">
        <v>-25.95664000000001</v>
      </c>
      <c r="D15" s="82">
        <v>-0.03501538853037688</v>
      </c>
      <c r="E15" s="31">
        <v>0</v>
      </c>
      <c r="F15" s="82">
        <v>0</v>
      </c>
      <c r="G15" s="32">
        <v>0</v>
      </c>
    </row>
    <row r="16" spans="1:7" ht="14.25">
      <c r="A16" s="17">
        <v>13</v>
      </c>
      <c r="B16" s="166" t="s">
        <v>51</v>
      </c>
      <c r="C16" s="30">
        <v>-28.805780000000027</v>
      </c>
      <c r="D16" s="82">
        <v>-0.01961180289060277</v>
      </c>
      <c r="E16" s="31">
        <v>0</v>
      </c>
      <c r="F16" s="82">
        <v>0</v>
      </c>
      <c r="G16" s="32">
        <v>0</v>
      </c>
    </row>
    <row r="17" spans="1:7" ht="14.25">
      <c r="A17" s="17">
        <v>14</v>
      </c>
      <c r="B17" s="166" t="s">
        <v>57</v>
      </c>
      <c r="C17" s="30">
        <v>-211.6595600000005</v>
      </c>
      <c r="D17" s="82">
        <v>-0.02162343472673815</v>
      </c>
      <c r="E17" s="31">
        <v>-55</v>
      </c>
      <c r="F17" s="82">
        <v>-0.006045949214026602</v>
      </c>
      <c r="G17" s="32">
        <v>-59.148716082224595</v>
      </c>
    </row>
    <row r="18" spans="1:7" ht="14.25">
      <c r="A18" s="17">
        <v>15</v>
      </c>
      <c r="B18" s="177" t="s">
        <v>78</v>
      </c>
      <c r="C18" s="30">
        <v>-10025.222459999994</v>
      </c>
      <c r="D18" s="82">
        <v>-0.11910206985171572</v>
      </c>
      <c r="E18" s="31">
        <v>-2014</v>
      </c>
      <c r="F18" s="82">
        <v>-0.130002581977795</v>
      </c>
      <c r="G18" s="32">
        <v>-10962.894246786529</v>
      </c>
    </row>
    <row r="19" spans="1:8" ht="15.75" thickBot="1">
      <c r="A19" s="77"/>
      <c r="B19" s="78" t="s">
        <v>41</v>
      </c>
      <c r="C19" s="79">
        <v>-9534.498139999992</v>
      </c>
      <c r="D19" s="83">
        <v>-0.061829679586115585</v>
      </c>
      <c r="E19" s="80">
        <v>-2069</v>
      </c>
      <c r="F19" s="83">
        <v>-0.00027757657538122506</v>
      </c>
      <c r="G19" s="81">
        <v>-11022.042962868754</v>
      </c>
      <c r="H19" s="41"/>
    </row>
    <row r="20" spans="2:8" ht="15">
      <c r="B20" s="149"/>
      <c r="C20" s="118"/>
      <c r="D20" s="150"/>
      <c r="E20" s="151"/>
      <c r="F20" s="150"/>
      <c r="G20" s="118"/>
      <c r="H20" s="41"/>
    </row>
    <row r="21" spans="2:8" ht="15">
      <c r="B21" s="149"/>
      <c r="C21" s="118"/>
      <c r="D21" s="150"/>
      <c r="E21" s="151"/>
      <c r="F21" s="150"/>
      <c r="G21" s="118"/>
      <c r="H21" s="41"/>
    </row>
    <row r="22" spans="2:8" ht="15">
      <c r="B22" s="149"/>
      <c r="C22" s="118"/>
      <c r="D22" s="150"/>
      <c r="E22" s="151"/>
      <c r="F22" s="150"/>
      <c r="G22" s="118"/>
      <c r="H22" s="41"/>
    </row>
    <row r="23" spans="2:8" ht="14.25">
      <c r="B23" s="55"/>
      <c r="C23" s="56"/>
      <c r="D23" s="57"/>
      <c r="E23" s="58"/>
      <c r="F23" s="57"/>
      <c r="G23" s="56"/>
      <c r="H23" s="41"/>
    </row>
    <row r="42" spans="2:5" ht="15">
      <c r="B42" s="47"/>
      <c r="C42" s="48"/>
      <c r="D42" s="49"/>
      <c r="E42" s="50"/>
    </row>
    <row r="43" spans="2:5" ht="15">
      <c r="B43" s="47"/>
      <c r="C43" s="48"/>
      <c r="D43" s="49"/>
      <c r="E43" s="50"/>
    </row>
    <row r="44" spans="2:5" ht="15">
      <c r="B44" s="47"/>
      <c r="C44" s="48"/>
      <c r="D44" s="49"/>
      <c r="E44" s="50"/>
    </row>
    <row r="45" spans="2:5" ht="15">
      <c r="B45" s="47"/>
      <c r="C45" s="48"/>
      <c r="D45" s="49"/>
      <c r="E45" s="50"/>
    </row>
    <row r="46" spans="2:5" ht="15">
      <c r="B46" s="47"/>
      <c r="C46" s="48"/>
      <c r="D46" s="49"/>
      <c r="E46" s="50"/>
    </row>
    <row r="47" spans="2:5" ht="15">
      <c r="B47" s="47"/>
      <c r="C47" s="48"/>
      <c r="D47" s="49"/>
      <c r="E47" s="50"/>
    </row>
    <row r="48" spans="2:5" ht="15.75" thickBot="1">
      <c r="B48" s="68"/>
      <c r="C48" s="68"/>
      <c r="D48" s="68"/>
      <c r="E48" s="68"/>
    </row>
    <row r="51" ht="14.25" customHeight="1"/>
    <row r="52" ht="14.25">
      <c r="F52" s="41"/>
    </row>
    <row r="54" ht="14.25">
      <c r="F54"/>
    </row>
    <row r="55" ht="14.25">
      <c r="F55"/>
    </row>
    <row r="56" spans="2:6" ht="30.75" thickBot="1">
      <c r="B56" s="178" t="s">
        <v>69</v>
      </c>
      <c r="C56" s="170" t="s">
        <v>89</v>
      </c>
      <c r="D56" s="170" t="s">
        <v>90</v>
      </c>
      <c r="E56" s="179" t="s">
        <v>91</v>
      </c>
      <c r="F56"/>
    </row>
    <row r="57" spans="2:5" ht="14.25">
      <c r="B57" s="29" t="str">
        <f aca="true" t="shared" si="0" ref="B57:D61">B4</f>
        <v>КІNТО-Кlasychnyi</v>
      </c>
      <c r="C57" s="30">
        <f t="shared" si="0"/>
        <v>453.1562899999991</v>
      </c>
      <c r="D57" s="82">
        <f t="shared" si="0"/>
        <v>0.021271400665405293</v>
      </c>
      <c r="E57" s="32">
        <f>G4</f>
        <v>0</v>
      </c>
    </row>
    <row r="58" spans="2:5" ht="14.25">
      <c r="B58" s="29" t="str">
        <f t="shared" si="0"/>
        <v>OTP Fond Aktsii</v>
      </c>
      <c r="C58" s="30">
        <f t="shared" si="0"/>
        <v>217.41220000000112</v>
      </c>
      <c r="D58" s="82">
        <f t="shared" si="0"/>
        <v>0.022684542475641535</v>
      </c>
      <c r="E58" s="32">
        <f>G5</f>
        <v>0</v>
      </c>
    </row>
    <row r="59" spans="2:5" ht="14.25">
      <c r="B59" s="29" t="str">
        <f t="shared" si="0"/>
        <v>KINTO-Kaznacheiskyi</v>
      </c>
      <c r="C59" s="30">
        <f t="shared" si="0"/>
        <v>51.64194000000041</v>
      </c>
      <c r="D59" s="82">
        <f t="shared" si="0"/>
        <v>0.012245998449009228</v>
      </c>
      <c r="E59" s="32">
        <f>G6</f>
        <v>0</v>
      </c>
    </row>
    <row r="60" spans="2:5" ht="14.25">
      <c r="B60" s="29" t="str">
        <f t="shared" si="0"/>
        <v>Altus – Depozyt</v>
      </c>
      <c r="C60" s="30">
        <f t="shared" si="0"/>
        <v>29.993770000000485</v>
      </c>
      <c r="D60" s="82">
        <f t="shared" si="0"/>
        <v>0.005475117786487587</v>
      </c>
      <c r="E60" s="32">
        <f>G7</f>
        <v>0</v>
      </c>
    </row>
    <row r="61" spans="2:5" ht="14.25">
      <c r="B61" s="110" t="str">
        <f t="shared" si="0"/>
        <v>UNIVER.UA/Мykhailo Hrushevskyi: Fond Derzhavnykh Paperiv</v>
      </c>
      <c r="C61" s="111">
        <f t="shared" si="0"/>
        <v>26.86966000000015</v>
      </c>
      <c r="D61" s="112">
        <f t="shared" si="0"/>
        <v>0.006168391415801816</v>
      </c>
      <c r="E61" s="113">
        <f>G8</f>
        <v>0</v>
      </c>
    </row>
    <row r="62" spans="2:5" ht="14.25">
      <c r="B62" s="106" t="str">
        <f aca="true" t="shared" si="1" ref="B62:D65">B14</f>
        <v>Sofiivskyi</v>
      </c>
      <c r="C62" s="107">
        <f t="shared" si="1"/>
        <v>-15.72979999999981</v>
      </c>
      <c r="D62" s="108">
        <f t="shared" si="1"/>
        <v>-0.006074890127668938</v>
      </c>
      <c r="E62" s="109">
        <f>G14</f>
        <v>0</v>
      </c>
    </row>
    <row r="63" spans="2:5" ht="14.25">
      <c r="B63" s="106" t="str">
        <f t="shared" si="1"/>
        <v>Nadbannia</v>
      </c>
      <c r="C63" s="107">
        <f t="shared" si="1"/>
        <v>-25.95664000000001</v>
      </c>
      <c r="D63" s="108">
        <f t="shared" si="1"/>
        <v>-0.03501538853037688</v>
      </c>
      <c r="E63" s="109">
        <f>G15</f>
        <v>0</v>
      </c>
    </row>
    <row r="64" spans="2:5" ht="14.25">
      <c r="B64" s="106" t="str">
        <f t="shared" si="1"/>
        <v>UNIVER.UA/Volodymyr Velykyi: Fond Zbalansovanyi</v>
      </c>
      <c r="C64" s="107">
        <f t="shared" si="1"/>
        <v>-28.805780000000027</v>
      </c>
      <c r="D64" s="108">
        <f t="shared" si="1"/>
        <v>-0.01961180289060277</v>
      </c>
      <c r="E64" s="109">
        <f>G16</f>
        <v>0</v>
      </c>
    </row>
    <row r="65" spans="2:5" ht="14.25">
      <c r="B65" s="106" t="str">
        <f t="shared" si="1"/>
        <v>UNIVER.UA/Yaroslav Mudryi: Fond Aktsii</v>
      </c>
      <c r="C65" s="107">
        <f t="shared" si="1"/>
        <v>-211.6595600000005</v>
      </c>
      <c r="D65" s="108">
        <f t="shared" si="1"/>
        <v>-0.02162343472673815</v>
      </c>
      <c r="E65" s="109">
        <f>G17</f>
        <v>-59.148716082224595</v>
      </c>
    </row>
    <row r="66" spans="2:5" ht="14.25">
      <c r="B66" s="106" t="str">
        <f>B18</f>
        <v>ОТP Klasychnyi</v>
      </c>
      <c r="C66" s="107">
        <f>C18</f>
        <v>-10025.222459999994</v>
      </c>
      <c r="D66" s="108">
        <f>D18</f>
        <v>-0.11910206985171572</v>
      </c>
      <c r="E66" s="109">
        <f>G18</f>
        <v>-10962.894246786529</v>
      </c>
    </row>
    <row r="67" spans="2:5" ht="14.25">
      <c r="B67" s="119" t="s">
        <v>43</v>
      </c>
      <c r="C67" s="120">
        <f>C19-SUM(C57:C66)</f>
        <v>-6.197759999999107</v>
      </c>
      <c r="D67" s="121"/>
      <c r="E67" s="120">
        <f>G19-SUM(E57:E66)</f>
        <v>0</v>
      </c>
    </row>
    <row r="68" spans="2:5" ht="15">
      <c r="B68" s="117" t="s">
        <v>41</v>
      </c>
      <c r="C68" s="118">
        <f>SUM(C57:C67)</f>
        <v>-9534.498139999992</v>
      </c>
      <c r="D68" s="118"/>
      <c r="E68" s="118">
        <f>SUM(E57:E67)</f>
        <v>-11022.042962868754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5"/>
  <sheetViews>
    <sheetView zoomScale="80" zoomScaleNormal="80" workbookViewId="0" topLeftCell="A1">
      <selection activeCell="A2" sqref="A2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180" t="s">
        <v>69</v>
      </c>
      <c r="B1" s="181" t="s">
        <v>92</v>
      </c>
      <c r="C1" s="10"/>
    </row>
    <row r="2" spans="1:3" ht="14.25">
      <c r="A2" s="185" t="s">
        <v>54</v>
      </c>
      <c r="B2" s="126">
        <v>-0.0341697790186507</v>
      </c>
      <c r="C2" s="10"/>
    </row>
    <row r="3" spans="1:3" ht="14.25">
      <c r="A3" s="185" t="s">
        <v>51</v>
      </c>
      <c r="B3" s="127">
        <v>-0.019611813353735408</v>
      </c>
      <c r="C3" s="10"/>
    </row>
    <row r="4" spans="1:3" ht="14.25">
      <c r="A4" s="185" t="s">
        <v>57</v>
      </c>
      <c r="B4" s="127">
        <v>-0.015672205788649807</v>
      </c>
      <c r="C4" s="10"/>
    </row>
    <row r="5" spans="1:3" ht="14.25">
      <c r="A5" s="185" t="s">
        <v>52</v>
      </c>
      <c r="B5" s="127">
        <v>-0.011165553349435364</v>
      </c>
      <c r="C5" s="10"/>
    </row>
    <row r="6" spans="1:3" ht="14.25">
      <c r="A6" s="184" t="s">
        <v>48</v>
      </c>
      <c r="B6" s="127">
        <v>-0.006074878092871661</v>
      </c>
      <c r="C6" s="10"/>
    </row>
    <row r="7" spans="1:3" ht="14.25">
      <c r="A7" s="185" t="s">
        <v>50</v>
      </c>
      <c r="B7" s="127">
        <v>-0.0012845529595406635</v>
      </c>
      <c r="C7" s="10"/>
    </row>
    <row r="8" spans="1:3" ht="14.25">
      <c r="A8" s="186" t="s">
        <v>53</v>
      </c>
      <c r="B8" s="128">
        <v>-0.0008342420602196476</v>
      </c>
      <c r="C8" s="10"/>
    </row>
    <row r="9" spans="1:3" ht="14.25">
      <c r="A9" s="184" t="s">
        <v>49</v>
      </c>
      <c r="B9" s="127">
        <v>0.0012635788610289023</v>
      </c>
      <c r="C9" s="10"/>
    </row>
    <row r="10" spans="1:3" ht="14.25">
      <c r="A10" s="185" t="s">
        <v>47</v>
      </c>
      <c r="B10" s="127">
        <v>0.0021450939625207166</v>
      </c>
      <c r="C10" s="10"/>
    </row>
    <row r="11" spans="1:3" ht="14.25">
      <c r="A11" s="185" t="s">
        <v>56</v>
      </c>
      <c r="B11" s="127">
        <v>0.0054750299200534425</v>
      </c>
      <c r="C11" s="10"/>
    </row>
    <row r="12" spans="1:3" ht="14.25">
      <c r="A12" s="165" t="s">
        <v>55</v>
      </c>
      <c r="B12" s="127">
        <v>0.006168400494190873</v>
      </c>
      <c r="C12" s="10"/>
    </row>
    <row r="13" spans="1:3" ht="14.25">
      <c r="A13" s="186" t="s">
        <v>46</v>
      </c>
      <c r="B13" s="127">
        <v>0.012245995205572013</v>
      </c>
      <c r="C13" s="10"/>
    </row>
    <row r="14" spans="1:3" ht="14.25">
      <c r="A14" s="185" t="s">
        <v>78</v>
      </c>
      <c r="B14" s="128">
        <v>0.012530045975353898</v>
      </c>
      <c r="C14" s="10"/>
    </row>
    <row r="15" spans="1:3" ht="14.25">
      <c r="A15" s="16" t="s">
        <v>98</v>
      </c>
      <c r="B15" s="127">
        <v>0.021271370270967704</v>
      </c>
      <c r="C15" s="10"/>
    </row>
    <row r="16" spans="1:3" ht="14.25">
      <c r="A16" s="122" t="s">
        <v>58</v>
      </c>
      <c r="B16" s="127">
        <v>0.023076923076867262</v>
      </c>
      <c r="C16" s="10"/>
    </row>
    <row r="17" spans="1:3" ht="14.25">
      <c r="A17" s="182" t="s">
        <v>93</v>
      </c>
      <c r="B17" s="126">
        <v>-0.0003091057904365628</v>
      </c>
      <c r="C17" s="10"/>
    </row>
    <row r="18" spans="1:3" ht="14.25">
      <c r="A18" s="182" t="s">
        <v>13</v>
      </c>
      <c r="B18" s="126">
        <v>0.11433715477181683</v>
      </c>
      <c r="C18" s="10"/>
    </row>
    <row r="19" spans="1:3" ht="14.25">
      <c r="A19" s="182" t="s">
        <v>12</v>
      </c>
      <c r="B19" s="126">
        <v>0</v>
      </c>
      <c r="C19" s="45"/>
    </row>
    <row r="20" spans="1:3" ht="14.25">
      <c r="A20" s="182" t="s">
        <v>94</v>
      </c>
      <c r="B20" s="126">
        <v>0.02680733437738514</v>
      </c>
      <c r="C20" s="9"/>
    </row>
    <row r="21" spans="1:3" ht="14.25">
      <c r="A21" s="182" t="s">
        <v>95</v>
      </c>
      <c r="B21" s="126">
        <v>8.219178082202738E-05</v>
      </c>
      <c r="C21" s="63"/>
    </row>
    <row r="22" spans="1:3" ht="14.25">
      <c r="A22" s="182" t="s">
        <v>96</v>
      </c>
      <c r="B22" s="126">
        <v>0.01315068493150685</v>
      </c>
      <c r="C22" s="10"/>
    </row>
    <row r="23" spans="1:3" ht="15" thickBot="1">
      <c r="A23" s="183" t="s">
        <v>97</v>
      </c>
      <c r="B23" s="129">
        <v>0.02967424168898991</v>
      </c>
      <c r="C23" s="10"/>
    </row>
    <row r="24" spans="2:3" ht="12.75">
      <c r="B24" s="10"/>
      <c r="C24" s="10"/>
    </row>
    <row r="25" ht="12.75">
      <c r="C25" s="10"/>
    </row>
    <row r="26" spans="2:3" ht="12.75">
      <c r="B26" s="10"/>
      <c r="C26" s="10"/>
    </row>
    <row r="27" ht="12.75">
      <c r="C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4"/>
  <sheetViews>
    <sheetView zoomScale="80" zoomScaleNormal="80" workbookViewId="0" topLeftCell="A1">
      <selection activeCell="A1" sqref="A1:J1"/>
    </sheetView>
  </sheetViews>
  <sheetFormatPr defaultColWidth="9.00390625" defaultRowHeight="12.75"/>
  <cols>
    <col min="1" max="1" width="4.75390625" style="25" customWidth="1"/>
    <col min="2" max="2" width="48.875" style="23" bestFit="1" customWidth="1"/>
    <col min="3" max="4" width="12.75390625" style="25" customWidth="1"/>
    <col min="5" max="5" width="16.75390625" style="33" customWidth="1"/>
    <col min="6" max="6" width="14.75390625" style="35" customWidth="1"/>
    <col min="7" max="7" width="14.75390625" style="33" customWidth="1"/>
    <col min="8" max="8" width="12.75390625" style="35" customWidth="1"/>
    <col min="9" max="9" width="47.875" style="23" bestFit="1" customWidth="1"/>
    <col min="10" max="10" width="34.75390625" style="23" customWidth="1"/>
    <col min="11" max="20" width="4.75390625" style="23" customWidth="1"/>
    <col min="21" max="16384" width="9.125" style="23" customWidth="1"/>
  </cols>
  <sheetData>
    <row r="1" spans="1:13" s="34" customFormat="1" ht="16.5" thickBot="1">
      <c r="A1" s="205" t="s">
        <v>117</v>
      </c>
      <c r="B1" s="206"/>
      <c r="C1" s="206"/>
      <c r="D1" s="206"/>
      <c r="E1" s="206"/>
      <c r="F1" s="206"/>
      <c r="G1" s="206"/>
      <c r="H1" s="206"/>
      <c r="I1" s="206"/>
      <c r="J1" s="207"/>
      <c r="K1" s="13"/>
      <c r="L1" s="14"/>
      <c r="M1" s="14"/>
    </row>
    <row r="2" spans="1:10" ht="30.75" thickBot="1">
      <c r="A2" s="159" t="s">
        <v>82</v>
      </c>
      <c r="B2" s="159" t="s">
        <v>69</v>
      </c>
      <c r="C2" s="187" t="s">
        <v>99</v>
      </c>
      <c r="D2" s="187" t="s">
        <v>100</v>
      </c>
      <c r="E2" s="187" t="s">
        <v>35</v>
      </c>
      <c r="F2" s="187" t="s">
        <v>36</v>
      </c>
      <c r="G2" s="187" t="s">
        <v>37</v>
      </c>
      <c r="H2" s="187" t="s">
        <v>38</v>
      </c>
      <c r="I2" s="161" t="s">
        <v>39</v>
      </c>
      <c r="J2" s="162" t="s">
        <v>40</v>
      </c>
    </row>
    <row r="3" spans="1:10" ht="14.25">
      <c r="A3" s="17">
        <v>1</v>
      </c>
      <c r="B3" s="91" t="s">
        <v>9</v>
      </c>
      <c r="C3" s="92" t="s">
        <v>9</v>
      </c>
      <c r="D3" s="93" t="s">
        <v>9</v>
      </c>
      <c r="E3" s="94" t="s">
        <v>9</v>
      </c>
      <c r="F3" s="95" t="s">
        <v>9</v>
      </c>
      <c r="G3" s="94" t="s">
        <v>9</v>
      </c>
      <c r="H3" s="40" t="s">
        <v>9</v>
      </c>
      <c r="I3" s="91" t="s">
        <v>9</v>
      </c>
      <c r="J3" s="96" t="s">
        <v>9</v>
      </c>
    </row>
    <row r="4" spans="1:10" ht="15.75" thickBot="1">
      <c r="A4" s="194" t="s">
        <v>41</v>
      </c>
      <c r="B4" s="195"/>
      <c r="C4" s="97" t="s">
        <v>3</v>
      </c>
      <c r="D4" s="97" t="s">
        <v>3</v>
      </c>
      <c r="E4" s="84">
        <f>SUM(E3:E3)</f>
        <v>0</v>
      </c>
      <c r="F4" s="85">
        <f>SUM(F3:F3)</f>
        <v>0</v>
      </c>
      <c r="G4" s="97" t="s">
        <v>3</v>
      </c>
      <c r="H4" s="97" t="s">
        <v>3</v>
      </c>
      <c r="I4" s="97" t="s">
        <v>3</v>
      </c>
      <c r="J4" s="97" t="s">
        <v>3</v>
      </c>
    </row>
  </sheetData>
  <mergeCells count="2">
    <mergeCell ref="A1:J1"/>
    <mergeCell ref="A4:B4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J26"/>
  <sheetViews>
    <sheetView zoomScale="80" zoomScaleNormal="80" workbookViewId="0" topLeftCell="A1">
      <selection activeCell="A1" sqref="A1:I1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36" customWidth="1"/>
    <col min="5" max="8" width="12.75390625" style="5" customWidth="1"/>
    <col min="9" max="9" width="16.125" style="5" bestFit="1" customWidth="1"/>
    <col min="10" max="10" width="18.25390625" style="5" customWidth="1"/>
    <col min="11" max="16384" width="9.125" style="5" customWidth="1"/>
  </cols>
  <sheetData>
    <row r="1" spans="1:10" s="11" customFormat="1" ht="16.5" thickBot="1">
      <c r="A1" s="197" t="s">
        <v>114</v>
      </c>
      <c r="B1" s="197"/>
      <c r="C1" s="197"/>
      <c r="D1" s="197"/>
      <c r="E1" s="197"/>
      <c r="F1" s="197"/>
      <c r="G1" s="197"/>
      <c r="H1" s="197"/>
      <c r="I1" s="197"/>
      <c r="J1" s="87"/>
    </row>
    <row r="2" spans="1:10" ht="15.75" customHeight="1" thickBot="1">
      <c r="A2" s="198" t="s">
        <v>33</v>
      </c>
      <c r="B2" s="167"/>
      <c r="C2" s="168"/>
      <c r="D2" s="169"/>
      <c r="E2" s="199" t="s">
        <v>68</v>
      </c>
      <c r="F2" s="199"/>
      <c r="G2" s="199"/>
      <c r="H2" s="199"/>
      <c r="I2" s="199"/>
      <c r="J2" s="199"/>
    </row>
    <row r="3" spans="1:10" ht="51.75" thickBot="1">
      <c r="A3" s="198"/>
      <c r="B3" s="170" t="s">
        <v>69</v>
      </c>
      <c r="C3" s="171" t="s">
        <v>70</v>
      </c>
      <c r="D3" s="171" t="s">
        <v>71</v>
      </c>
      <c r="E3" s="161" t="s">
        <v>72</v>
      </c>
      <c r="F3" s="161" t="s">
        <v>73</v>
      </c>
      <c r="G3" s="161" t="s">
        <v>74</v>
      </c>
      <c r="H3" s="161" t="s">
        <v>75</v>
      </c>
      <c r="I3" s="162" t="s">
        <v>76</v>
      </c>
      <c r="J3" s="172" t="s">
        <v>77</v>
      </c>
    </row>
    <row r="4" spans="1:10" ht="14.25" collapsed="1">
      <c r="A4" s="17">
        <v>1</v>
      </c>
      <c r="B4" s="21" t="s">
        <v>9</v>
      </c>
      <c r="C4" s="88" t="s">
        <v>9</v>
      </c>
      <c r="D4" s="88" t="s">
        <v>9</v>
      </c>
      <c r="E4" s="86" t="s">
        <v>9</v>
      </c>
      <c r="F4" s="86" t="s">
        <v>9</v>
      </c>
      <c r="G4" s="86" t="s">
        <v>9</v>
      </c>
      <c r="H4" s="86" t="s">
        <v>9</v>
      </c>
      <c r="I4" s="86" t="s">
        <v>9</v>
      </c>
      <c r="J4" s="89" t="s">
        <v>9</v>
      </c>
    </row>
    <row r="5" spans="1:10" ht="15.75" thickBot="1">
      <c r="A5" s="130"/>
      <c r="B5" s="134" t="s">
        <v>80</v>
      </c>
      <c r="C5" s="135" t="s">
        <v>3</v>
      </c>
      <c r="D5" s="135" t="s">
        <v>3</v>
      </c>
      <c r="E5" s="136" t="s">
        <v>9</v>
      </c>
      <c r="F5" s="136" t="s">
        <v>9</v>
      </c>
      <c r="G5" s="136" t="s">
        <v>9</v>
      </c>
      <c r="H5" s="136" t="s">
        <v>9</v>
      </c>
      <c r="I5" s="135" t="s">
        <v>3</v>
      </c>
      <c r="J5" s="136" t="s">
        <v>9</v>
      </c>
    </row>
    <row r="6" spans="1:10" ht="15" thickBot="1">
      <c r="A6" s="208" t="s">
        <v>81</v>
      </c>
      <c r="B6" s="208"/>
      <c r="C6" s="208"/>
      <c r="D6" s="208"/>
      <c r="E6" s="208"/>
      <c r="F6" s="208"/>
      <c r="G6" s="208"/>
      <c r="H6" s="208"/>
      <c r="I6" s="208"/>
      <c r="J6" s="208"/>
    </row>
    <row r="7" spans="2:9" ht="14.25">
      <c r="B7" s="23"/>
      <c r="C7" s="24"/>
      <c r="D7" s="24"/>
      <c r="E7" s="23"/>
      <c r="F7" s="23"/>
      <c r="G7" s="23"/>
      <c r="H7" s="23"/>
      <c r="I7" s="23"/>
    </row>
    <row r="8" spans="2:9" ht="14.25">
      <c r="B8" s="23"/>
      <c r="C8" s="24"/>
      <c r="D8" s="24"/>
      <c r="E8" s="23"/>
      <c r="F8" s="23"/>
      <c r="G8" s="23"/>
      <c r="H8" s="23"/>
      <c r="I8" s="23"/>
    </row>
    <row r="9" spans="2:9" ht="14.25">
      <c r="B9" s="23"/>
      <c r="C9" s="24"/>
      <c r="D9" s="24"/>
      <c r="E9" s="103"/>
      <c r="F9" s="23"/>
      <c r="G9" s="23"/>
      <c r="H9" s="23"/>
      <c r="I9" s="23"/>
    </row>
    <row r="10" spans="2:9" ht="14.25">
      <c r="B10" s="23"/>
      <c r="C10" s="24"/>
      <c r="D10" s="24"/>
      <c r="E10" s="23"/>
      <c r="F10" s="23"/>
      <c r="G10" s="23"/>
      <c r="H10" s="23"/>
      <c r="I10" s="23"/>
    </row>
    <row r="11" spans="2:9" ht="14.25">
      <c r="B11" s="23"/>
      <c r="C11" s="24"/>
      <c r="D11" s="24"/>
      <c r="E11" s="23"/>
      <c r="F11" s="23"/>
      <c r="G11" s="23"/>
      <c r="H11" s="23"/>
      <c r="I11" s="23"/>
    </row>
    <row r="12" spans="2:9" ht="14.25">
      <c r="B12" s="23"/>
      <c r="C12" s="24"/>
      <c r="D12" s="24"/>
      <c r="E12" s="23"/>
      <c r="F12" s="23"/>
      <c r="G12" s="23"/>
      <c r="H12" s="23"/>
      <c r="I12" s="23"/>
    </row>
    <row r="13" spans="2:9" ht="14.25">
      <c r="B13" s="23"/>
      <c r="C13" s="24"/>
      <c r="D13" s="24"/>
      <c r="E13" s="23"/>
      <c r="F13" s="23"/>
      <c r="G13" s="23"/>
      <c r="H13" s="23"/>
      <c r="I13" s="23"/>
    </row>
    <row r="14" spans="2:9" ht="14.25">
      <c r="B14" s="23"/>
      <c r="C14" s="24"/>
      <c r="D14" s="24"/>
      <c r="E14" s="23"/>
      <c r="F14" s="23"/>
      <c r="G14" s="23"/>
      <c r="H14" s="23"/>
      <c r="I14" s="23"/>
    </row>
    <row r="15" spans="2:9" ht="14.25">
      <c r="B15" s="23"/>
      <c r="C15" s="24"/>
      <c r="D15" s="24"/>
      <c r="E15" s="23"/>
      <c r="F15" s="23"/>
      <c r="G15" s="23"/>
      <c r="H15" s="23"/>
      <c r="I15" s="23"/>
    </row>
    <row r="19" ht="14.25">
      <c r="C19" s="5"/>
    </row>
    <row r="20" ht="14.25">
      <c r="C20" s="5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</sheetData>
  <mergeCells count="4">
    <mergeCell ref="A2:A3"/>
    <mergeCell ref="E2:J2"/>
    <mergeCell ref="A6:J6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40"/>
  <sheetViews>
    <sheetView zoomScale="80" zoomScaleNormal="80" workbookViewId="0" topLeftCell="A1">
      <selection activeCell="A1" sqref="A1:G1"/>
    </sheetView>
  </sheetViews>
  <sheetFormatPr defaultColWidth="9.00390625" defaultRowHeight="12.75"/>
  <cols>
    <col min="1" max="1" width="4.125" style="18" customWidth="1"/>
    <col min="2" max="2" width="50.75390625" style="18" customWidth="1"/>
    <col min="3" max="3" width="24.75390625" style="18" customWidth="1"/>
    <col min="4" max="4" width="24.75390625" style="19" customWidth="1"/>
    <col min="5" max="7" width="24.75390625" style="18" customWidth="1"/>
    <col min="8" max="16384" width="9.125" style="18" customWidth="1"/>
  </cols>
  <sheetData>
    <row r="1" spans="1:7" s="25" customFormat="1" ht="16.5" thickBot="1">
      <c r="A1" s="209" t="s">
        <v>118</v>
      </c>
      <c r="B1" s="209"/>
      <c r="C1" s="209"/>
      <c r="D1" s="209"/>
      <c r="E1" s="209"/>
      <c r="F1" s="209"/>
      <c r="G1" s="209"/>
    </row>
    <row r="2" spans="1:7" s="25" customFormat="1" ht="15.75" customHeight="1" thickBot="1">
      <c r="A2" s="198" t="s">
        <v>82</v>
      </c>
      <c r="B2" s="167"/>
      <c r="C2" s="210" t="s">
        <v>83</v>
      </c>
      <c r="D2" s="210"/>
      <c r="E2" s="210" t="s">
        <v>84</v>
      </c>
      <c r="F2" s="210"/>
      <c r="G2" s="175"/>
    </row>
    <row r="3" spans="1:7" s="25" customFormat="1" ht="45.75" thickBot="1">
      <c r="A3" s="198"/>
      <c r="B3" s="170" t="s">
        <v>69</v>
      </c>
      <c r="C3" s="170" t="s">
        <v>85</v>
      </c>
      <c r="D3" s="170" t="s">
        <v>86</v>
      </c>
      <c r="E3" s="170" t="s">
        <v>87</v>
      </c>
      <c r="F3" s="170" t="s">
        <v>86</v>
      </c>
      <c r="G3" s="162" t="s">
        <v>101</v>
      </c>
    </row>
    <row r="4" spans="1:7" s="25" customFormat="1" ht="14.25">
      <c r="A4" s="17">
        <v>1</v>
      </c>
      <c r="B4" s="29" t="s">
        <v>9</v>
      </c>
      <c r="C4" s="30" t="s">
        <v>9</v>
      </c>
      <c r="D4" s="86" t="s">
        <v>9</v>
      </c>
      <c r="E4" s="31" t="s">
        <v>9</v>
      </c>
      <c r="F4" s="86" t="s">
        <v>9</v>
      </c>
      <c r="G4" s="32" t="s">
        <v>9</v>
      </c>
    </row>
    <row r="5" spans="1:7" s="25" customFormat="1" ht="15.75" thickBot="1">
      <c r="A5" s="99"/>
      <c r="B5" s="78" t="s">
        <v>41</v>
      </c>
      <c r="C5" s="100" t="s">
        <v>9</v>
      </c>
      <c r="D5" s="83" t="s">
        <v>9</v>
      </c>
      <c r="E5" s="80" t="s">
        <v>9</v>
      </c>
      <c r="F5" s="83" t="s">
        <v>9</v>
      </c>
      <c r="G5" s="81" t="s">
        <v>9</v>
      </c>
    </row>
    <row r="6" spans="1:7" s="25" customFormat="1" ht="15">
      <c r="A6" s="130"/>
      <c r="B6" s="149"/>
      <c r="C6" s="118"/>
      <c r="D6" s="150"/>
      <c r="E6" s="151"/>
      <c r="F6" s="150"/>
      <c r="G6" s="118"/>
    </row>
    <row r="7" spans="1:7" s="25" customFormat="1" ht="15">
      <c r="A7" s="23"/>
      <c r="B7" s="149"/>
      <c r="C7" s="118"/>
      <c r="D7" s="150"/>
      <c r="E7" s="151"/>
      <c r="F7" s="150"/>
      <c r="G7" s="118"/>
    </row>
    <row r="8" spans="1:7" s="25" customFormat="1" ht="15">
      <c r="A8" s="23"/>
      <c r="B8" s="149"/>
      <c r="C8" s="118"/>
      <c r="D8" s="150"/>
      <c r="E8" s="151"/>
      <c r="F8" s="150"/>
      <c r="G8" s="118"/>
    </row>
    <row r="9" s="25" customFormat="1" ht="14.25">
      <c r="D9" s="33"/>
    </row>
    <row r="10" s="25" customFormat="1" ht="14.25">
      <c r="D10" s="33"/>
    </row>
    <row r="11" s="25" customFormat="1" ht="14.25">
      <c r="D11" s="33"/>
    </row>
    <row r="12" s="25" customFormat="1" ht="14.25">
      <c r="D12" s="33"/>
    </row>
    <row r="13" s="25" customFormat="1" ht="14.25">
      <c r="D13" s="33"/>
    </row>
    <row r="14" s="25" customFormat="1" ht="14.25">
      <c r="D14" s="33"/>
    </row>
    <row r="15" s="25" customFormat="1" ht="14.25">
      <c r="D15" s="33"/>
    </row>
    <row r="16" s="25" customFormat="1" ht="14.25">
      <c r="D16" s="33"/>
    </row>
    <row r="17" s="25" customFormat="1" ht="14.25">
      <c r="D17" s="33"/>
    </row>
    <row r="18" s="25" customFormat="1" ht="14.25">
      <c r="D18" s="33"/>
    </row>
    <row r="19" s="25" customFormat="1" ht="14.25">
      <c r="D19" s="33"/>
    </row>
    <row r="20" s="25" customFormat="1" ht="14.25">
      <c r="D20" s="33"/>
    </row>
    <row r="21" s="25" customFormat="1" ht="14.25">
      <c r="D21" s="33"/>
    </row>
    <row r="22" s="25" customFormat="1" ht="14.25">
      <c r="D22" s="33"/>
    </row>
    <row r="23" s="25" customFormat="1" ht="14.25">
      <c r="D23" s="33"/>
    </row>
    <row r="24" s="25" customFormat="1" ht="14.25">
      <c r="D24" s="33"/>
    </row>
    <row r="25" s="25" customFormat="1" ht="14.25">
      <c r="D25" s="33"/>
    </row>
    <row r="26" s="25" customFormat="1" ht="14.25">
      <c r="D26" s="33"/>
    </row>
    <row r="27" s="25" customFormat="1" ht="14.25">
      <c r="D27" s="33"/>
    </row>
    <row r="28" s="25" customFormat="1" ht="14.25">
      <c r="D28" s="33"/>
    </row>
    <row r="29" s="25" customFormat="1" ht="14.25">
      <c r="D29" s="33"/>
    </row>
    <row r="30" s="25" customFormat="1" ht="14.25"/>
    <row r="31" s="25" customFormat="1" ht="14.25"/>
    <row r="32" spans="8:9" s="25" customFormat="1" ht="14.25">
      <c r="H32" s="18"/>
      <c r="I32" s="18"/>
    </row>
    <row r="35" spans="2:5" ht="30.75" thickBot="1">
      <c r="B35" s="178" t="s">
        <v>69</v>
      </c>
      <c r="C35" s="170" t="s">
        <v>89</v>
      </c>
      <c r="D35" s="170" t="s">
        <v>90</v>
      </c>
      <c r="E35" s="179" t="s">
        <v>91</v>
      </c>
    </row>
    <row r="36" spans="1:5" ht="14.25">
      <c r="A36" s="18">
        <v>1</v>
      </c>
      <c r="B36" s="29" t="str">
        <f>B4</f>
        <v>no data</v>
      </c>
      <c r="C36" s="104" t="str">
        <f>C4</f>
        <v>no data</v>
      </c>
      <c r="D36" s="86" t="s">
        <v>9</v>
      </c>
      <c r="E36" s="105" t="str">
        <f>G4</f>
        <v>no data</v>
      </c>
    </row>
    <row r="37" spans="2:5" ht="14.25">
      <c r="B37" s="29"/>
      <c r="C37" s="104"/>
      <c r="D37" s="86"/>
      <c r="E37" s="105"/>
    </row>
    <row r="38" spans="2:5" ht="14.25">
      <c r="B38" s="29"/>
      <c r="C38" s="104"/>
      <c r="D38" s="86"/>
      <c r="E38" s="105"/>
    </row>
    <row r="39" spans="2:5" ht="14.25">
      <c r="B39" s="29"/>
      <c r="C39" s="104"/>
      <c r="D39" s="86"/>
      <c r="E39" s="105"/>
    </row>
    <row r="40" spans="2:5" ht="14.25">
      <c r="B40" s="29"/>
      <c r="C40" s="104"/>
      <c r="D40" s="86"/>
      <c r="E40" s="105"/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2"/>
  <sheetViews>
    <sheetView zoomScale="80" zoomScaleNormal="80" workbookViewId="0" topLeftCell="A1">
      <selection activeCell="A2" sqref="A2"/>
    </sheetView>
  </sheetViews>
  <sheetFormatPr defaultColWidth="9.00390625" defaultRowHeight="12.75"/>
  <cols>
    <col min="1" max="1" width="51.00390625" style="0" customWidth="1"/>
    <col min="2" max="2" width="12.75390625" style="0" customWidth="1"/>
    <col min="3" max="3" width="2.75390625" style="0" customWidth="1"/>
  </cols>
  <sheetData>
    <row r="1" spans="1:4" ht="15.75" thickBot="1">
      <c r="A1" s="53" t="s">
        <v>69</v>
      </c>
      <c r="B1" s="54" t="s">
        <v>102</v>
      </c>
      <c r="C1" s="10"/>
      <c r="D1" s="10"/>
    </row>
    <row r="2" spans="1:4" ht="14.25">
      <c r="A2" s="21" t="s">
        <v>9</v>
      </c>
      <c r="B2" s="123" t="s">
        <v>9</v>
      </c>
      <c r="C2" s="10"/>
      <c r="D2" s="10"/>
    </row>
    <row r="3" spans="1:4" ht="14.25">
      <c r="A3" s="182" t="s">
        <v>93</v>
      </c>
      <c r="B3" s="124" t="s">
        <v>9</v>
      </c>
      <c r="C3" s="10"/>
      <c r="D3" s="10"/>
    </row>
    <row r="4" spans="1:4" ht="14.25">
      <c r="A4" s="182" t="s">
        <v>13</v>
      </c>
      <c r="B4" s="124">
        <v>0.11433715477181683</v>
      </c>
      <c r="C4" s="10"/>
      <c r="D4" s="10"/>
    </row>
    <row r="5" spans="1:4" ht="14.25">
      <c r="A5" s="182" t="s">
        <v>12</v>
      </c>
      <c r="B5" s="124">
        <v>0</v>
      </c>
      <c r="C5" s="10"/>
      <c r="D5" s="10"/>
    </row>
    <row r="6" spans="1:4" ht="14.25">
      <c r="A6" s="182" t="s">
        <v>94</v>
      </c>
      <c r="B6" s="124">
        <v>0.02680733437738514</v>
      </c>
      <c r="C6" s="10"/>
      <c r="D6" s="10"/>
    </row>
    <row r="7" spans="1:4" ht="14.25">
      <c r="A7" s="182" t="s">
        <v>95</v>
      </c>
      <c r="B7" s="124">
        <v>8.219178082202738E-05</v>
      </c>
      <c r="C7" s="10"/>
      <c r="D7" s="10"/>
    </row>
    <row r="8" spans="1:4" ht="14.25">
      <c r="A8" s="182" t="s">
        <v>96</v>
      </c>
      <c r="B8" s="124">
        <v>0.01315068493150685</v>
      </c>
      <c r="C8" s="10"/>
      <c r="D8" s="10"/>
    </row>
    <row r="9" spans="1:4" ht="15" thickBot="1">
      <c r="A9" s="183" t="s">
        <v>97</v>
      </c>
      <c r="B9" s="125">
        <v>0.02967424168898991</v>
      </c>
      <c r="C9" s="10"/>
      <c r="D9" s="10"/>
    </row>
    <row r="10" spans="2:4" ht="14.25">
      <c r="B10" s="141"/>
      <c r="C10" s="10"/>
      <c r="D10" s="10"/>
    </row>
    <row r="11" spans="1:4" ht="14.25">
      <c r="A11" s="42"/>
      <c r="B11" s="43"/>
      <c r="C11" s="10"/>
      <c r="D11" s="10"/>
    </row>
    <row r="12" spans="1:4" ht="14.25">
      <c r="A12" s="42"/>
      <c r="B12" s="43"/>
      <c r="C12" s="10"/>
      <c r="D12" s="10"/>
    </row>
    <row r="13" spans="1:4" ht="14.25">
      <c r="A13" s="42"/>
      <c r="B13" s="43"/>
      <c r="C13" s="10"/>
      <c r="D13" s="10"/>
    </row>
    <row r="14" spans="1:4" ht="14.25">
      <c r="A14" s="42"/>
      <c r="B14" s="43"/>
      <c r="C14" s="10"/>
      <c r="D14" s="10"/>
    </row>
    <row r="15" spans="1:4" ht="14.25">
      <c r="A15" s="42"/>
      <c r="B15" s="43"/>
      <c r="C15" s="10"/>
      <c r="D15" s="10"/>
    </row>
    <row r="16" ht="12.75">
      <c r="B16" s="10"/>
    </row>
    <row r="20" spans="1:2" ht="12.75">
      <c r="A20" s="7"/>
      <c r="B20" s="8"/>
    </row>
    <row r="21" ht="12.75">
      <c r="B21" s="8"/>
    </row>
    <row r="22" ht="12.75">
      <c r="B22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2023-01-19T15:06:20Z</dcterms:modified>
  <cp:category/>
  <cp:version/>
  <cp:contentType/>
  <cp:contentStatus/>
</cp:coreProperties>
</file>