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5000" tabRatio="904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NAV'!$B$3:$G$19</definedName>
    <definedName name="_xlnm._FilterDatabase" localSheetId="12" hidden="1">'C_diagram(ROR)'!$A$1:$B$1</definedName>
    <definedName name="_xlnm._FilterDatabase" localSheetId="11" hidden="1">'C_dynamics NAV'!$B$34:$E$34</definedName>
    <definedName name="_xlnm._FilterDatabase" localSheetId="9" hidden="1">C_NAV!$A$2:$J$2</definedName>
    <definedName name="_xlnm._FilterDatabase" localSheetId="0" hidden="1">'IDX + ROR'!$A$24:$C$24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NAV'!$B$37:$E$37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14210"/>
</workbook>
</file>

<file path=xl/calcChain.xml><?xml version="1.0" encoding="utf-8"?>
<calcChain xmlns="http://schemas.openxmlformats.org/spreadsheetml/2006/main">
  <c r="J6" i="24"/>
  <c r="J7" i="16"/>
  <c r="E39" i="17"/>
  <c r="D39"/>
  <c r="C39"/>
  <c r="B39"/>
  <c r="J20" i="21"/>
  <c r="E63" i="14"/>
  <c r="E64"/>
  <c r="E65"/>
  <c r="E66"/>
  <c r="D63"/>
  <c r="D64"/>
  <c r="D65"/>
  <c r="D66"/>
  <c r="C63"/>
  <c r="C64"/>
  <c r="C65"/>
  <c r="C66"/>
  <c r="B63"/>
  <c r="B64"/>
  <c r="B65"/>
  <c r="B66"/>
  <c r="E67"/>
  <c r="D67"/>
  <c r="C67"/>
  <c r="B67"/>
  <c r="C19" i="12"/>
  <c r="C29"/>
  <c r="D29"/>
  <c r="C25"/>
  <c r="C26"/>
  <c r="D26"/>
  <c r="C27"/>
  <c r="C28"/>
  <c r="D28"/>
  <c r="B25"/>
  <c r="B26"/>
  <c r="B27"/>
  <c r="B28"/>
  <c r="B36" i="20"/>
  <c r="E38" i="17"/>
  <c r="C58" i="14"/>
  <c r="C68"/>
  <c r="C69"/>
  <c r="C59"/>
  <c r="C60"/>
  <c r="C61"/>
  <c r="C62"/>
  <c r="C24" i="12"/>
  <c r="B24"/>
  <c r="E36" i="20"/>
  <c r="D36"/>
  <c r="C36"/>
  <c r="E35"/>
  <c r="D35"/>
  <c r="C35"/>
  <c r="B35"/>
  <c r="H6" i="24"/>
  <c r="G6"/>
  <c r="F6"/>
  <c r="E6"/>
  <c r="D38" i="17"/>
  <c r="C38"/>
  <c r="B38"/>
  <c r="H7" i="16"/>
  <c r="G7"/>
  <c r="F7"/>
  <c r="E7"/>
  <c r="E6" i="22"/>
  <c r="E62" i="14"/>
  <c r="E61"/>
  <c r="E69"/>
  <c r="E60"/>
  <c r="E59"/>
  <c r="E58"/>
  <c r="E68"/>
  <c r="D62"/>
  <c r="D61"/>
  <c r="D60"/>
  <c r="D59"/>
  <c r="D58"/>
  <c r="B62"/>
  <c r="B61"/>
  <c r="B60"/>
  <c r="B59"/>
  <c r="B58"/>
  <c r="H20" i="21"/>
  <c r="G20"/>
  <c r="F20"/>
  <c r="E20"/>
  <c r="F5" i="23"/>
  <c r="E5"/>
  <c r="F6" i="22"/>
  <c r="D19" i="12"/>
  <c r="D25"/>
  <c r="D27"/>
  <c r="D24"/>
</calcChain>
</file>

<file path=xl/sharedStrings.xml><?xml version="1.0" encoding="utf-8"?>
<sst xmlns="http://schemas.openxmlformats.org/spreadsheetml/2006/main" count="354" uniqueCount="137">
  <si>
    <t>ТОВ КУА "ТАСК-Інвест"</t>
  </si>
  <si>
    <t>Назва фонду</t>
  </si>
  <si>
    <t>http://www.task.ua/</t>
  </si>
  <si>
    <t>N з/п</t>
  </si>
  <si>
    <t>http://univer.ua/</t>
  </si>
  <si>
    <t>http://www.sem.biz.ua/</t>
  </si>
  <si>
    <t>http://otpcapital.com.ua/</t>
  </si>
  <si>
    <t>х</t>
  </si>
  <si>
    <t>http://www.altus.ua/</t>
  </si>
  <si>
    <t>Доходність інвестиційних сертифікатів</t>
  </si>
  <si>
    <t>http://www.vseswit.com.ua/</t>
  </si>
  <si>
    <t>http://www.kinto.com/</t>
  </si>
  <si>
    <t>http://bonum-group.com/</t>
  </si>
  <si>
    <t>ПрАТ “КІНТО”</t>
  </si>
  <si>
    <t>http://www.am.eavex.com.ua/</t>
  </si>
  <si>
    <t>http://am.artcapital.ua/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</si>
  <si>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</si>
  <si>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</si>
  <si>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</si>
  <si>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</si>
  <si>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</si>
  <si>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</si>
  <si>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</si>
  <si>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November</t>
  </si>
  <si>
    <t>December*</t>
  </si>
  <si>
    <t>FTSE 100  (UK)</t>
  </si>
  <si>
    <t>DJIA (USA)</t>
  </si>
  <si>
    <t>SHANGHAI SE COMPOSITE (China)</t>
  </si>
  <si>
    <t>WIG20 (Poland)**</t>
  </si>
  <si>
    <t>S&amp;P 500 (USA)</t>
  </si>
  <si>
    <t>HANG SENG (Hong Kong)</t>
  </si>
  <si>
    <t>DAX (Germany)</t>
  </si>
  <si>
    <t>ММВБ (MICEX) (Russia)**</t>
  </si>
  <si>
    <t>NIKKEI 225 (Japan)**</t>
  </si>
  <si>
    <t>РТС (RTSI) (Russia)**</t>
  </si>
  <si>
    <t>CAC 40 (France)**</t>
  </si>
  <si>
    <t>YTD 2019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</si>
  <si>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</si>
  <si>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</si>
  <si>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</si>
  <si>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</si>
  <si>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</si>
  <si>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</si>
  <si>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</si>
  <si>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</si>
  <si>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</si>
  <si>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КІNТО-Klasychnyi</t>
  </si>
  <si>
    <t>OTP Fond Aktsii</t>
  </si>
  <si>
    <t>UNIVER.UA/Myhailo Hrushevskyi: Fond Derzhavnykh Paperiv</t>
  </si>
  <si>
    <t>OTP Klasychnyi'</t>
  </si>
  <si>
    <t>Sofiivskyi</t>
  </si>
  <si>
    <t>КІNTO-Ekviti</t>
  </si>
  <si>
    <t>Altus – Depozyt</t>
  </si>
  <si>
    <t>Altus – Zbalansovanyi</t>
  </si>
  <si>
    <t>KINTO-Kaznacheiskyi</t>
  </si>
  <si>
    <t>VSI</t>
  </si>
  <si>
    <t>UNIVER.UA/Volodymyr Velykyi: Fond Zbalansovanyi</t>
  </si>
  <si>
    <t>UNIVER.UA/Iaroslav Mudryi: Fond Aktsii</t>
  </si>
  <si>
    <t>UNIVER.UA/Taras Shevchenko: Fond Zaoshchadzhen</t>
  </si>
  <si>
    <t>ТАSK Resurs</t>
  </si>
  <si>
    <t>Nadbannia</t>
  </si>
  <si>
    <t>Bonum Optimum</t>
  </si>
  <si>
    <t xml:space="preserve">Total </t>
  </si>
  <si>
    <t>Others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</si>
  <si>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</si>
  <si>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</si>
  <si>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</si>
  <si>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</si>
  <si>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</si>
  <si>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"Vsesvit"</t>
  </si>
  <si>
    <t>LLC AMC "TASK-Invest"</t>
  </si>
  <si>
    <t>LLC AMC “ART-KAPITAL Menedzhment”</t>
  </si>
  <si>
    <t>LLC AMC "Bonum Grup"</t>
  </si>
  <si>
    <t>* All funds are diversified unit CII.</t>
  </si>
  <si>
    <t>Rates of Return of Open-Ended CII. Ranking by Date of Reaching Compliance with Standards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</si>
  <si>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</si>
  <si>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</si>
  <si>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</si>
  <si>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</si>
  <si>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</si>
  <si>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</si>
  <si>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YTD</t>
  </si>
  <si>
    <t>Since fund's inception</t>
  </si>
  <si>
    <t>Since fund's inception, % per annum (average)*</t>
  </si>
  <si>
    <t>*The indicator "since the fund's inception, % per annum (average)" is calculated based on compound interest formula.</t>
  </si>
  <si>
    <t>Average</t>
  </si>
  <si>
    <t>n/a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</si>
  <si>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</si>
  <si>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</si>
  <si>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</si>
  <si>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</si>
  <si>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</si>
  <si>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</si>
  <si>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</si>
  <si>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</si>
  <si>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</si>
  <si>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</si>
  <si>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</si>
  <si>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</si>
  <si>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</si>
  <si>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</si>
  <si>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</si>
  <si>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</si>
  <si>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</si>
  <si>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</si>
  <si>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Zbalansovanyi Fond Parytet</t>
  </si>
  <si>
    <t>ТАSК Ukrainskyi Kapital</t>
  </si>
  <si>
    <t>Optimum</t>
  </si>
  <si>
    <t>Form</t>
  </si>
  <si>
    <t>Type</t>
  </si>
  <si>
    <t>unit</t>
  </si>
  <si>
    <t>diversified</t>
  </si>
  <si>
    <t>specialized</t>
  </si>
  <si>
    <t xml:space="preserve"> LLC AMC “ART-KAPITAL Menedzhment”</t>
  </si>
  <si>
    <t>LLC AMC "ТАSК-Іnvest"</t>
  </si>
  <si>
    <t>LLC AMC "SЕМ"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</si>
  <si>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</si>
  <si>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</si>
  <si>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</si>
  <si>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</si>
  <si>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</si>
  <si>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</si>
  <si>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Іndeks Ukrainskoi Birzhi</t>
  </si>
  <si>
    <t>ТАSК Universal</t>
  </si>
  <si>
    <t>non-diversified</t>
  </si>
  <si>
    <t>Number of securities in circulation</t>
  </si>
  <si>
    <t>NAV per one security, UAH</t>
  </si>
  <si>
    <t>Security nominal, UAH</t>
  </si>
  <si>
    <t>Closed-End Funds. Ranking by NAV</t>
  </si>
  <si>
    <t>Rates of Return of Closed-End CII. Ranking by Date of Reaching Compliance with Standards</t>
  </si>
  <si>
    <t>Closed-End Funds' Dynamics /Ranking by Net Inflows</t>
  </si>
  <si>
    <t>Number of Securities in Circulation</t>
  </si>
  <si>
    <t>Index</t>
  </si>
  <si>
    <t>Monthly change</t>
  </si>
  <si>
    <t>YTD change</t>
  </si>
  <si>
    <t>**as of 30.12.2019</t>
  </si>
  <si>
    <t>* as of 27.12.2019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</si>
</sst>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/>
      <right/>
      <top style="dotted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9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10" fontId="14" fillId="0" borderId="7" xfId="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 shrinkToFit="1"/>
    </xf>
    <xf numFmtId="4" fontId="9" fillId="0" borderId="10" xfId="0" applyNumberFormat="1" applyFont="1" applyFill="1" applyBorder="1" applyAlignment="1">
      <alignment horizontal="right" vertical="center" indent="1"/>
    </xf>
    <xf numFmtId="3" fontId="9" fillId="0" borderId="10" xfId="0" applyNumberFormat="1" applyFont="1" applyFill="1" applyBorder="1" applyAlignment="1">
      <alignment horizontal="right" vertical="center" indent="1"/>
    </xf>
    <xf numFmtId="4" fontId="9" fillId="0" borderId="11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vertical="center" wrapText="1"/>
    </xf>
    <xf numFmtId="10" fontId="14" fillId="0" borderId="0" xfId="6" applyNumberFormat="1" applyFont="1" applyFill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7" xfId="6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10" fontId="14" fillId="0" borderId="19" xfId="6" applyNumberFormat="1" applyFont="1" applyFill="1" applyBorder="1" applyAlignment="1">
      <alignment horizontal="center" vertical="center" wrapText="1"/>
    </xf>
    <xf numFmtId="10" fontId="14" fillId="0" borderId="20" xfId="6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 indent="1"/>
    </xf>
    <xf numFmtId="0" fontId="14" fillId="0" borderId="7" xfId="3" applyFont="1" applyFill="1" applyBorder="1" applyAlignment="1">
      <alignment vertical="center" wrapText="1"/>
    </xf>
    <xf numFmtId="4" fontId="14" fillId="0" borderId="7" xfId="3" applyNumberFormat="1" applyFont="1" applyFill="1" applyBorder="1" applyAlignment="1">
      <alignment horizontal="right" vertical="center" wrapText="1" indent="1"/>
    </xf>
    <xf numFmtId="3" fontId="14" fillId="0" borderId="7" xfId="3" applyNumberFormat="1" applyFont="1" applyFill="1" applyBorder="1" applyAlignment="1">
      <alignment horizontal="right" vertical="center" wrapText="1" indent="1"/>
    </xf>
    <xf numFmtId="0" fontId="15" fillId="0" borderId="17" xfId="1" applyFont="1" applyFill="1" applyBorder="1" applyAlignment="1" applyProtection="1">
      <alignment vertical="center" wrapText="1"/>
    </xf>
    <xf numFmtId="0" fontId="14" fillId="0" borderId="22" xfId="5" applyFont="1" applyFill="1" applyBorder="1" applyAlignment="1">
      <alignment vertical="center" wrapText="1"/>
    </xf>
    <xf numFmtId="10" fontId="14" fillId="0" borderId="23" xfId="6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0" fillId="0" borderId="26" xfId="0" applyBorder="1"/>
    <xf numFmtId="4" fontId="10" fillId="0" borderId="27" xfId="0" applyNumberFormat="1" applyFont="1" applyFill="1" applyBorder="1" applyAlignment="1">
      <alignment horizontal="right" vertical="center" indent="1"/>
    </xf>
    <xf numFmtId="3" fontId="10" fillId="0" borderId="28" xfId="0" applyNumberFormat="1" applyFont="1" applyFill="1" applyBorder="1" applyAlignment="1">
      <alignment horizontal="right" vertical="center" indent="1"/>
    </xf>
    <xf numFmtId="4" fontId="10" fillId="0" borderId="29" xfId="0" applyNumberFormat="1" applyFont="1" applyFill="1" applyBorder="1" applyAlignment="1">
      <alignment horizontal="right" vertical="center" indent="1"/>
    </xf>
    <xf numFmtId="10" fontId="9" fillId="0" borderId="10" xfId="10" applyNumberFormat="1" applyFont="1" applyFill="1" applyBorder="1" applyAlignment="1">
      <alignment horizontal="right" vertical="center" indent="1"/>
    </xf>
    <xf numFmtId="10" fontId="10" fillId="0" borderId="13" xfId="0" applyNumberFormat="1" applyFont="1" applyFill="1" applyBorder="1" applyAlignment="1">
      <alignment horizontal="right" vertical="center" indent="1"/>
    </xf>
    <xf numFmtId="4" fontId="20" fillId="0" borderId="13" xfId="7" applyNumberFormat="1" applyFont="1" applyFill="1" applyBorder="1" applyAlignment="1">
      <alignment horizontal="right" vertical="center" wrapText="1" indent="1"/>
    </xf>
    <xf numFmtId="3" fontId="20" fillId="0" borderId="13" xfId="7" applyNumberFormat="1" applyFont="1" applyFill="1" applyBorder="1" applyAlignment="1">
      <alignment horizontal="right" vertical="center" wrapText="1" indent="1"/>
    </xf>
    <xf numFmtId="10" fontId="14" fillId="0" borderId="7" xfId="6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0" xfId="0" applyFont="1" applyBorder="1" applyAlignment="1">
      <alignment vertical="center"/>
    </xf>
    <xf numFmtId="14" fontId="9" fillId="0" borderId="30" xfId="0" applyNumberFormat="1" applyFont="1" applyBorder="1" applyAlignment="1">
      <alignment horizontal="center" vertical="center"/>
    </xf>
    <xf numFmtId="14" fontId="9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14" fontId="14" fillId="0" borderId="7" xfId="5" applyNumberFormat="1" applyFont="1" applyFill="1" applyBorder="1" applyAlignment="1">
      <alignment horizontal="center" vertical="center" wrapText="1"/>
    </xf>
    <xf numFmtId="10" fontId="14" fillId="0" borderId="33" xfId="8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4" fontId="10" fillId="0" borderId="34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4" fontId="10" fillId="0" borderId="28" xfId="0" applyNumberFormat="1" applyFont="1" applyFill="1" applyBorder="1" applyAlignment="1">
      <alignment horizontal="right" vertical="center" indent="1"/>
    </xf>
    <xf numFmtId="0" fontId="9" fillId="0" borderId="35" xfId="0" applyFont="1" applyFill="1" applyBorder="1" applyAlignment="1">
      <alignment vertical="center"/>
    </xf>
    <xf numFmtId="4" fontId="10" fillId="0" borderId="2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0" fontId="9" fillId="0" borderId="36" xfId="0" applyFont="1" applyFill="1" applyBorder="1" applyAlignment="1">
      <alignment horizontal="left" vertical="center" wrapText="1" shrinkToFit="1"/>
    </xf>
    <xf numFmtId="4" fontId="9" fillId="0" borderId="37" xfId="0" applyNumberFormat="1" applyFont="1" applyFill="1" applyBorder="1" applyAlignment="1">
      <alignment horizontal="right" vertical="center" indent="1"/>
    </xf>
    <xf numFmtId="10" fontId="9" fillId="0" borderId="37" xfId="10" applyNumberFormat="1" applyFont="1" applyFill="1" applyBorder="1" applyAlignment="1">
      <alignment horizontal="right" vertical="center" indent="1"/>
    </xf>
    <xf numFmtId="4" fontId="9" fillId="0" borderId="38" xfId="0" applyNumberFormat="1" applyFont="1" applyFill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10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4" fontId="9" fillId="0" borderId="44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10" fontId="9" fillId="0" borderId="45" xfId="10" applyNumberFormat="1" applyFont="1" applyFill="1" applyBorder="1" applyAlignment="1">
      <alignment horizontal="right" vertical="center" indent="1"/>
    </xf>
    <xf numFmtId="0" fontId="19" fillId="0" borderId="9" xfId="0" applyFont="1" applyBorder="1" applyAlignment="1">
      <alignment horizontal="left" vertical="center" wrapText="1"/>
    </xf>
    <xf numFmtId="10" fontId="14" fillId="0" borderId="7" xfId="6" applyNumberFormat="1" applyFont="1" applyFill="1" applyBorder="1" applyAlignment="1">
      <alignment horizontal="right" vertical="center" indent="1"/>
    </xf>
    <xf numFmtId="10" fontId="14" fillId="0" borderId="17" xfId="6" applyNumberFormat="1" applyFont="1" applyFill="1" applyBorder="1" applyAlignment="1">
      <alignment horizontal="right" vertical="center" indent="1"/>
    </xf>
    <xf numFmtId="10" fontId="14" fillId="0" borderId="20" xfId="6" applyNumberFormat="1" applyFont="1" applyFill="1" applyBorder="1" applyAlignment="1">
      <alignment horizontal="right" vertical="center" indent="1"/>
    </xf>
    <xf numFmtId="10" fontId="14" fillId="0" borderId="11" xfId="6" applyNumberFormat="1" applyFont="1" applyFill="1" applyBorder="1" applyAlignment="1">
      <alignment horizontal="right" vertical="center" indent="1"/>
    </xf>
    <xf numFmtId="10" fontId="14" fillId="0" borderId="46" xfId="6" applyNumberFormat="1" applyFont="1" applyFill="1" applyBorder="1" applyAlignment="1">
      <alignment horizontal="right" vertical="center" indent="1"/>
    </xf>
    <xf numFmtId="10" fontId="19" fillId="0" borderId="46" xfId="0" applyNumberFormat="1" applyFont="1" applyBorder="1" applyAlignment="1">
      <alignment horizontal="right" vertical="center" indent="1"/>
    </xf>
    <xf numFmtId="10" fontId="14" fillId="0" borderId="29" xfId="6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4" fontId="21" fillId="0" borderId="7" xfId="5" applyNumberFormat="1" applyFont="1" applyFill="1" applyBorder="1" applyAlignment="1">
      <alignment horizontal="center" vertical="center" wrapText="1"/>
    </xf>
    <xf numFmtId="10" fontId="21" fillId="0" borderId="7" xfId="6" applyNumberFormat="1" applyFont="1" applyFill="1" applyBorder="1" applyAlignment="1">
      <alignment horizontal="right" vertical="center" wrapText="1" indent="1"/>
    </xf>
    <xf numFmtId="10" fontId="21" fillId="0" borderId="33" xfId="8" applyNumberFormat="1" applyFont="1" applyFill="1" applyBorder="1" applyAlignment="1">
      <alignment horizontal="right" vertical="center" wrapText="1" indent="1"/>
    </xf>
    <xf numFmtId="10" fontId="20" fillId="0" borderId="0" xfId="6" applyNumberFormat="1" applyFont="1" applyFill="1" applyBorder="1" applyAlignment="1">
      <alignment horizontal="center" vertical="center" wrapText="1"/>
    </xf>
    <xf numFmtId="10" fontId="20" fillId="0" borderId="0" xfId="6" applyNumberFormat="1" applyFont="1" applyFill="1" applyBorder="1" applyAlignment="1">
      <alignment horizontal="right" vertical="center" wrapText="1" indent="1"/>
    </xf>
    <xf numFmtId="10" fontId="20" fillId="0" borderId="0" xfId="8" applyNumberFormat="1" applyFont="1" applyFill="1" applyBorder="1" applyAlignment="1">
      <alignment horizontal="center" vertical="center" wrapText="1"/>
    </xf>
    <xf numFmtId="10" fontId="14" fillId="0" borderId="43" xfId="6" applyNumberFormat="1" applyFont="1" applyFill="1" applyBorder="1" applyAlignment="1">
      <alignment horizontal="right" vertical="center" wrapText="1" indent="1"/>
    </xf>
    <xf numFmtId="10" fontId="14" fillId="0" borderId="10" xfId="6" applyNumberFormat="1" applyFont="1" applyFill="1" applyBorder="1" applyAlignment="1">
      <alignment horizontal="right" vertical="center" wrapText="1" indent="1"/>
    </xf>
    <xf numFmtId="4" fontId="9" fillId="0" borderId="15" xfId="0" applyNumberFormat="1" applyFont="1" applyFill="1" applyBorder="1" applyAlignment="1">
      <alignment horizontal="right" vertical="center" indent="1"/>
    </xf>
    <xf numFmtId="10" fontId="14" fillId="0" borderId="47" xfId="6" applyNumberFormat="1" applyFont="1" applyFill="1" applyBorder="1" applyAlignment="1">
      <alignment horizontal="right" vertical="center" inden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14" fillId="0" borderId="0" xfId="3" applyFont="1" applyFill="1" applyBorder="1" applyAlignment="1">
      <alignment vertical="center" wrapText="1"/>
    </xf>
    <xf numFmtId="4" fontId="14" fillId="0" borderId="0" xfId="3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Border="1" applyAlignment="1">
      <alignment horizontal="right" vertical="center" indent="1"/>
    </xf>
    <xf numFmtId="4" fontId="9" fillId="0" borderId="0" xfId="0" applyNumberFormat="1" applyFont="1" applyBorder="1" applyAlignment="1">
      <alignment horizontal="right" vertical="center" indent="1"/>
    </xf>
    <xf numFmtId="3" fontId="9" fillId="0" borderId="0" xfId="0" applyNumberFormat="1" applyFont="1" applyBorder="1" applyAlignment="1">
      <alignment horizontal="right" vertical="center" indent="1"/>
    </xf>
    <xf numFmtId="0" fontId="10" fillId="0" borderId="0" xfId="0" applyFont="1" applyFill="1" applyBorder="1" applyAlignment="1">
      <alignment horizontal="center" vertical="center" wrapText="1" shrinkToFit="1"/>
    </xf>
    <xf numFmtId="10" fontId="10" fillId="0" borderId="0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4" fillId="0" borderId="48" xfId="5" applyFont="1" applyBorder="1" applyAlignment="1">
      <alignment vertical="center" wrapText="1"/>
    </xf>
    <xf numFmtId="0" fontId="14" fillId="0" borderId="5" xfId="5" applyFont="1" applyBorder="1" applyAlignment="1">
      <alignment vertical="center" wrapText="1"/>
    </xf>
    <xf numFmtId="0" fontId="21" fillId="0" borderId="49" xfId="5" applyFont="1" applyBorder="1" applyAlignment="1">
      <alignment vertical="center" wrapText="1"/>
    </xf>
    <xf numFmtId="0" fontId="21" fillId="0" borderId="22" xfId="5" applyFont="1" applyBorder="1" applyAlignment="1">
      <alignment vertical="center" wrapText="1"/>
    </xf>
    <xf numFmtId="0" fontId="21" fillId="0" borderId="5" xfId="5" applyFont="1" applyBorder="1" applyAlignment="1">
      <alignment vertical="center" wrapText="1"/>
    </xf>
    <xf numFmtId="0" fontId="9" fillId="0" borderId="5" xfId="0" applyFont="1" applyBorder="1" applyAlignment="1">
      <alignment horizontal="left"/>
    </xf>
    <xf numFmtId="0" fontId="21" fillId="0" borderId="48" xfId="5" applyFont="1" applyBorder="1" applyAlignment="1">
      <alignment vertical="center" wrapText="1"/>
    </xf>
    <xf numFmtId="0" fontId="21" fillId="0" borderId="0" xfId="5" applyFont="1" applyAlignment="1">
      <alignment vertical="center" wrapText="1"/>
    </xf>
    <xf numFmtId="0" fontId="14" fillId="0" borderId="50" xfId="5" applyFont="1" applyBorder="1" applyAlignment="1">
      <alignment vertical="center" wrapText="1"/>
    </xf>
    <xf numFmtId="0" fontId="14" fillId="0" borderId="7" xfId="3" applyFont="1" applyBorder="1" applyAlignment="1">
      <alignment vertical="center" wrapText="1"/>
    </xf>
    <xf numFmtId="0" fontId="21" fillId="0" borderId="51" xfId="4" applyFont="1" applyBorder="1" applyAlignment="1">
      <alignment vertical="center" wrapText="1"/>
    </xf>
    <xf numFmtId="0" fontId="21" fillId="0" borderId="52" xfId="0" applyFont="1" applyBorder="1"/>
    <xf numFmtId="0" fontId="21" fillId="0" borderId="0" xfId="0" applyFont="1"/>
    <xf numFmtId="0" fontId="21" fillId="0" borderId="7" xfId="4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 wrapText="1"/>
    </xf>
    <xf numFmtId="14" fontId="17" fillId="0" borderId="3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0" borderId="0" xfId="5" applyFont="1" applyAlignment="1">
      <alignment vertical="center" wrapText="1"/>
    </xf>
    <xf numFmtId="0" fontId="9" fillId="0" borderId="9" xfId="0" applyFont="1" applyBorder="1" applyAlignment="1">
      <alignment horizontal="left" vertical="center" wrapText="1" shrinkToFit="1"/>
    </xf>
    <xf numFmtId="0" fontId="10" fillId="0" borderId="53" xfId="0" applyFont="1" applyBorder="1" applyAlignment="1">
      <alignment horizontal="center" vertical="center" wrapText="1" shrinkToFit="1"/>
    </xf>
    <xf numFmtId="0" fontId="10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left" vertical="center" wrapText="1" shrinkToFit="1"/>
    </xf>
    <xf numFmtId="0" fontId="10" fillId="0" borderId="0" xfId="0" applyFont="1" applyAlignment="1">
      <alignment vertical="center"/>
    </xf>
    <xf numFmtId="0" fontId="14" fillId="0" borderId="9" xfId="5" applyFont="1" applyBorder="1" applyAlignment="1">
      <alignment horizontal="left" vertical="center" wrapText="1"/>
    </xf>
    <xf numFmtId="0" fontId="14" fillId="0" borderId="9" xfId="5" applyFont="1" applyBorder="1" applyAlignment="1">
      <alignment vertical="center" wrapText="1"/>
    </xf>
    <xf numFmtId="0" fontId="14" fillId="0" borderId="56" xfId="5" applyFont="1" applyBorder="1" applyAlignment="1">
      <alignment vertical="center" wrapText="1"/>
    </xf>
    <xf numFmtId="4" fontId="14" fillId="0" borderId="7" xfId="3" applyNumberFormat="1" applyFont="1" applyBorder="1" applyAlignment="1">
      <alignment horizontal="center" vertical="center" wrapText="1"/>
    </xf>
    <xf numFmtId="3" fontId="14" fillId="0" borderId="7" xfId="3" applyNumberFormat="1" applyFont="1" applyBorder="1" applyAlignment="1">
      <alignment horizontal="center" vertical="center" wrapText="1"/>
    </xf>
    <xf numFmtId="0" fontId="21" fillId="0" borderId="50" xfId="5" applyFont="1" applyBorder="1" applyAlignment="1">
      <alignment vertical="center" wrapText="1"/>
    </xf>
    <xf numFmtId="4" fontId="21" fillId="0" borderId="7" xfId="4" applyNumberFormat="1" applyFont="1" applyBorder="1" applyAlignment="1">
      <alignment horizontal="center" vertical="center" wrapText="1"/>
    </xf>
    <xf numFmtId="3" fontId="21" fillId="0" borderId="7" xfId="4" applyNumberFormat="1" applyFont="1" applyBorder="1" applyAlignment="1">
      <alignment horizontal="center" vertical="center" wrapText="1"/>
    </xf>
    <xf numFmtId="0" fontId="20" fillId="0" borderId="57" xfId="5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58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20" fillId="0" borderId="21" xfId="7" applyFont="1" applyBorder="1" applyAlignment="1">
      <alignment horizontal="center" vertical="center" wrapText="1"/>
    </xf>
    <xf numFmtId="0" fontId="20" fillId="0" borderId="60" xfId="7" applyFont="1" applyBorder="1" applyAlignment="1">
      <alignment horizontal="center" vertical="center" wrapText="1"/>
    </xf>
    <xf numFmtId="0" fontId="8" fillId="0" borderId="6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3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63" xfId="0" applyBorder="1"/>
    <xf numFmtId="0" fontId="10" fillId="0" borderId="3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</cellXfs>
  <cellStyles count="11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1 2" xfId="4"/>
    <cellStyle name="Обычный_Відкр_2" xfId="5"/>
    <cellStyle name="Обычный_З_2_28.10" xfId="6"/>
    <cellStyle name="Обычный_Лист2" xfId="7"/>
    <cellStyle name="Обычный_Лист5" xfId="8"/>
    <cellStyle name="Процентный" xfId="9" builtinId="5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7948744868429909"/>
          <c:y val="1.915708812260536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75E-2"/>
          <c:y val="0.29118882898119081"/>
          <c:w val="0.94700933744769766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1.1179043247734335E-3"/>
                  <c:y val="2.33666363505898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'IDX + ROR'!$A$3:$A$5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2019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-2.2243509914742887E-2</c:v>
                </c:pt>
                <c:pt idx="1">
                  <c:v>-1.3520398165928205E-3</c:v>
                </c:pt>
                <c:pt idx="2">
                  <c:v>-8.8869422196796388E-2</c:v>
                </c:pt>
              </c:numCache>
            </c:numRef>
          </c:val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7.4620969230393417E-3"/>
                  <c:y val="2.292368055513671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'IDX + ROR'!$A$3:$A$5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2019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-1.6201216739060276E-2</c:v>
                </c:pt>
                <c:pt idx="1">
                  <c:v>1.7506482021184766E-2</c:v>
                </c:pt>
                <c:pt idx="2">
                  <c:v>-0.10927602871486886</c:v>
                </c:pt>
              </c:numCache>
            </c:numRef>
          </c:val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8544202120159334E-4"/>
                  <c:y val="0.12266396728472317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3552729167087833E-3"/>
                  <c:y val="0.12754402649291549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9251038122160005E-3"/>
                  <c:y val="-5.123796790474701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2019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-6.5338904528577241E-4</c:v>
                </c:pt>
                <c:pt idx="1">
                  <c:v>-1.3618358530450643E-3</c:v>
                </c:pt>
                <c:pt idx="2">
                  <c:v>-1.5270557902753295E-2</c:v>
                </c:pt>
              </c:numCache>
            </c:numRef>
          </c:val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9628787592231305E-3"/>
                  <c:y val="-5.169420558747249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6779179327323095E-3"/>
                  <c:y val="0.1105755575142020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2019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-2.2983775726641009E-3</c:v>
                </c:pt>
                <c:pt idx="1">
                  <c:v>-2.5205326821631235E-4</c:v>
                </c:pt>
                <c:pt idx="2">
                  <c:v>-0.16469934139197889</c:v>
                </c:pt>
              </c:numCache>
            </c:numRef>
          </c:val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2019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-5.9840458317870771E-3</c:v>
                </c:pt>
                <c:pt idx="1">
                  <c:v>-1.0249495416477516E-2</c:v>
                </c:pt>
                <c:pt idx="2">
                  <c:v>-0.11956378172933829</c:v>
                </c:pt>
              </c:numCache>
            </c:numRef>
          </c:val>
        </c:ser>
        <c:dLbls>
          <c:showVal val="1"/>
        </c:dLbls>
        <c:gapWidth val="400"/>
        <c:overlap val="-10"/>
        <c:axId val="71259648"/>
        <c:axId val="71261184"/>
      </c:barChart>
      <c:catAx>
        <c:axId val="7125964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1261184"/>
        <c:crosses val="autoZero"/>
        <c:auto val="1"/>
        <c:lblAlgn val="ctr"/>
        <c:lblOffset val="0"/>
        <c:tickLblSkip val="1"/>
        <c:tickMarkSkip val="1"/>
      </c:catAx>
      <c:valAx>
        <c:axId val="71261184"/>
        <c:scaling>
          <c:orientation val="minMax"/>
          <c:max val="2.0000000000000004E-2"/>
          <c:min val="-0.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12596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102575873544232"/>
          <c:y val="0.8544093271421783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17370143546871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15023508618298445"/>
          <c:w val="0.53846153846153844"/>
          <c:h val="0.64554138594251109"/>
        </c:manualLayout>
      </c:layout>
      <c:barChart>
        <c:barDir val="bar"/>
        <c:grouping val="clustered"/>
        <c:ser>
          <c:idx val="0"/>
          <c:order val="0"/>
          <c:tx>
            <c:strRef>
              <c:f>'IDX + ROR'!$B$24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ROR'!$A$25:$A$37</c:f>
              <c:strCache>
                <c:ptCount val="13"/>
                <c:pt idx="0">
                  <c:v>CAC 40 (France)**</c:v>
                </c:pt>
                <c:pt idx="1">
                  <c:v>DAX (Germany)</c:v>
                </c:pt>
                <c:pt idx="2">
                  <c:v>DJIA (USA)</c:v>
                </c:pt>
                <c:pt idx="3">
                  <c:v>FTSE 100  (UK)</c:v>
                </c:pt>
                <c:pt idx="4">
                  <c:v>HANG SENG (Hong Kong)</c:v>
                </c:pt>
                <c:pt idx="5">
                  <c:v>NIKKEI 225 (Japan)**</c:v>
                </c:pt>
                <c:pt idx="6">
                  <c:v>S&amp;P 500 (USA)</c:v>
                </c:pt>
                <c:pt idx="7">
                  <c:v>SHANGHAI SE COMPOSITE (China)</c:v>
                </c:pt>
                <c:pt idx="8">
                  <c:v>WIG20 (Poland)**</c:v>
                </c:pt>
                <c:pt idx="9">
                  <c:v>PFTS Index</c:v>
                </c:pt>
                <c:pt idx="10">
                  <c:v>UX Index</c:v>
                </c:pt>
                <c:pt idx="11">
                  <c:v>ММВБ (MICEX) (Russia)**</c:v>
                </c:pt>
                <c:pt idx="12">
                  <c:v>РТС (RTSI) (Russia)**</c:v>
                </c:pt>
              </c:strCache>
            </c:strRef>
          </c:cat>
          <c:val>
            <c:numRef>
              <c:f>'IDX + ROR'!$B$25:$B$37</c:f>
              <c:numCache>
                <c:formatCode>0.00%</c:formatCode>
                <c:ptCount val="13"/>
                <c:pt idx="0">
                  <c:v>1.2343421103880203E-2</c:v>
                </c:pt>
                <c:pt idx="1">
                  <c:v>9.5418838081107182E-4</c:v>
                </c:pt>
                <c:pt idx="2">
                  <c:v>1.7362050606368751E-2</c:v>
                </c:pt>
                <c:pt idx="3">
                  <c:v>2.6667011500667748E-2</c:v>
                </c:pt>
                <c:pt idx="4">
                  <c:v>6.9962260627506767E-2</c:v>
                </c:pt>
                <c:pt idx="5">
                  <c:v>1.5571022640681553E-2</c:v>
                </c:pt>
                <c:pt idx="6">
                  <c:v>2.8589803182446305E-2</c:v>
                </c:pt>
                <c:pt idx="7">
                  <c:v>6.2026894337704253E-2</c:v>
                </c:pt>
                <c:pt idx="8">
                  <c:v>-4.099233883294584E-3</c:v>
                </c:pt>
                <c:pt idx="9">
                  <c:v>-1.3520398165928205E-3</c:v>
                </c:pt>
                <c:pt idx="10">
                  <c:v>1.7506482021184766E-2</c:v>
                </c:pt>
                <c:pt idx="11">
                  <c:v>3.7644317411433592E-2</c:v>
                </c:pt>
                <c:pt idx="12">
                  <c:v>7.6797942229483107E-2</c:v>
                </c:pt>
              </c:numCache>
            </c:numRef>
          </c:val>
        </c:ser>
        <c:ser>
          <c:idx val="1"/>
          <c:order val="1"/>
          <c:tx>
            <c:strRef>
              <c:f>'IDX + ROR'!$C$24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'IDX + ROR'!$A$25:$A$37</c:f>
              <c:strCache>
                <c:ptCount val="13"/>
                <c:pt idx="0">
                  <c:v>CAC 40 (France)**</c:v>
                </c:pt>
                <c:pt idx="1">
                  <c:v>DAX (Germany)</c:v>
                </c:pt>
                <c:pt idx="2">
                  <c:v>DJIA (USA)</c:v>
                </c:pt>
                <c:pt idx="3">
                  <c:v>FTSE 100  (UK)</c:v>
                </c:pt>
                <c:pt idx="4">
                  <c:v>HANG SENG (Hong Kong)</c:v>
                </c:pt>
                <c:pt idx="5">
                  <c:v>NIKKEI 225 (Japan)**</c:v>
                </c:pt>
                <c:pt idx="6">
                  <c:v>S&amp;P 500 (USA)</c:v>
                </c:pt>
                <c:pt idx="7">
                  <c:v>SHANGHAI SE COMPOSITE (China)</c:v>
                </c:pt>
                <c:pt idx="8">
                  <c:v>WIG20 (Poland)**</c:v>
                </c:pt>
                <c:pt idx="9">
                  <c:v>PFTS Index</c:v>
                </c:pt>
                <c:pt idx="10">
                  <c:v>UX Index</c:v>
                </c:pt>
                <c:pt idx="11">
                  <c:v>ММВБ (MICEX) (Russia)**</c:v>
                </c:pt>
                <c:pt idx="12">
                  <c:v>РТС (RTSI) (Russia)**</c:v>
                </c:pt>
              </c:strCache>
            </c:strRef>
          </c:cat>
          <c:val>
            <c:numRef>
              <c:f>'IDX + ROR'!$C$25:$C$37</c:f>
              <c:numCache>
                <c:formatCode>0.00%</c:formatCode>
                <c:ptCount val="13"/>
                <c:pt idx="0">
                  <c:v>0.27770724596793173</c:v>
                </c:pt>
                <c:pt idx="1">
                  <c:v>0.25476467379363132</c:v>
                </c:pt>
                <c:pt idx="2">
                  <c:v>0.23744449840432891</c:v>
                </c:pt>
                <c:pt idx="3">
                  <c:v>0.12005844991884418</c:v>
                </c:pt>
                <c:pt idx="4">
                  <c:v>0.10529834301801277</c:v>
                </c:pt>
                <c:pt idx="5">
                  <c:v>0.18195812392548105</c:v>
                </c:pt>
                <c:pt idx="6">
                  <c:v>0.29972563502216665</c:v>
                </c:pt>
                <c:pt idx="7">
                  <c:v>0.22303219856449719</c:v>
                </c:pt>
                <c:pt idx="8">
                  <c:v>-5.5582154324593791E-2</c:v>
                </c:pt>
                <c:pt idx="9">
                  <c:v>-8.8869422196796388E-2</c:v>
                </c:pt>
                <c:pt idx="10">
                  <c:v>-0.10927602871486886</c:v>
                </c:pt>
                <c:pt idx="11">
                  <c:v>0.29144371422514315</c:v>
                </c:pt>
                <c:pt idx="12">
                  <c:v>0.45284346186675162</c:v>
                </c:pt>
              </c:numCache>
            </c:numRef>
          </c:val>
        </c:ser>
        <c:dLbls>
          <c:showVal val="1"/>
        </c:dLbls>
        <c:gapWidth val="100"/>
        <c:overlap val="-20"/>
        <c:axId val="72389376"/>
        <c:axId val="72390912"/>
      </c:barChart>
      <c:catAx>
        <c:axId val="7238937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390912"/>
        <c:crosses val="autoZero"/>
        <c:lblAlgn val="ctr"/>
        <c:lblOffset val="100"/>
        <c:tickLblSkip val="1"/>
        <c:tickMarkSkip val="1"/>
      </c:catAx>
      <c:valAx>
        <c:axId val="72390912"/>
        <c:scaling>
          <c:orientation val="minMax"/>
          <c:max val="0.5"/>
          <c:min val="-0.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389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112929623567922"/>
          <c:y val="0.88889103224110788"/>
          <c:w val="0.58428805237315873"/>
          <c:h val="5.432111863695659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798927613941019"/>
          <c:y val="7.236865128701017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254691689008044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4784995039158979E-2"/>
                  <c:y val="-7.7299655046968632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1.9776938070408815E-2"/>
                  <c:y val="-8.866148234519953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1544658124168797"/>
                  <c:y val="-8.505960211348349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6.2805513922019843E-2"/>
                  <c:y val="8.3824459639009238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9.0964232688072105E-2"/>
                  <c:y val="4.7848809068687263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8.1134730812803854E-2"/>
                  <c:y val="6.2589196441619421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Mode val="edge"/>
                  <c:yMode val="edge"/>
                  <c:x val="0.24664879356568367"/>
                  <c:y val="0.4780711992684332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Mode val="edge"/>
                  <c:yMode val="edge"/>
                  <c:x val="0.16890080428954421"/>
                  <c:y val="0.40570262323238598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Mode val="edge"/>
                  <c:yMode val="edge"/>
                  <c:x val="0.19571045576407509"/>
                  <c:y val="0.36403586733284377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Mode val="edge"/>
                  <c:yMode val="edge"/>
                  <c:x val="0.1849865951742628"/>
                  <c:y val="0.31359716282287137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Mode val="edge"/>
                  <c:yMode val="edge"/>
                  <c:x val="0.21447721179624671"/>
                  <c:y val="0.29824625275461886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O_NAV!$B$24:$B$29</c:f>
              <c:strCache>
                <c:ptCount val="6"/>
                <c:pt idx="0">
                  <c:v>КІNТО-Klasychnyi</c:v>
                </c:pt>
                <c:pt idx="1">
                  <c:v>OTP Fond Aktsii</c:v>
                </c:pt>
                <c:pt idx="2">
                  <c:v>UNIVER.UA/Myhailo Hrushevskyi: Fond Derzhavnykh Paperiv</c:v>
                </c:pt>
                <c:pt idx="3">
                  <c:v>OTP Klasychnyi'</c:v>
                </c:pt>
                <c:pt idx="4">
                  <c:v>Sofiivskyi</c:v>
                </c:pt>
                <c:pt idx="5">
                  <c:v>Others</c:v>
                </c:pt>
              </c:strCache>
            </c:strRef>
          </c:cat>
          <c:val>
            <c:numRef>
              <c:f>O_NAV!$C$24:$C$29</c:f>
              <c:numCache>
                <c:formatCode>#,##0.00</c:formatCode>
                <c:ptCount val="6"/>
                <c:pt idx="0">
                  <c:v>29111024.359999999</c:v>
                </c:pt>
                <c:pt idx="1">
                  <c:v>9808588.6099999994</c:v>
                </c:pt>
                <c:pt idx="2">
                  <c:v>7545286.5499999998</c:v>
                </c:pt>
                <c:pt idx="3">
                  <c:v>6224926.4699999997</c:v>
                </c:pt>
                <c:pt idx="4">
                  <c:v>5082471.2001</c:v>
                </c:pt>
                <c:pt idx="5">
                  <c:v>23081164.199899994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O_NAV!$B$24:$B$29</c:f>
              <c:strCache>
                <c:ptCount val="6"/>
                <c:pt idx="0">
                  <c:v>КІNТО-Klasychnyi</c:v>
                </c:pt>
                <c:pt idx="1">
                  <c:v>OTP Fond Aktsii</c:v>
                </c:pt>
                <c:pt idx="2">
                  <c:v>UNIVER.UA/Myhailo Hrushevskyi: Fond Derzhavnykh Paperiv</c:v>
                </c:pt>
                <c:pt idx="3">
                  <c:v>OTP Klasychnyi'</c:v>
                </c:pt>
                <c:pt idx="4">
                  <c:v>Sofiivskyi</c:v>
                </c:pt>
                <c:pt idx="5">
                  <c:v>Others</c:v>
                </c:pt>
              </c:strCache>
            </c:strRef>
          </c:cat>
          <c:val>
            <c:numRef>
              <c:f>O_NAV!$D$24:$D$33</c:f>
              <c:numCache>
                <c:formatCode>0.00%</c:formatCode>
                <c:ptCount val="10"/>
                <c:pt idx="0">
                  <c:v>0.3600467297198543</c:v>
                </c:pt>
                <c:pt idx="1">
                  <c:v>0.12131315643603519</c:v>
                </c:pt>
                <c:pt idx="2">
                  <c:v>9.3320513683452594E-2</c:v>
                </c:pt>
                <c:pt idx="3">
                  <c:v>7.6990228531760838E-2</c:v>
                </c:pt>
                <c:pt idx="4">
                  <c:v>6.2860279729824942E-2</c:v>
                </c:pt>
                <c:pt idx="5">
                  <c:v>0.28546909189907221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3949139865370232"/>
          <c:y val="3.76569037656903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413612565445038E-2"/>
          <c:y val="0.38912173640344738"/>
          <c:w val="0.90351533283470453"/>
          <c:h val="0.33891248009332525"/>
        </c:manualLayout>
      </c:layout>
      <c:barChart>
        <c:barDir val="col"/>
        <c:grouping val="clustered"/>
        <c:ser>
          <c:idx val="1"/>
          <c:order val="0"/>
          <c:tx>
            <c:strRef>
              <c:f>' O_dynamics NAV'!$C$57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7.3442471093017065E-3"/>
                  <c:y val="-1.8660354109016901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 O_dynamics NAV'!$B$58:$B$68</c:f>
              <c:strCache>
                <c:ptCount val="11"/>
                <c:pt idx="0">
                  <c:v>UNIVER.UA/Iaroslav Mudryi: Fond Aktsii</c:v>
                </c:pt>
                <c:pt idx="1">
                  <c:v>Altus – Zbalansovanyi</c:v>
                </c:pt>
                <c:pt idx="2">
                  <c:v>Sofiivskyi</c:v>
                </c:pt>
                <c:pt idx="3">
                  <c:v>Altus – Depozyt</c:v>
                </c:pt>
                <c:pt idx="4">
                  <c:v>ТАSK Resurs</c:v>
                </c:pt>
                <c:pt idx="5">
                  <c:v>Nadbannia</c:v>
                </c:pt>
                <c:pt idx="6">
                  <c:v>OTP Fond Aktsii</c:v>
                </c:pt>
                <c:pt idx="7">
                  <c:v>UNIVER.UA/Taras Shevchenko: Fond Zaoshchadzhen</c:v>
                </c:pt>
                <c:pt idx="8">
                  <c:v>UNIVER.UA/Myhailo Hrushevskyi: Fond Derzhavnykh Paperiv</c:v>
                </c:pt>
                <c:pt idx="9">
                  <c:v>КІNТО-Klasychnyi</c:v>
                </c:pt>
                <c:pt idx="10">
                  <c:v>Others</c:v>
                </c:pt>
              </c:strCache>
            </c:strRef>
          </c:cat>
          <c:val>
            <c:numRef>
              <c:f>' O_dynamics NAV'!$C$58:$C$68</c:f>
              <c:numCache>
                <c:formatCode>#,##0.00</c:formatCode>
                <c:ptCount val="11"/>
                <c:pt idx="0">
                  <c:v>26.755739999999992</c:v>
                </c:pt>
                <c:pt idx="1">
                  <c:v>25.746169999999921</c:v>
                </c:pt>
                <c:pt idx="2">
                  <c:v>23.096769999999555</c:v>
                </c:pt>
                <c:pt idx="3">
                  <c:v>4.7998900000005964</c:v>
                </c:pt>
                <c:pt idx="4">
                  <c:v>-0.97784000000008386</c:v>
                </c:pt>
                <c:pt idx="5">
                  <c:v>1.6646999999999534</c:v>
                </c:pt>
                <c:pt idx="6">
                  <c:v>-104.93250999999977</c:v>
                </c:pt>
                <c:pt idx="7">
                  <c:v>-47.660909999999923</c:v>
                </c:pt>
                <c:pt idx="8">
                  <c:v>-133.80944000000042</c:v>
                </c:pt>
                <c:pt idx="9">
                  <c:v>-567.63740000000223</c:v>
                </c:pt>
                <c:pt idx="10">
                  <c:v>11.982539999999517</c:v>
                </c:pt>
              </c:numCache>
            </c:numRef>
          </c:val>
        </c:ser>
        <c:ser>
          <c:idx val="0"/>
          <c:order val="1"/>
          <c:tx>
            <c:strRef>
              <c:f>' O_dynamics NAV'!$E$57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6.9438178866385392E-3"/>
                  <c:y val="-6.549709880001257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0562090751331003E-4"/>
                  <c:y val="-5.255447288830651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0680204694150666E-3"/>
                  <c:y val="3.658559963627123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2346123163742293E-3"/>
                  <c:y val="-3.1633949425755605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6450336322937389E-3"/>
                  <c:y val="-3.1633949425755605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5.4697837285054302E-3"/>
                  <c:y val="8.0735240063671866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3.3925461065043017E-3"/>
                  <c:y val="4.4004158334663979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5.0549456684059173E-3"/>
                  <c:y val="6.3552866189438015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5.9694806716852344E-3"/>
                  <c:y val="-5.4985314331734165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6.5443462895082858E-3"/>
                  <c:y val="7.0348357798352126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7.0506075219236592E-3"/>
                  <c:y val="-3.7235011882239169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217651458489172"/>
                  <c:y val="0.36192505590213125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1929693343305925"/>
                  <c:y val="0.3556488988633658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6566940912490669"/>
                  <c:y val="0.3912137887497025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1278982797307422"/>
                  <c:y val="0.35355684651711078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065818997756163"/>
                  <c:y val="0.35774095120962107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0478683620044889"/>
                  <c:y val="0.35983300355587616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4966342557965591"/>
                  <c:y val="0.3640171082483863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780852655198217"/>
                  <c:y val="0.42259457394352895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2423335826477184"/>
                  <c:y val="0.47280383025365125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5863874345549762"/>
                  <c:y val="0.6757329078403953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024682124158562"/>
                  <c:y val="0.42259457394352895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 O_dynamics NAV'!$B$58:$B$68</c:f>
              <c:strCache>
                <c:ptCount val="11"/>
                <c:pt idx="0">
                  <c:v>UNIVER.UA/Iaroslav Mudryi: Fond Aktsii</c:v>
                </c:pt>
                <c:pt idx="1">
                  <c:v>Altus – Zbalansovanyi</c:v>
                </c:pt>
                <c:pt idx="2">
                  <c:v>Sofiivskyi</c:v>
                </c:pt>
                <c:pt idx="3">
                  <c:v>Altus – Depozyt</c:v>
                </c:pt>
                <c:pt idx="4">
                  <c:v>ТАSK Resurs</c:v>
                </c:pt>
                <c:pt idx="5">
                  <c:v>Nadbannia</c:v>
                </c:pt>
                <c:pt idx="6">
                  <c:v>OTP Fond Aktsii</c:v>
                </c:pt>
                <c:pt idx="7">
                  <c:v>UNIVER.UA/Taras Shevchenko: Fond Zaoshchadzhen</c:v>
                </c:pt>
                <c:pt idx="8">
                  <c:v>UNIVER.UA/Myhailo Hrushevskyi: Fond Derzhavnykh Paperiv</c:v>
                </c:pt>
                <c:pt idx="9">
                  <c:v>КІNТО-Klasychnyi</c:v>
                </c:pt>
                <c:pt idx="10">
                  <c:v>Others</c:v>
                </c:pt>
              </c:strCache>
            </c:strRef>
          </c:cat>
          <c:val>
            <c:numRef>
              <c:f>' O_dynamics NAV'!$E$58:$E$68</c:f>
              <c:numCache>
                <c:formatCode>#,##0.00</c:formatCode>
                <c:ptCount val="11"/>
                <c:pt idx="0">
                  <c:v>38.05658063301243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-11.945621201508644</c:v>
                </c:pt>
                <c:pt idx="6">
                  <c:v>-25.831313342317433</c:v>
                </c:pt>
                <c:pt idx="7">
                  <c:v>-41.974658627968381</c:v>
                </c:pt>
                <c:pt idx="8">
                  <c:v>-69.239923016151621</c:v>
                </c:pt>
                <c:pt idx="9">
                  <c:v>-285.13622768045656</c:v>
                </c:pt>
                <c:pt idx="10">
                  <c:v>-13.06654293555448</c:v>
                </c:pt>
              </c:numCache>
            </c:numRef>
          </c:val>
        </c:ser>
        <c:dLbls>
          <c:showVal val="1"/>
        </c:dLbls>
        <c:overlap val="-30"/>
        <c:axId val="70751360"/>
        <c:axId val="70752896"/>
      </c:barChart>
      <c:lineChart>
        <c:grouping val="standard"/>
        <c:ser>
          <c:idx val="2"/>
          <c:order val="2"/>
          <c:tx>
            <c:strRef>
              <c:f>' O_dynamics NAV'!$D$57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126478775507153E-2"/>
                  <c:y val="-9.174612265581440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1805411684545594E-2"/>
                  <c:y val="-5.792059125157018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2248663901645526E-2"/>
                  <c:y val="5.005483837979873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1390573624446078E-2"/>
                  <c:y val="4.907991283510872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5296881253005887E-2"/>
                  <c:y val="4.223458730118311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5463473099964998E-2"/>
                  <c:y val="0.11423752076841844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5629986349226534E-2"/>
                  <c:y val="9.5985242481272201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2.3552748727225244E-2"/>
                  <c:y val="0.1068821610424959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745905635578505E-2"/>
                  <c:y val="0.10032950816891528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9869399074006989E-2"/>
                  <c:y val="5.591593046786926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123410620792812"/>
                  <c:y val="1.0460261731275467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9685863874345557"/>
                  <c:y val="8.3682093850203747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8234854151084521"/>
                  <c:y val="8.3682093850203747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2946896035901263"/>
                  <c:y val="8.3682093850203747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7658937920718039"/>
                  <c:y val="8.3682093850203747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 O_dynamics NAV'!$B$58:$B$67</c:f>
              <c:strCache>
                <c:ptCount val="10"/>
                <c:pt idx="0">
                  <c:v>UNIVER.UA/Iaroslav Mudryi: Fond Aktsii</c:v>
                </c:pt>
                <c:pt idx="1">
                  <c:v>Altus – Zbalansovanyi</c:v>
                </c:pt>
                <c:pt idx="2">
                  <c:v>Sofiivskyi</c:v>
                </c:pt>
                <c:pt idx="3">
                  <c:v>Altus – Depozyt</c:v>
                </c:pt>
                <c:pt idx="4">
                  <c:v>ТАSK Resurs</c:v>
                </c:pt>
                <c:pt idx="5">
                  <c:v>Nadbannia</c:v>
                </c:pt>
                <c:pt idx="6">
                  <c:v>OTP Fond Aktsii</c:v>
                </c:pt>
                <c:pt idx="7">
                  <c:v>UNIVER.UA/Taras Shevchenko: Fond Zaoshchadzhen</c:v>
                </c:pt>
                <c:pt idx="8">
                  <c:v>UNIVER.UA/Myhailo Hrushevskyi: Fond Derzhavnykh Paperiv</c:v>
                </c:pt>
                <c:pt idx="9">
                  <c:v>КІNТО-Klasychnyi</c:v>
                </c:pt>
              </c:strCache>
            </c:strRef>
          </c:cat>
          <c:val>
            <c:numRef>
              <c:f>' O_dynamics NAV'!$D$58:$D$67</c:f>
              <c:numCache>
                <c:formatCode>0.00%</c:formatCode>
                <c:ptCount val="10"/>
                <c:pt idx="0">
                  <c:v>2.1004313635226035E-2</c:v>
                </c:pt>
                <c:pt idx="1">
                  <c:v>7.4380721672727673E-3</c:v>
                </c:pt>
                <c:pt idx="2">
                  <c:v>4.5651434419616659E-3</c:v>
                </c:pt>
                <c:pt idx="3">
                  <c:v>1.1136474213225729E-3</c:v>
                </c:pt>
                <c:pt idx="4">
                  <c:v>-9.0195826887850097E-4</c:v>
                </c:pt>
                <c:pt idx="5">
                  <c:v>2.1895650357438286E-3</c:v>
                </c:pt>
                <c:pt idx="6">
                  <c:v>-1.0584787052937632E-2</c:v>
                </c:pt>
                <c:pt idx="7">
                  <c:v>-3.8668414398028393E-2</c:v>
                </c:pt>
                <c:pt idx="8">
                  <c:v>-1.7425155275341258E-2</c:v>
                </c:pt>
                <c:pt idx="9">
                  <c:v>-1.9126111702416671E-2</c:v>
                </c:pt>
              </c:numCache>
            </c:numRef>
          </c:val>
        </c:ser>
        <c:dLbls>
          <c:showVal val="1"/>
        </c:dLbls>
        <c:marker val="1"/>
        <c:axId val="70775168"/>
        <c:axId val="70776704"/>
      </c:lineChart>
      <c:catAx>
        <c:axId val="7075136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52896"/>
        <c:crosses val="autoZero"/>
        <c:lblAlgn val="ctr"/>
        <c:lblOffset val="40"/>
        <c:tickLblSkip val="2"/>
        <c:tickMarkSkip val="1"/>
      </c:catAx>
      <c:valAx>
        <c:axId val="70752896"/>
        <c:scaling>
          <c:orientation val="minMax"/>
          <c:max val="30"/>
          <c:min val="-5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51360"/>
        <c:crosses val="autoZero"/>
        <c:crossBetween val="between"/>
      </c:valAx>
      <c:catAx>
        <c:axId val="70775168"/>
        <c:scaling>
          <c:orientation val="minMax"/>
        </c:scaling>
        <c:delete val="1"/>
        <c:axPos val="b"/>
        <c:tickLblPos val="none"/>
        <c:crossAx val="70776704"/>
        <c:crosses val="autoZero"/>
        <c:lblAlgn val="ctr"/>
        <c:lblOffset val="100"/>
      </c:catAx>
      <c:valAx>
        <c:axId val="7077670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7516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550486163051611E-2"/>
          <c:y val="0.75104679230557858"/>
          <c:w val="0.47793567688855648"/>
          <c:h val="5.230130865637733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and Equity Indexes for the Month  </a:t>
            </a:r>
          </a:p>
        </c:rich>
      </c:tx>
      <c:layout>
        <c:manualLayout>
          <c:xMode val="edge"/>
          <c:yMode val="edge"/>
          <c:x val="0.31767120019088524"/>
          <c:y val="5.197505197505197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386117443918704E-2"/>
          <c:y val="9.5634095634095695E-2"/>
          <c:w val="0.96424971483662525"/>
          <c:h val="0.8679833679833678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3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'O_diagram(ROR)'!$A$2:$A$23</c:f>
              <c:strCache>
                <c:ptCount val="22"/>
                <c:pt idx="0">
                  <c:v>VSI</c:v>
                </c:pt>
                <c:pt idx="1">
                  <c:v>КІNТО-Klasychnyi</c:v>
                </c:pt>
                <c:pt idx="2">
                  <c:v>UNIVER.UA/Iaroslav Mudryi: Fond Aktsii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KINTO-Kaznacheiskyi</c:v>
                </c:pt>
                <c:pt idx="6">
                  <c:v>UNIVER.UA/Taras Shevchenko: Fond Zaoshchadzhen</c:v>
                </c:pt>
                <c:pt idx="7">
                  <c:v>UNIVER.UA/Volodymyr Velykyi: Fond Zbalansovanyi</c:v>
                </c:pt>
                <c:pt idx="8">
                  <c:v>КІNTO-Ekviti</c:v>
                </c:pt>
                <c:pt idx="9">
                  <c:v>ТАSK Resurs</c:v>
                </c:pt>
                <c:pt idx="10">
                  <c:v>Altus – Depozyt</c:v>
                </c:pt>
                <c:pt idx="11">
                  <c:v>Sofiivskyi</c:v>
                </c:pt>
                <c:pt idx="12">
                  <c:v>Altus – Zbalansovanyi</c:v>
                </c:pt>
                <c:pt idx="13">
                  <c:v>OTP Klasychnyi'</c:v>
                </c:pt>
                <c:pt idx="14">
                  <c:v>Nadbannia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'O_diagram(ROR)'!$B$2:$B$23</c:f>
              <c:numCache>
                <c:formatCode>0.00%</c:formatCode>
                <c:ptCount val="22"/>
                <c:pt idx="0">
                  <c:v>-1.1906239972781174E-2</c:v>
                </c:pt>
                <c:pt idx="1">
                  <c:v>-9.6109999466363893E-3</c:v>
                </c:pt>
                <c:pt idx="2">
                  <c:v>-9.0907916793645516E-3</c:v>
                </c:pt>
                <c:pt idx="3">
                  <c:v>-8.4280844080314443E-3</c:v>
                </c:pt>
                <c:pt idx="4">
                  <c:v>-7.9539768097658392E-3</c:v>
                </c:pt>
                <c:pt idx="5">
                  <c:v>-5.1010968647176025E-3</c:v>
                </c:pt>
                <c:pt idx="6">
                  <c:v>-4.5227569859295214E-3</c:v>
                </c:pt>
                <c:pt idx="7">
                  <c:v>-4.175283241809491E-3</c:v>
                </c:pt>
                <c:pt idx="8">
                  <c:v>-2.9363657332133197E-3</c:v>
                </c:pt>
                <c:pt idx="9">
                  <c:v>-9.0195826884564845E-4</c:v>
                </c:pt>
                <c:pt idx="10">
                  <c:v>1.1136474212996017E-3</c:v>
                </c:pt>
                <c:pt idx="11">
                  <c:v>4.5651434419722303E-3</c:v>
                </c:pt>
                <c:pt idx="12">
                  <c:v>7.4380721672495653E-3</c:v>
                </c:pt>
                <c:pt idx="13">
                  <c:v>1.2846485392862483E-2</c:v>
                </c:pt>
                <c:pt idx="14">
                  <c:v>1.8236667692035136E-2</c:v>
                </c:pt>
                <c:pt idx="15">
                  <c:v>-1.36183585304506E-3</c:v>
                </c:pt>
                <c:pt idx="16">
                  <c:v>1.7506482021184766E-2</c:v>
                </c:pt>
                <c:pt idx="17">
                  <c:v>-1.3520398165928205E-3</c:v>
                </c:pt>
                <c:pt idx="18">
                  <c:v>-2.2157200146592282E-2</c:v>
                </c:pt>
                <c:pt idx="19">
                  <c:v>-2.7925310540330761E-2</c:v>
                </c:pt>
                <c:pt idx="20">
                  <c:v>1.5342465753424657E-2</c:v>
                </c:pt>
                <c:pt idx="21">
                  <c:v>-6.7493463405663423E-3</c:v>
                </c:pt>
              </c:numCache>
            </c:numRef>
          </c:val>
        </c:ser>
        <c:gapWidth val="60"/>
        <c:axId val="72449024"/>
        <c:axId val="72450816"/>
      </c:barChart>
      <c:catAx>
        <c:axId val="7244902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450816"/>
        <c:crosses val="autoZero"/>
        <c:lblAlgn val="ctr"/>
        <c:lblOffset val="0"/>
        <c:tickLblSkip val="1"/>
        <c:tickMarkSkip val="1"/>
      </c:catAx>
      <c:valAx>
        <c:axId val="72450816"/>
        <c:scaling>
          <c:orientation val="minMax"/>
          <c:max val="2.0000000000000004E-2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44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1726932928564655"/>
          <c:y val="6.64893617021276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1285392574511E-2"/>
          <c:y val="0.34042597399898977"/>
          <c:w val="0.93253085194751817"/>
          <c:h val="0.43883035710807267"/>
        </c:manualLayout>
      </c:layout>
      <c:barChart>
        <c:barDir val="col"/>
        <c:grouping val="clustered"/>
        <c:ser>
          <c:idx val="1"/>
          <c:order val="0"/>
          <c:tx>
            <c:strRef>
              <c:f>'І_dynamics NAV'!$C$37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Mode val="edge"/>
                  <c:yMode val="edge"/>
                  <c:x val="0.59919725715146299"/>
                  <c:y val="0.31648977270218581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6345433566636525"/>
                  <c:y val="0.457447402561142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0441822321961534"/>
                  <c:y val="0.41489415581126871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 NAV'!$B$38:$B$39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NAV'!$C$38:$C$39</c:f>
              <c:numCache>
                <c:formatCode>#,##0.00</c:formatCode>
                <c:ptCount val="2"/>
                <c:pt idx="0">
                  <c:v>-5.0213099999999402</c:v>
                </c:pt>
                <c:pt idx="1">
                  <c:v>9.8889799999999823</c:v>
                </c:pt>
              </c:numCache>
            </c:numRef>
          </c:val>
        </c:ser>
        <c:ser>
          <c:idx val="0"/>
          <c:order val="1"/>
          <c:tx>
            <c:strRef>
              <c:f>'І_dynamics NAV'!$E$37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525007942679524E-2"/>
                  <c:y val="-5.254200883209216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8783685587968626E-3"/>
                  <c:y val="-6.7960742379930006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43378861837085"/>
                  <c:y val="0.30319188309285028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6947835833832072"/>
                  <c:y val="0.44680909087367399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333339085513213"/>
                  <c:y val="0.44414951295180677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538211077286542"/>
                  <c:y val="0.42553246749873708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5140629032245418"/>
                  <c:y val="0.428192045420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7349458262313542"/>
                  <c:y val="0.44946866879554115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6024163861825342"/>
                  <c:y val="0.4414899350299397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919725715146299"/>
                  <c:y val="0.390957954514464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5220934692625732"/>
                  <c:y val="0.3776600649051292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 NAV'!$B$38:$B$39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NAV'!$E$38:$E$39</c:f>
              <c:numCache>
                <c:formatCode>#,##0.00</c:formatCode>
                <c:ptCount val="2"/>
                <c:pt idx="0">
                  <c:v>1.9029957939331967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73211904"/>
        <c:axId val="73213440"/>
      </c:barChart>
      <c:lineChart>
        <c:grouping val="standard"/>
        <c:ser>
          <c:idx val="2"/>
          <c:order val="2"/>
          <c:tx>
            <c:strRef>
              <c:f>'І_dynamics NAV'!$D$37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912617770807674E-3"/>
                  <c:y val="-5.447288493686133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0960413888051512E-3"/>
                  <c:y val="-5.765505481948779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5060291996338482"/>
                  <c:y val="0.2340428571243054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4618516737666856"/>
                  <c:y val="0.19680876621816587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9879572884956154"/>
                  <c:y val="0.3005323051709831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0682786366392425"/>
                  <c:y val="0.62500081163877041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2931784114414"/>
                  <c:y val="1.59574675312026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4016130158234614"/>
                  <c:y val="1.063831168746842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5100460514291945"/>
                  <c:y val="1.063831168746842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2409703195362072"/>
                  <c:y val="1.063831168746842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349442574550213"/>
                  <c:y val="0.58510714281076337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971936944604168"/>
                  <c:y val="1.0638311687468429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'І_dynamics NAV'!$D$38:$D$39</c:f>
              <c:numCache>
                <c:formatCode>0.00%</c:formatCode>
                <c:ptCount val="2"/>
                <c:pt idx="0">
                  <c:v>-5.3066575740090089E-3</c:v>
                </c:pt>
                <c:pt idx="1">
                  <c:v>6.8100048063346706E-3</c:v>
                </c:pt>
              </c:numCache>
            </c:numRef>
          </c:val>
        </c:ser>
        <c:dLbls>
          <c:showVal val="1"/>
        </c:dLbls>
        <c:marker val="1"/>
        <c:axId val="73214976"/>
        <c:axId val="73224960"/>
      </c:lineChart>
      <c:catAx>
        <c:axId val="7321190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13440"/>
        <c:crosses val="autoZero"/>
        <c:lblAlgn val="ctr"/>
        <c:lblOffset val="100"/>
        <c:tickLblSkip val="1"/>
        <c:tickMarkSkip val="1"/>
      </c:catAx>
      <c:valAx>
        <c:axId val="73213440"/>
        <c:scaling>
          <c:orientation val="minMax"/>
          <c:max val="10"/>
          <c:min val="-4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11904"/>
        <c:crosses val="autoZero"/>
        <c:crossBetween val="between"/>
      </c:valAx>
      <c:catAx>
        <c:axId val="73214976"/>
        <c:scaling>
          <c:orientation val="minMax"/>
        </c:scaling>
        <c:delete val="1"/>
        <c:axPos val="b"/>
        <c:tickLblPos val="none"/>
        <c:crossAx val="73224960"/>
        <c:crosses val="autoZero"/>
        <c:lblAlgn val="ctr"/>
        <c:lblOffset val="100"/>
      </c:catAx>
      <c:valAx>
        <c:axId val="73224960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1497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566274132682396"/>
          <c:y val="0.81117126616946755"/>
          <c:w val="0.54056267300661476"/>
          <c:h val="6.914902596854477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  <a:endParaRPr lang="uk-UA"/>
          </a:p>
        </c:rich>
      </c:tx>
      <c:layout>
        <c:manualLayout>
          <c:xMode val="edge"/>
          <c:yMode val="edge"/>
          <c:x val="0.28823560290257833"/>
          <c:y val="8.250825082508250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6862799539291853E-2"/>
          <c:y val="0.15511576151854101"/>
          <c:w val="0.93039304763427522"/>
          <c:h val="0.787129981322809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'І_diagram(ROR)'!$A$2:$A$10</c:f>
              <c:strCache>
                <c:ptCount val="9"/>
                <c:pt idx="0">
                  <c:v>ТАSК Ukrainskyi Kapital</c:v>
                </c:pt>
                <c:pt idx="1">
                  <c:v>Zbalansovanyi Fond Parytet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'І_diagram(ROR)'!$B$2:$B$10</c:f>
              <c:numCache>
                <c:formatCode>0.00%</c:formatCode>
                <c:ptCount val="9"/>
                <c:pt idx="0">
                  <c:v>-7.314111342762164E-3</c:v>
                </c:pt>
                <c:pt idx="1">
                  <c:v>6.8100048063295393E-3</c:v>
                </c:pt>
                <c:pt idx="2">
                  <c:v>-2.5205326821631235E-4</c:v>
                </c:pt>
                <c:pt idx="3">
                  <c:v>1.7506482021184766E-2</c:v>
                </c:pt>
                <c:pt idx="4">
                  <c:v>-1.3520398165928205E-3</c:v>
                </c:pt>
                <c:pt idx="5">
                  <c:v>-2.2157200146592282E-2</c:v>
                </c:pt>
                <c:pt idx="6">
                  <c:v>-2.7925310540330761E-2</c:v>
                </c:pt>
                <c:pt idx="7">
                  <c:v>1.5342465753424657E-2</c:v>
                </c:pt>
                <c:pt idx="8">
                  <c:v>-6.7493463405663423E-3</c:v>
                </c:pt>
              </c:numCache>
            </c:numRef>
          </c:val>
        </c:ser>
        <c:gapWidth val="60"/>
        <c:axId val="72561024"/>
        <c:axId val="72562560"/>
      </c:barChart>
      <c:catAx>
        <c:axId val="7256102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562560"/>
        <c:crosses val="autoZero"/>
        <c:lblAlgn val="ctr"/>
        <c:lblOffset val="100"/>
        <c:tickLblSkip val="1"/>
        <c:tickMarkSkip val="1"/>
      </c:catAx>
      <c:valAx>
        <c:axId val="72562560"/>
        <c:scaling>
          <c:orientation val="minMax"/>
          <c:max val="2.0000000000000004E-2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56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472908989824548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408898592161352E-2"/>
          <c:y val="0.33136094674556227"/>
          <c:w val="0.9178989297090917"/>
          <c:h val="0.45562130177514792"/>
        </c:manualLayout>
      </c:layout>
      <c:barChart>
        <c:barDir val="col"/>
        <c:grouping val="clustered"/>
        <c:ser>
          <c:idx val="1"/>
          <c:order val="0"/>
          <c:tx>
            <c:strRef>
              <c:f>'C_dynamics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1.0311708695965875E-3"/>
                  <c:y val="2.76807296726966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59523857248577061"/>
                  <c:y val="0.37869822485207105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0164243832938749"/>
                  <c:y val="0.54437869822485219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078880335719703"/>
                  <c:y val="0.54142011834319548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986869312901941"/>
                  <c:y val="0.48816568047337278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0624038369796758"/>
                  <c:y val="0.4911242603550297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1280853346332804"/>
                  <c:y val="0.48224852071005925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1527158962533808"/>
                  <c:y val="0.28994082840236685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5829273005561919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0344875969247092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5435192037401269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706897118496894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4844050540757883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NAV'!$C$35:$C$36</c:f>
              <c:numCache>
                <c:formatCode>#,##0.00</c:formatCode>
                <c:ptCount val="2"/>
                <c:pt idx="0">
                  <c:v>-66.748150000000365</c:v>
                </c:pt>
                <c:pt idx="1">
                  <c:v>-5.3667600000000091</c:v>
                </c:pt>
              </c:numCache>
            </c:numRef>
          </c:val>
        </c:ser>
        <c:ser>
          <c:idx val="0"/>
          <c:order val="1"/>
          <c:tx>
            <c:strRef>
              <c:f>'C_dynamics NAV'!$E$34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85303845077615947"/>
                  <c:y val="0.4911242603550297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5139641333481952"/>
                  <c:y val="0.27218934911242609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6042697784131408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NAV'!$E$35:$E$36</c:f>
              <c:numCache>
                <c:formatCode>#,##0.00</c:formatCode>
                <c:ptCount val="2"/>
                <c:pt idx="0">
                  <c:v>97.249690486157775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71168000"/>
        <c:axId val="71169536"/>
      </c:barChart>
      <c:lineChart>
        <c:grouping val="standard"/>
        <c:ser>
          <c:idx val="2"/>
          <c:order val="2"/>
          <c:tx>
            <c:strRef>
              <c:f>'C_dynamics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016481893383726E-3"/>
                  <c:y val="-5.537077538274159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4437456230423979E-3"/>
                  <c:y val="3.03855745734996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4285765828463226"/>
                  <c:y val="0.53846153846153844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35797057642089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2594483299404864"/>
                  <c:y val="0.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3415502020074872"/>
                  <c:y val="0.49704142011834318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6896597342432964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165850592231914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6666720118406309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7175703618656044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7586269103317684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7422065359183689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796392167930402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'C_dynamics NAV'!$D$35:$D$36</c:f>
              <c:numCache>
                <c:formatCode>0.00%</c:formatCode>
                <c:ptCount val="2"/>
                <c:pt idx="0">
                  <c:v>-5.9436720177522906E-3</c:v>
                </c:pt>
                <c:pt idx="1">
                  <c:v>-5.9669572547328175E-3</c:v>
                </c:pt>
              </c:numCache>
            </c:numRef>
          </c:val>
        </c:ser>
        <c:dLbls>
          <c:showVal val="1"/>
        </c:dLbls>
        <c:marker val="1"/>
        <c:axId val="71171072"/>
        <c:axId val="71185152"/>
      </c:lineChart>
      <c:catAx>
        <c:axId val="7116800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69536"/>
        <c:crosses val="autoZero"/>
        <c:lblAlgn val="ctr"/>
        <c:lblOffset val="100"/>
        <c:tickLblSkip val="1"/>
        <c:tickMarkSkip val="1"/>
      </c:catAx>
      <c:valAx>
        <c:axId val="71169536"/>
        <c:scaling>
          <c:orientation val="minMax"/>
          <c:max val="56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68000"/>
        <c:crosses val="autoZero"/>
        <c:crossBetween val="between"/>
      </c:valAx>
      <c:catAx>
        <c:axId val="71171072"/>
        <c:scaling>
          <c:orientation val="minMax"/>
        </c:scaling>
        <c:delete val="1"/>
        <c:axPos val="b"/>
        <c:tickLblPos val="none"/>
        <c:crossAx val="71185152"/>
        <c:crosses val="autoZero"/>
        <c:lblAlgn val="ctr"/>
        <c:lblOffset val="100"/>
      </c:catAx>
      <c:valAx>
        <c:axId val="71185152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7107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5024642588261516"/>
          <c:y val="0.86094674556213013"/>
          <c:w val="0.50656855065340745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9016563289861408"/>
          <c:y val="7.911392405063291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526785353457319E-2"/>
          <c:y val="0.18037974683544306"/>
          <c:w val="0.96592061503498094"/>
          <c:h val="0.7642405063291141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'C_diagram(ROR)'!$A$2:$A$10</c:f>
              <c:strCache>
                <c:ptCount val="9"/>
                <c:pt idx="0">
                  <c:v>Іndeks Ukrainskoi Birzhi</c:v>
                </c:pt>
                <c:pt idx="1">
                  <c:v>ТАSК Universal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-1.4532033578167014E-2</c:v>
                </c:pt>
                <c:pt idx="1">
                  <c:v>-5.966957254788019E-3</c:v>
                </c:pt>
                <c:pt idx="2">
                  <c:v>-1.0249495416477516E-2</c:v>
                </c:pt>
                <c:pt idx="3">
                  <c:v>1.7506482021184766E-2</c:v>
                </c:pt>
                <c:pt idx="4">
                  <c:v>-1.3520398165928205E-3</c:v>
                </c:pt>
                <c:pt idx="5">
                  <c:v>-2.2157200146592282E-2</c:v>
                </c:pt>
                <c:pt idx="6">
                  <c:v>-2.7925310540330761E-2</c:v>
                </c:pt>
                <c:pt idx="7">
                  <c:v>1.5342465753424657E-2</c:v>
                </c:pt>
                <c:pt idx="8">
                  <c:v>-6.7493463405663423E-3</c:v>
                </c:pt>
              </c:numCache>
            </c:numRef>
          </c:val>
        </c:ser>
        <c:gapWidth val="60"/>
        <c:axId val="67225856"/>
        <c:axId val="67231744"/>
      </c:barChart>
      <c:catAx>
        <c:axId val="672258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231744"/>
        <c:crosses val="autoZero"/>
        <c:lblAlgn val="ctr"/>
        <c:lblOffset val="100"/>
        <c:tickLblSkip val="1"/>
        <c:tickMarkSkip val="1"/>
      </c:catAx>
      <c:valAx>
        <c:axId val="67231744"/>
        <c:scaling>
          <c:orientation val="minMax"/>
          <c:max val="2.0000000000000004E-2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225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25" name="Діагр.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11</xdr:col>
      <xdr:colOff>561975</xdr:colOff>
      <xdr:row>43</xdr:row>
      <xdr:rowOff>133350</xdr:rowOff>
    </xdr:to>
    <xdr:graphicFrame macro="">
      <xdr:nvGraphicFramePr>
        <xdr:cNvPr id="1026" name="Діагр.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33</xdr:row>
      <xdr:rowOff>28575</xdr:rowOff>
    </xdr:from>
    <xdr:to>
      <xdr:col>4</xdr:col>
      <xdr:colOff>609600</xdr:colOff>
      <xdr:row>57</xdr:row>
      <xdr:rowOff>28575</xdr:rowOff>
    </xdr:to>
    <xdr:graphicFrame macro="">
      <xdr:nvGraphicFramePr>
        <xdr:cNvPr id="4097" name="Діагр.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9525</xdr:rowOff>
    </xdr:from>
    <xdr:to>
      <xdr:col>6</xdr:col>
      <xdr:colOff>1628775</xdr:colOff>
      <xdr:row>48</xdr:row>
      <xdr:rowOff>161925</xdr:rowOff>
    </xdr:to>
    <xdr:graphicFrame macro="">
      <xdr:nvGraphicFramePr>
        <xdr:cNvPr id="6145" name="Діагр.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200025</xdr:colOff>
      <xdr:row>54</xdr:row>
      <xdr:rowOff>142875</xdr:rowOff>
    </xdr:to>
    <xdr:graphicFrame macro="">
      <xdr:nvGraphicFramePr>
        <xdr:cNvPr id="8193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9525</xdr:rowOff>
    </xdr:from>
    <xdr:to>
      <xdr:col>7</xdr:col>
      <xdr:colOff>38100</xdr:colOff>
      <xdr:row>30</xdr:row>
      <xdr:rowOff>152400</xdr:rowOff>
    </xdr:to>
    <xdr:graphicFrame macro="">
      <xdr:nvGraphicFramePr>
        <xdr:cNvPr id="10241" name="Діагр.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600075</xdr:colOff>
      <xdr:row>35</xdr:row>
      <xdr:rowOff>0</xdr:rowOff>
    </xdr:to>
    <xdr:graphicFrame macro="">
      <xdr:nvGraphicFramePr>
        <xdr:cNvPr id="12289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9525</xdr:rowOff>
    </xdr:from>
    <xdr:to>
      <xdr:col>7</xdr:col>
      <xdr:colOff>0</xdr:colOff>
      <xdr:row>24</xdr:row>
      <xdr:rowOff>152400</xdr:rowOff>
    </xdr:to>
    <xdr:graphicFrame macro="">
      <xdr:nvGraphicFramePr>
        <xdr:cNvPr id="14337" name="Діагр.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19</xdr:col>
      <xdr:colOff>38100</xdr:colOff>
      <xdr:row>37</xdr:row>
      <xdr:rowOff>9525</xdr:rowOff>
    </xdr:to>
    <xdr:graphicFrame macro="">
      <xdr:nvGraphicFramePr>
        <xdr:cNvPr id="16385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39"/>
  <sheetViews>
    <sheetView tabSelected="1" zoomScale="70" zoomScaleNormal="70" workbookViewId="0">
      <selection activeCell="A7" sqref="A7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9" t="s">
        <v>16</v>
      </c>
      <c r="B1" s="69"/>
      <c r="C1" s="69"/>
      <c r="D1" s="70"/>
      <c r="E1" s="70"/>
      <c r="F1" s="70"/>
    </row>
    <row r="2" spans="1:14" ht="30.75" thickBot="1">
      <c r="A2" s="25" t="s">
        <v>17</v>
      </c>
      <c r="B2" s="25" t="s">
        <v>18</v>
      </c>
      <c r="C2" s="25" t="s">
        <v>19</v>
      </c>
      <c r="D2" s="25" t="s">
        <v>20</v>
      </c>
      <c r="E2" s="25" t="s">
        <v>21</v>
      </c>
      <c r="F2" s="25" t="s">
        <v>22</v>
      </c>
      <c r="G2" s="2"/>
      <c r="I2" s="1"/>
    </row>
    <row r="3" spans="1:14" ht="14.25">
      <c r="A3" s="83" t="s">
        <v>23</v>
      </c>
      <c r="B3" s="84">
        <v>-2.2243509914742887E-2</v>
      </c>
      <c r="C3" s="84">
        <v>-1.6201216739060276E-2</v>
      </c>
      <c r="D3" s="84">
        <v>-6.5338904528577241E-4</v>
      </c>
      <c r="E3" s="84">
        <v>-2.2983775726641009E-3</v>
      </c>
      <c r="F3" s="84">
        <v>-5.9840458317870771E-3</v>
      </c>
      <c r="G3" s="53"/>
      <c r="H3" s="53"/>
      <c r="I3" s="2"/>
      <c r="J3" s="2"/>
      <c r="K3" s="2"/>
      <c r="L3" s="2"/>
    </row>
    <row r="4" spans="1:14" ht="14.25">
      <c r="A4" s="83" t="s">
        <v>24</v>
      </c>
      <c r="B4" s="84">
        <v>-1.3520398165928205E-3</v>
      </c>
      <c r="C4" s="84">
        <v>1.7506482021184766E-2</v>
      </c>
      <c r="D4" s="84">
        <v>-1.3618358530450643E-3</v>
      </c>
      <c r="E4" s="84">
        <v>-2.5205326821631235E-4</v>
      </c>
      <c r="F4" s="84">
        <v>-1.0249495416477516E-2</v>
      </c>
      <c r="G4" s="53"/>
      <c r="H4" s="53"/>
      <c r="I4" s="2"/>
      <c r="J4" s="2"/>
      <c r="K4" s="2"/>
      <c r="L4" s="2"/>
    </row>
    <row r="5" spans="1:14" ht="15" thickBot="1">
      <c r="A5" s="166" t="s">
        <v>36</v>
      </c>
      <c r="B5" s="74">
        <v>-8.8869422196796388E-2</v>
      </c>
      <c r="C5" s="74">
        <v>-0.10927602871486886</v>
      </c>
      <c r="D5" s="74">
        <v>-1.5270557902753295E-2</v>
      </c>
      <c r="E5" s="74">
        <v>-0.16469934139197889</v>
      </c>
      <c r="F5" s="74">
        <v>-0.11956378172933829</v>
      </c>
      <c r="G5" s="53"/>
      <c r="H5" s="53"/>
      <c r="I5" s="2"/>
      <c r="J5" s="2"/>
      <c r="K5" s="2"/>
      <c r="L5" s="2"/>
    </row>
    <row r="6" spans="1:14" ht="14.25">
      <c r="A6" s="49"/>
      <c r="B6" s="50"/>
      <c r="C6" s="50"/>
      <c r="D6" s="50"/>
      <c r="E6" s="50"/>
      <c r="F6" s="50"/>
      <c r="G6" s="53"/>
      <c r="H6" s="53"/>
      <c r="I6" s="2"/>
      <c r="J6" s="2"/>
      <c r="K6" s="2"/>
      <c r="L6" s="2"/>
    </row>
    <row r="7" spans="1:14" ht="14.25">
      <c r="A7" s="49" t="s">
        <v>136</v>
      </c>
      <c r="B7" s="50"/>
      <c r="C7" s="50"/>
      <c r="D7" s="50"/>
      <c r="E7" s="50"/>
      <c r="F7" s="50"/>
      <c r="G7" s="53"/>
      <c r="H7" s="53"/>
      <c r="I7" s="2"/>
      <c r="J7" s="2"/>
      <c r="K7" s="2"/>
      <c r="L7" s="2"/>
    </row>
    <row r="8" spans="1:14" ht="14.25">
      <c r="A8" s="67"/>
      <c r="B8" s="66"/>
      <c r="C8" s="66"/>
      <c r="D8" s="68"/>
      <c r="E8" s="68"/>
      <c r="F8" s="68"/>
      <c r="G8" s="10"/>
      <c r="J8" s="2"/>
      <c r="K8" s="2"/>
      <c r="L8" s="2"/>
      <c r="M8" s="2"/>
      <c r="N8" s="2"/>
    </row>
    <row r="9" spans="1:14" ht="14.25">
      <c r="A9" s="67"/>
      <c r="B9" s="68"/>
      <c r="C9" s="68"/>
      <c r="D9" s="68"/>
      <c r="E9" s="68"/>
      <c r="F9" s="68"/>
      <c r="J9" s="4"/>
      <c r="K9" s="4"/>
      <c r="L9" s="4"/>
      <c r="M9" s="4"/>
      <c r="N9" s="4"/>
    </row>
    <row r="10" spans="1:14" ht="14.25">
      <c r="A10" s="67"/>
      <c r="B10" s="68"/>
      <c r="C10" s="68"/>
      <c r="D10" s="68"/>
      <c r="E10" s="68"/>
      <c r="F10" s="68"/>
    </row>
    <row r="11" spans="1:14" ht="14.25">
      <c r="A11" s="67"/>
      <c r="B11" s="68"/>
      <c r="C11" s="68"/>
      <c r="D11" s="68"/>
      <c r="E11" s="68"/>
      <c r="F11" s="68"/>
    </row>
    <row r="12" spans="1:14" ht="14.25">
      <c r="A12" s="67"/>
      <c r="B12" s="68"/>
      <c r="C12" s="68"/>
      <c r="D12" s="68"/>
      <c r="E12" s="68"/>
      <c r="F12" s="68"/>
      <c r="N12" s="10"/>
    </row>
    <row r="13" spans="1:14" ht="14.25">
      <c r="A13" s="67"/>
      <c r="B13" s="68"/>
      <c r="C13" s="68"/>
      <c r="D13" s="68"/>
      <c r="E13" s="68"/>
      <c r="F13" s="68"/>
    </row>
    <row r="14" spans="1:14" ht="14.25">
      <c r="A14" s="67"/>
      <c r="B14" s="68"/>
      <c r="C14" s="68"/>
      <c r="D14" s="68"/>
      <c r="E14" s="68"/>
      <c r="F14" s="68"/>
    </row>
    <row r="15" spans="1:14" ht="14.25">
      <c r="A15" s="67"/>
      <c r="B15" s="68"/>
      <c r="C15" s="68"/>
      <c r="D15" s="68"/>
      <c r="E15" s="68"/>
      <c r="F15" s="68"/>
    </row>
    <row r="16" spans="1:14" ht="14.25">
      <c r="A16" s="67"/>
      <c r="B16" s="68"/>
      <c r="C16" s="68"/>
      <c r="D16" s="68"/>
      <c r="E16" s="68"/>
      <c r="F16" s="68"/>
    </row>
    <row r="17" spans="1:6" ht="14.25">
      <c r="A17" s="67"/>
      <c r="B17" s="68"/>
      <c r="C17" s="68"/>
      <c r="D17" s="68"/>
      <c r="E17" s="68"/>
      <c r="F17" s="68"/>
    </row>
    <row r="18" spans="1:6" ht="14.25">
      <c r="A18" s="67"/>
      <c r="B18" s="68"/>
      <c r="C18" s="68"/>
      <c r="D18" s="68"/>
      <c r="E18" s="68"/>
      <c r="F18" s="68"/>
    </row>
    <row r="19" spans="1:6" ht="14.25">
      <c r="A19" s="67"/>
      <c r="B19" s="68"/>
      <c r="C19" s="68"/>
      <c r="D19" s="68"/>
      <c r="E19" s="68"/>
      <c r="F19" s="68"/>
    </row>
    <row r="20" spans="1:6" ht="14.25">
      <c r="A20" s="67"/>
      <c r="B20" s="68"/>
      <c r="C20" s="68"/>
      <c r="D20" s="68"/>
      <c r="E20" s="68"/>
      <c r="F20" s="68"/>
    </row>
    <row r="21" spans="1:6" ht="14.25">
      <c r="A21" s="67"/>
      <c r="B21" s="68"/>
      <c r="C21" s="68"/>
      <c r="D21" s="68"/>
      <c r="E21" s="68"/>
      <c r="F21" s="68"/>
    </row>
    <row r="22" spans="1:6" ht="14.25">
      <c r="A22" s="67"/>
      <c r="B22" s="68"/>
      <c r="C22" s="68"/>
      <c r="D22" s="68"/>
      <c r="E22" s="68"/>
      <c r="F22" s="68"/>
    </row>
    <row r="23" spans="1:6" ht="14.25">
      <c r="A23" s="67"/>
      <c r="B23" s="68"/>
      <c r="C23" s="68"/>
      <c r="D23" s="68"/>
      <c r="E23" s="68"/>
      <c r="F23" s="68"/>
    </row>
    <row r="24" spans="1:6" ht="15">
      <c r="A24" s="191" t="s">
        <v>132</v>
      </c>
      <c r="B24" s="192" t="s">
        <v>133</v>
      </c>
      <c r="C24" s="193" t="s">
        <v>134</v>
      </c>
      <c r="D24" s="72"/>
      <c r="E24" s="68"/>
      <c r="F24" s="68"/>
    </row>
    <row r="25" spans="1:6" ht="14.25">
      <c r="A25" s="162" t="s">
        <v>35</v>
      </c>
      <c r="B25" s="26">
        <v>1.2343421103880203E-2</v>
      </c>
      <c r="C25" s="59">
        <v>0.27770724596793173</v>
      </c>
      <c r="D25" s="72"/>
      <c r="E25" s="68"/>
      <c r="F25" s="68"/>
    </row>
    <row r="26" spans="1:6" ht="14.25">
      <c r="A26" s="162" t="s">
        <v>31</v>
      </c>
      <c r="B26" s="26">
        <v>9.5418838081107182E-4</v>
      </c>
      <c r="C26" s="59">
        <v>0.25476467379363132</v>
      </c>
      <c r="D26" s="72"/>
      <c r="E26" s="68"/>
      <c r="F26" s="68"/>
    </row>
    <row r="27" spans="1:6" ht="14.25">
      <c r="A27" s="160" t="s">
        <v>26</v>
      </c>
      <c r="B27" s="26">
        <v>1.7362050606368751E-2</v>
      </c>
      <c r="C27" s="59">
        <v>0.23744449840432891</v>
      </c>
      <c r="D27" s="72"/>
      <c r="E27" s="68"/>
      <c r="F27" s="68"/>
    </row>
    <row r="28" spans="1:6" ht="14.25">
      <c r="A28" s="159" t="s">
        <v>25</v>
      </c>
      <c r="B28" s="26">
        <v>2.6667011500667748E-2</v>
      </c>
      <c r="C28" s="59">
        <v>0.12005844991884418</v>
      </c>
      <c r="D28" s="72"/>
      <c r="E28" s="68"/>
      <c r="F28" s="68"/>
    </row>
    <row r="29" spans="1:6" ht="14.25">
      <c r="A29" s="163" t="s">
        <v>30</v>
      </c>
      <c r="B29" s="26">
        <v>6.9962260627506767E-2</v>
      </c>
      <c r="C29" s="59">
        <v>0.10529834301801277</v>
      </c>
      <c r="D29" s="72"/>
      <c r="E29" s="68"/>
      <c r="F29" s="68"/>
    </row>
    <row r="30" spans="1:6" ht="14.25">
      <c r="A30" s="162" t="s">
        <v>33</v>
      </c>
      <c r="B30" s="26">
        <v>1.5571022640681553E-2</v>
      </c>
      <c r="C30" s="59">
        <v>0.18195812392548105</v>
      </c>
      <c r="D30" s="72"/>
      <c r="E30" s="68"/>
      <c r="F30" s="68"/>
    </row>
    <row r="31" spans="1:6" ht="14.25">
      <c r="A31" s="161" t="s">
        <v>29</v>
      </c>
      <c r="B31" s="26">
        <v>2.8589803182446305E-2</v>
      </c>
      <c r="C31" s="59">
        <v>0.29972563502216665</v>
      </c>
      <c r="D31" s="72"/>
      <c r="E31" s="68"/>
      <c r="F31" s="68"/>
    </row>
    <row r="32" spans="1:6" ht="28.5">
      <c r="A32" s="161" t="s">
        <v>27</v>
      </c>
      <c r="B32" s="26">
        <v>6.2026894337704253E-2</v>
      </c>
      <c r="C32" s="59">
        <v>0.22303219856449719</v>
      </c>
      <c r="D32" s="72"/>
      <c r="E32" s="68"/>
      <c r="F32" s="68"/>
    </row>
    <row r="33" spans="1:6" ht="14.25">
      <c r="A33" s="162" t="s">
        <v>28</v>
      </c>
      <c r="B33" s="26">
        <v>-4.099233883294584E-3</v>
      </c>
      <c r="C33" s="59">
        <v>-5.5582154324593791E-2</v>
      </c>
      <c r="D33" s="72"/>
      <c r="E33" s="68"/>
      <c r="F33" s="68"/>
    </row>
    <row r="34" spans="1:6" ht="14.25">
      <c r="A34" s="159" t="s">
        <v>18</v>
      </c>
      <c r="B34" s="26">
        <v>-1.3520398165928205E-3</v>
      </c>
      <c r="C34" s="59">
        <v>-8.8869422196796388E-2</v>
      </c>
      <c r="D34" s="72"/>
      <c r="E34" s="68"/>
      <c r="F34" s="68"/>
    </row>
    <row r="35" spans="1:6" ht="14.25">
      <c r="A35" s="158" t="s">
        <v>19</v>
      </c>
      <c r="B35" s="26">
        <v>1.7506482021184766E-2</v>
      </c>
      <c r="C35" s="59">
        <v>-0.10927602871486886</v>
      </c>
      <c r="D35" s="72"/>
      <c r="E35" s="68"/>
      <c r="F35" s="68"/>
    </row>
    <row r="36" spans="1:6" ht="14.25">
      <c r="A36" s="164" t="s">
        <v>32</v>
      </c>
      <c r="B36" s="26">
        <v>3.7644317411433592E-2</v>
      </c>
      <c r="C36" s="59">
        <v>0.29144371422514315</v>
      </c>
      <c r="D36" s="72"/>
      <c r="E36" s="68"/>
      <c r="F36" s="68"/>
    </row>
    <row r="37" spans="1:6" ht="15" thickBot="1">
      <c r="A37" s="165" t="s">
        <v>34</v>
      </c>
      <c r="B37" s="73">
        <v>7.6797942229483107E-2</v>
      </c>
      <c r="C37" s="74">
        <v>0.45284346186675162</v>
      </c>
      <c r="D37" s="72"/>
      <c r="E37" s="68"/>
      <c r="F37" s="68"/>
    </row>
    <row r="38" spans="1:6" ht="14.25">
      <c r="A38" s="67"/>
      <c r="B38" s="68"/>
      <c r="C38" s="68"/>
      <c r="D38" s="72"/>
      <c r="E38" s="68"/>
      <c r="F38" s="68"/>
    </row>
    <row r="39" spans="1:6" ht="14.25">
      <c r="A39" s="49" t="s">
        <v>135</v>
      </c>
      <c r="B39" s="68"/>
      <c r="C39" s="68"/>
      <c r="D39" s="72"/>
      <c r="E39" s="68"/>
      <c r="F39" s="68"/>
    </row>
  </sheetData>
  <autoFilter ref="A24:C24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5"/>
  <sheetViews>
    <sheetView zoomScale="70" zoomScaleNormal="70" workbookViewId="0">
      <selection sqref="A1:J1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8.7109375" style="6" bestFit="1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94" t="s">
        <v>128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ht="45.75" thickBot="1">
      <c r="A2" s="25" t="s">
        <v>38</v>
      </c>
      <c r="B2" s="178" t="s">
        <v>75</v>
      </c>
      <c r="C2" s="15" t="s">
        <v>108</v>
      </c>
      <c r="D2" s="40" t="s">
        <v>109</v>
      </c>
      <c r="E2" s="40" t="s">
        <v>40</v>
      </c>
      <c r="F2" s="40" t="s">
        <v>125</v>
      </c>
      <c r="G2" s="40" t="s">
        <v>126</v>
      </c>
      <c r="H2" s="40" t="s">
        <v>127</v>
      </c>
      <c r="I2" s="17" t="s">
        <v>44</v>
      </c>
      <c r="J2" s="18" t="s">
        <v>45</v>
      </c>
    </row>
    <row r="3" spans="1:11" ht="14.25" customHeight="1">
      <c r="A3" s="21">
        <v>1</v>
      </c>
      <c r="B3" s="167" t="s">
        <v>122</v>
      </c>
      <c r="C3" s="187" t="s">
        <v>110</v>
      </c>
      <c r="D3" s="188" t="s">
        <v>124</v>
      </c>
      <c r="E3" s="80">
        <v>11163371.85</v>
      </c>
      <c r="F3" s="81">
        <v>176279</v>
      </c>
      <c r="G3" s="80">
        <v>63.327860096778402</v>
      </c>
      <c r="H3" s="47">
        <v>100</v>
      </c>
      <c r="I3" s="79" t="s">
        <v>13</v>
      </c>
      <c r="J3" s="82" t="s">
        <v>11</v>
      </c>
      <c r="K3" s="43"/>
    </row>
    <row r="4" spans="1:11" ht="28.5">
      <c r="A4" s="21">
        <v>2</v>
      </c>
      <c r="B4" s="167" t="s">
        <v>123</v>
      </c>
      <c r="C4" s="187" t="s">
        <v>110</v>
      </c>
      <c r="D4" s="188" t="s">
        <v>124</v>
      </c>
      <c r="E4" s="80">
        <v>894046.42009999999</v>
      </c>
      <c r="F4" s="81">
        <v>648</v>
      </c>
      <c r="G4" s="80">
        <v>1379.7012655864198</v>
      </c>
      <c r="H4" s="47">
        <v>5000</v>
      </c>
      <c r="I4" s="79" t="s">
        <v>0</v>
      </c>
      <c r="J4" s="82" t="s">
        <v>2</v>
      </c>
      <c r="K4" s="44"/>
    </row>
    <row r="5" spans="1:11" ht="15.75" customHeight="1" thickBot="1">
      <c r="A5" s="195" t="s">
        <v>62</v>
      </c>
      <c r="B5" s="196"/>
      <c r="C5" s="104" t="s">
        <v>7</v>
      </c>
      <c r="D5" s="104" t="s">
        <v>7</v>
      </c>
      <c r="E5" s="93">
        <f>SUM(E3:E4)</f>
        <v>12057418.270099999</v>
      </c>
      <c r="F5" s="94">
        <f>SUM(F3:F4)</f>
        <v>176927</v>
      </c>
      <c r="G5" s="104" t="s">
        <v>7</v>
      </c>
      <c r="H5" s="104" t="s">
        <v>7</v>
      </c>
      <c r="I5" s="104" t="s">
        <v>7</v>
      </c>
      <c r="J5" s="105" t="s">
        <v>7</v>
      </c>
    </row>
  </sheetData>
  <mergeCells count="2">
    <mergeCell ref="A1:J1"/>
    <mergeCell ref="A5:B5"/>
  </mergeCells>
  <phoneticPr fontId="11" type="noConversion"/>
  <hyperlinks>
    <hyperlink ref="J5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11"/>
  <sheetViews>
    <sheetView zoomScale="80" workbookViewId="0">
      <selection activeCell="A7" sqref="A7:K7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6384" width="9.140625" style="29"/>
  </cols>
  <sheetData>
    <row r="1" spans="1:11" s="45" customFormat="1" ht="16.5" thickBot="1">
      <c r="A1" s="194" t="s">
        <v>129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s="22" customFormat="1" ht="15.75" customHeight="1" thickBot="1">
      <c r="A2" s="199" t="s">
        <v>38</v>
      </c>
      <c r="B2" s="97"/>
      <c r="C2" s="98"/>
      <c r="D2" s="99"/>
      <c r="E2" s="201" t="s">
        <v>9</v>
      </c>
      <c r="F2" s="201"/>
      <c r="G2" s="201"/>
      <c r="H2" s="201"/>
      <c r="I2" s="201"/>
      <c r="J2" s="201"/>
    </row>
    <row r="3" spans="1:11" s="22" customFormat="1" ht="51.75" thickBot="1">
      <c r="A3" s="200"/>
      <c r="B3" s="100" t="s">
        <v>75</v>
      </c>
      <c r="C3" s="173" t="s">
        <v>76</v>
      </c>
      <c r="D3" s="173" t="s">
        <v>77</v>
      </c>
      <c r="E3" s="17" t="s">
        <v>78</v>
      </c>
      <c r="F3" s="17" t="s">
        <v>79</v>
      </c>
      <c r="G3" s="17" t="s">
        <v>80</v>
      </c>
      <c r="H3" s="18" t="s">
        <v>81</v>
      </c>
      <c r="I3" s="18" t="s">
        <v>82</v>
      </c>
      <c r="J3" s="174" t="s">
        <v>83</v>
      </c>
    </row>
    <row r="4" spans="1:11" s="22" customFormat="1" collapsed="1">
      <c r="A4" s="21">
        <v>1</v>
      </c>
      <c r="B4" s="159" t="s">
        <v>123</v>
      </c>
      <c r="C4" s="101">
        <v>38945</v>
      </c>
      <c r="D4" s="101">
        <v>39016</v>
      </c>
      <c r="E4" s="95">
        <v>-5.966957254788019E-3</v>
      </c>
      <c r="F4" s="95">
        <v>-1.1732273291992112E-2</v>
      </c>
      <c r="G4" s="95">
        <v>-5.9206540841687083E-2</v>
      </c>
      <c r="H4" s="95">
        <v>-0.15769076537209492</v>
      </c>
      <c r="I4" s="95">
        <v>-0.72405974688272523</v>
      </c>
      <c r="J4" s="102">
        <v>-9.3084035150139743E-2</v>
      </c>
    </row>
    <row r="5" spans="1:11" s="22" customFormat="1" collapsed="1">
      <c r="A5" s="21">
        <v>2</v>
      </c>
      <c r="B5" s="159" t="s">
        <v>122</v>
      </c>
      <c r="C5" s="101">
        <v>40555</v>
      </c>
      <c r="D5" s="101">
        <v>40626</v>
      </c>
      <c r="E5" s="95">
        <v>-1.4532033578167014E-2</v>
      </c>
      <c r="F5" s="95">
        <v>-2.0610565285791971E-2</v>
      </c>
      <c r="G5" s="95">
        <v>-9.8931597916630198E-2</v>
      </c>
      <c r="H5" s="95">
        <v>-8.1436798086581663E-2</v>
      </c>
      <c r="I5" s="95">
        <v>-0.36672139903220402</v>
      </c>
      <c r="J5" s="102">
        <v>-5.077447426122883E-2</v>
      </c>
    </row>
    <row r="6" spans="1:11" s="22" customFormat="1" ht="15.75" collapsed="1" thickBot="1">
      <c r="A6" s="21"/>
      <c r="B6" s="189" t="s">
        <v>85</v>
      </c>
      <c r="C6" s="139" t="s">
        <v>7</v>
      </c>
      <c r="D6" s="139" t="s">
        <v>7</v>
      </c>
      <c r="E6" s="140">
        <f>AVERAGE(E4:E5)</f>
        <v>-1.0249495416477516E-2</v>
      </c>
      <c r="F6" s="140">
        <f>AVERAGE(F4:F5)</f>
        <v>-1.6171419288892042E-2</v>
      </c>
      <c r="G6" s="140">
        <f>AVERAGE(G4:G5)</f>
        <v>-7.9069069379158641E-2</v>
      </c>
      <c r="H6" s="140">
        <f>AVERAGE(H4:H5)</f>
        <v>-0.11956378172933829</v>
      </c>
      <c r="I6" s="139" t="s">
        <v>7</v>
      </c>
      <c r="J6" s="140">
        <f>AVERAGE(J4:J5)</f>
        <v>-7.1929254705684287E-2</v>
      </c>
    </row>
    <row r="7" spans="1:11" s="22" customFormat="1">
      <c r="A7" s="208" t="s">
        <v>117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</row>
    <row r="8" spans="1:11" s="22" customFormat="1" ht="15.75" customHeight="1">
      <c r="C8" s="58"/>
      <c r="D8" s="58"/>
    </row>
    <row r="9" spans="1:11">
      <c r="B9" s="27"/>
      <c r="C9" s="103"/>
      <c r="E9" s="103"/>
      <c r="F9" s="103"/>
      <c r="G9" s="103"/>
      <c r="H9" s="103"/>
    </row>
    <row r="10" spans="1:11">
      <c r="B10" s="27"/>
      <c r="C10" s="103"/>
      <c r="E10" s="103"/>
    </row>
    <row r="11" spans="1:11">
      <c r="E11" s="103"/>
      <c r="F11" s="103"/>
    </row>
  </sheetData>
  <mergeCells count="4">
    <mergeCell ref="A1:J1"/>
    <mergeCell ref="A2:A3"/>
    <mergeCell ref="E2:J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3"/>
  </sheetPr>
  <dimension ref="A1:G118"/>
  <sheetViews>
    <sheetView zoomScale="70" zoomScaleNormal="70" workbookViewId="0">
      <selection activeCell="F48" sqref="F48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6" customWidth="1"/>
    <col min="5" max="7" width="24.7109375" style="20" customWidth="1"/>
    <col min="8" max="16384" width="9.140625" style="20"/>
  </cols>
  <sheetData>
    <row r="1" spans="1:7" s="27" customFormat="1" ht="16.5" thickBot="1">
      <c r="A1" s="198" t="s">
        <v>130</v>
      </c>
      <c r="B1" s="198"/>
      <c r="C1" s="198"/>
      <c r="D1" s="198"/>
      <c r="E1" s="198"/>
      <c r="F1" s="198"/>
      <c r="G1" s="198"/>
    </row>
    <row r="2" spans="1:7" s="27" customFormat="1" ht="15.75" customHeight="1" thickBot="1">
      <c r="A2" s="210" t="s">
        <v>38</v>
      </c>
      <c r="B2" s="86"/>
      <c r="C2" s="203" t="s">
        <v>89</v>
      </c>
      <c r="D2" s="204"/>
      <c r="E2" s="209" t="s">
        <v>131</v>
      </c>
      <c r="F2" s="209"/>
      <c r="G2" s="87"/>
    </row>
    <row r="3" spans="1:7" s="27" customFormat="1" ht="45.75" thickBot="1">
      <c r="A3" s="200"/>
      <c r="B3" s="17" t="s">
        <v>75</v>
      </c>
      <c r="C3" s="100" t="s">
        <v>91</v>
      </c>
      <c r="D3" s="100" t="s">
        <v>92</v>
      </c>
      <c r="E3" s="100" t="s">
        <v>93</v>
      </c>
      <c r="F3" s="100" t="s">
        <v>92</v>
      </c>
      <c r="G3" s="18" t="s">
        <v>94</v>
      </c>
    </row>
    <row r="4" spans="1:7" s="27" customFormat="1">
      <c r="A4" s="21">
        <v>1</v>
      </c>
      <c r="B4" s="176" t="s">
        <v>122</v>
      </c>
      <c r="C4" s="35">
        <v>-66.748150000000365</v>
      </c>
      <c r="D4" s="95">
        <v>-5.9436720177522906E-3</v>
      </c>
      <c r="E4" s="36">
        <v>1523</v>
      </c>
      <c r="F4" s="95">
        <v>8.715008354505711E-3</v>
      </c>
      <c r="G4" s="37">
        <v>97.249690486157775</v>
      </c>
    </row>
    <row r="5" spans="1:7" s="27" customFormat="1">
      <c r="A5" s="21">
        <v>2</v>
      </c>
      <c r="B5" s="176" t="s">
        <v>123</v>
      </c>
      <c r="C5" s="35">
        <v>-5.3667600000000091</v>
      </c>
      <c r="D5" s="95">
        <v>-5.9669572547328175E-3</v>
      </c>
      <c r="E5" s="36">
        <v>0</v>
      </c>
      <c r="F5" s="95">
        <v>0</v>
      </c>
      <c r="G5" s="37">
        <v>0</v>
      </c>
    </row>
    <row r="6" spans="1:7" s="27" customFormat="1" ht="15.75" thickBot="1">
      <c r="A6" s="108"/>
      <c r="B6" s="177" t="s">
        <v>62</v>
      </c>
      <c r="C6" s="88">
        <v>-72.114910000000378</v>
      </c>
      <c r="D6" s="92">
        <v>-5.9453986339980357E-3</v>
      </c>
      <c r="E6" s="89">
        <v>1523</v>
      </c>
      <c r="F6" s="92">
        <v>8.6828122505758134E-3</v>
      </c>
      <c r="G6" s="109">
        <v>97.249690486157775</v>
      </c>
    </row>
    <row r="7" spans="1:7" s="27" customFormat="1">
      <c r="D7" s="6"/>
    </row>
    <row r="8" spans="1:7" s="27" customFormat="1">
      <c r="D8" s="6"/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 ht="15" thickBot="1">
      <c r="B28" s="76"/>
      <c r="C28" s="76"/>
      <c r="D28" s="77"/>
      <c r="E28" s="76"/>
    </row>
    <row r="29" spans="2:5" s="27" customFormat="1"/>
    <row r="30" spans="2:5" s="27" customFormat="1"/>
    <row r="31" spans="2:5" s="27" customFormat="1"/>
    <row r="32" spans="2:5" s="27" customFormat="1"/>
    <row r="33" spans="2:6" s="27" customFormat="1" ht="15" thickBot="1"/>
    <row r="34" spans="2:6" s="27" customFormat="1" ht="30.75" thickBot="1">
      <c r="B34" s="190" t="s">
        <v>75</v>
      </c>
      <c r="C34" s="178" t="s">
        <v>95</v>
      </c>
      <c r="D34" s="178" t="s">
        <v>96</v>
      </c>
      <c r="E34" s="178" t="s">
        <v>97</v>
      </c>
    </row>
    <row r="35" spans="2:6" s="27" customFormat="1">
      <c r="B35" s="121" t="str">
        <f t="shared" ref="B35:D36" si="0">B4</f>
        <v>Іndeks Ukrainskoi Birzhi</v>
      </c>
      <c r="C35" s="122">
        <f t="shared" si="0"/>
        <v>-66.748150000000365</v>
      </c>
      <c r="D35" s="142">
        <f t="shared" si="0"/>
        <v>-5.9436720177522906E-3</v>
      </c>
      <c r="E35" s="123">
        <f>G4</f>
        <v>97.249690486157775</v>
      </c>
    </row>
    <row r="36" spans="2:6" s="27" customFormat="1">
      <c r="B36" s="34" t="str">
        <f t="shared" si="0"/>
        <v>ТАSК Universal</v>
      </c>
      <c r="C36" s="35">
        <f t="shared" si="0"/>
        <v>-5.3667600000000091</v>
      </c>
      <c r="D36" s="143">
        <f t="shared" si="0"/>
        <v>-5.9669572547328175E-3</v>
      </c>
      <c r="E36" s="37">
        <f>G5</f>
        <v>0</v>
      </c>
    </row>
    <row r="37" spans="2:6">
      <c r="B37" s="34"/>
      <c r="C37" s="35"/>
      <c r="D37" s="143"/>
      <c r="E37" s="37"/>
      <c r="F37" s="19"/>
    </row>
    <row r="38" spans="2:6">
      <c r="B38" s="34"/>
      <c r="C38" s="35"/>
      <c r="D38" s="143"/>
      <c r="E38" s="37"/>
      <c r="F38" s="19"/>
    </row>
    <row r="39" spans="2:6">
      <c r="B39" s="27"/>
      <c r="C39" s="144"/>
      <c r="D39" s="6"/>
      <c r="F39" s="19"/>
    </row>
    <row r="40" spans="2:6">
      <c r="B40" s="27"/>
      <c r="C40" s="27"/>
      <c r="D40" s="6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</row>
    <row r="47" spans="2:6">
      <c r="B47" s="27"/>
      <c r="C47" s="27"/>
      <c r="D47" s="6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43"/>
  </sheetPr>
  <dimension ref="A1:D14"/>
  <sheetViews>
    <sheetView zoomScale="80" workbookViewId="0">
      <selection activeCell="K50" sqref="K50"/>
    </sheetView>
  </sheetViews>
  <sheetFormatPr defaultRowHeight="12.75"/>
  <cols>
    <col min="1" max="1" width="52" customWidth="1"/>
    <col min="2" max="2" width="12.7109375" customWidth="1"/>
    <col min="3" max="3" width="2.7109375" customWidth="1"/>
  </cols>
  <sheetData>
    <row r="1" spans="1:4" ht="15.75" thickBot="1">
      <c r="A1" s="60" t="s">
        <v>75</v>
      </c>
      <c r="B1" s="61" t="s">
        <v>98</v>
      </c>
      <c r="C1" s="10"/>
      <c r="D1" s="10"/>
    </row>
    <row r="2" spans="1:4" ht="14.25">
      <c r="A2" s="159" t="s">
        <v>122</v>
      </c>
      <c r="B2" s="128">
        <v>-1.4532033578167014E-2</v>
      </c>
      <c r="C2" s="10"/>
      <c r="D2" s="10"/>
    </row>
    <row r="3" spans="1:4" ht="14.25">
      <c r="A3" s="159" t="s">
        <v>123</v>
      </c>
      <c r="B3" s="128">
        <v>-5.966957254788019E-3</v>
      </c>
      <c r="C3" s="10"/>
      <c r="D3" s="10"/>
    </row>
    <row r="4" spans="1:4" ht="14.25">
      <c r="A4" s="162" t="s">
        <v>99</v>
      </c>
      <c r="B4" s="129">
        <v>-1.0249495416477516E-2</v>
      </c>
      <c r="C4" s="10"/>
      <c r="D4" s="10"/>
    </row>
    <row r="5" spans="1:4" ht="14.25">
      <c r="A5" s="162" t="s">
        <v>19</v>
      </c>
      <c r="B5" s="129">
        <v>1.7506482021184766E-2</v>
      </c>
      <c r="C5" s="10"/>
      <c r="D5" s="10"/>
    </row>
    <row r="6" spans="1:4" ht="14.25">
      <c r="A6" s="162" t="s">
        <v>18</v>
      </c>
      <c r="B6" s="129">
        <v>-1.3520398165928205E-3</v>
      </c>
      <c r="C6" s="10"/>
      <c r="D6" s="10"/>
    </row>
    <row r="7" spans="1:4" ht="14.25">
      <c r="A7" s="162" t="s">
        <v>100</v>
      </c>
      <c r="B7" s="129">
        <v>-2.2157200146592282E-2</v>
      </c>
      <c r="C7" s="10"/>
      <c r="D7" s="10"/>
    </row>
    <row r="8" spans="1:4" ht="14.25">
      <c r="A8" s="162" t="s">
        <v>101</v>
      </c>
      <c r="B8" s="129">
        <v>-2.7925310540330761E-2</v>
      </c>
      <c r="C8" s="10"/>
      <c r="D8" s="10"/>
    </row>
    <row r="9" spans="1:4" ht="14.25">
      <c r="A9" s="162" t="s">
        <v>102</v>
      </c>
      <c r="B9" s="129">
        <v>1.5342465753424657E-2</v>
      </c>
      <c r="C9" s="10"/>
      <c r="D9" s="10"/>
    </row>
    <row r="10" spans="1:4" ht="15" thickBot="1">
      <c r="A10" s="186" t="s">
        <v>103</v>
      </c>
      <c r="B10" s="130">
        <v>-6.7493463405663423E-3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I37"/>
  <sheetViews>
    <sheetView zoomScale="60" zoomScaleNormal="60" workbookViewId="0">
      <selection activeCell="A20" sqref="A20:H20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94" t="s">
        <v>37</v>
      </c>
      <c r="B1" s="194"/>
      <c r="C1" s="194"/>
      <c r="D1" s="194"/>
      <c r="E1" s="194"/>
      <c r="F1" s="194"/>
      <c r="G1" s="194"/>
      <c r="H1" s="194"/>
      <c r="I1" s="13"/>
    </row>
    <row r="2" spans="1:9" ht="30.75" thickBot="1">
      <c r="A2" s="15" t="s">
        <v>38</v>
      </c>
      <c r="B2" s="16" t="s">
        <v>39</v>
      </c>
      <c r="C2" s="17" t="s">
        <v>40</v>
      </c>
      <c r="D2" s="17" t="s">
        <v>41</v>
      </c>
      <c r="E2" s="17" t="s">
        <v>42</v>
      </c>
      <c r="F2" s="17" t="s">
        <v>43</v>
      </c>
      <c r="G2" s="17" t="s">
        <v>44</v>
      </c>
      <c r="H2" s="18" t="s">
        <v>45</v>
      </c>
      <c r="I2" s="19"/>
    </row>
    <row r="3" spans="1:9">
      <c r="A3" s="21">
        <v>1</v>
      </c>
      <c r="B3" s="167" t="s">
        <v>46</v>
      </c>
      <c r="C3" s="80">
        <v>29111024.359999999</v>
      </c>
      <c r="D3" s="81">
        <v>46801</v>
      </c>
      <c r="E3" s="80">
        <v>622.01714407811801</v>
      </c>
      <c r="F3" s="81">
        <v>100</v>
      </c>
      <c r="G3" s="168" t="s">
        <v>64</v>
      </c>
      <c r="H3" s="82" t="s">
        <v>11</v>
      </c>
      <c r="I3" s="19"/>
    </row>
    <row r="4" spans="1:9">
      <c r="A4" s="21">
        <v>2</v>
      </c>
      <c r="B4" s="167" t="s">
        <v>47</v>
      </c>
      <c r="C4" s="80">
        <v>9808588.6099999994</v>
      </c>
      <c r="D4" s="81">
        <v>6900456</v>
      </c>
      <c r="E4" s="80">
        <v>1.4214406424734829</v>
      </c>
      <c r="F4" s="81">
        <v>1</v>
      </c>
      <c r="G4" s="167" t="s">
        <v>65</v>
      </c>
      <c r="H4" s="82" t="s">
        <v>6</v>
      </c>
      <c r="I4" s="19"/>
    </row>
    <row r="5" spans="1:9" ht="14.25" customHeight="1">
      <c r="A5" s="21">
        <v>3</v>
      </c>
      <c r="B5" s="167" t="s">
        <v>48</v>
      </c>
      <c r="C5" s="80">
        <v>7545286.5499999998</v>
      </c>
      <c r="D5" s="81">
        <v>2075</v>
      </c>
      <c r="E5" s="80">
        <v>3636.2826746987953</v>
      </c>
      <c r="F5" s="81">
        <v>1000</v>
      </c>
      <c r="G5" s="169" t="s">
        <v>66</v>
      </c>
      <c r="H5" s="82" t="s">
        <v>4</v>
      </c>
      <c r="I5" s="19"/>
    </row>
    <row r="6" spans="1:9">
      <c r="A6" s="21">
        <v>4</v>
      </c>
      <c r="B6" s="167" t="s">
        <v>49</v>
      </c>
      <c r="C6" s="80">
        <v>6224926.4699999997</v>
      </c>
      <c r="D6" s="81">
        <v>1552</v>
      </c>
      <c r="E6" s="80">
        <v>4010.906230670103</v>
      </c>
      <c r="F6" s="81">
        <v>1000</v>
      </c>
      <c r="G6" s="167" t="s">
        <v>65</v>
      </c>
      <c r="H6" s="82" t="s">
        <v>6</v>
      </c>
      <c r="I6" s="19"/>
    </row>
    <row r="7" spans="1:9" ht="14.25" customHeight="1">
      <c r="A7" s="21">
        <v>5</v>
      </c>
      <c r="B7" s="167" t="s">
        <v>50</v>
      </c>
      <c r="C7" s="80">
        <v>5082471.2001</v>
      </c>
      <c r="D7" s="81">
        <v>3571</v>
      </c>
      <c r="E7" s="80">
        <v>1423.2627275553066</v>
      </c>
      <c r="F7" s="81">
        <v>1000</v>
      </c>
      <c r="G7" s="167" t="s">
        <v>67</v>
      </c>
      <c r="H7" s="82" t="s">
        <v>14</v>
      </c>
      <c r="I7" s="19"/>
    </row>
    <row r="8" spans="1:9">
      <c r="A8" s="21">
        <v>6</v>
      </c>
      <c r="B8" s="167" t="s">
        <v>51</v>
      </c>
      <c r="C8" s="80">
        <v>4900473.1500000004</v>
      </c>
      <c r="D8" s="81">
        <v>4196</v>
      </c>
      <c r="E8" s="80">
        <v>1167.8915991420401</v>
      </c>
      <c r="F8" s="81">
        <v>1000</v>
      </c>
      <c r="G8" s="168" t="s">
        <v>64</v>
      </c>
      <c r="H8" s="82" t="s">
        <v>11</v>
      </c>
      <c r="I8" s="19"/>
    </row>
    <row r="9" spans="1:9">
      <c r="A9" s="21">
        <v>7</v>
      </c>
      <c r="B9" s="167" t="s">
        <v>52</v>
      </c>
      <c r="C9" s="80">
        <v>4314862.4000000004</v>
      </c>
      <c r="D9" s="81">
        <v>1256</v>
      </c>
      <c r="E9" s="80">
        <v>3435.4</v>
      </c>
      <c r="F9" s="81">
        <v>1000</v>
      </c>
      <c r="G9" s="170" t="s">
        <v>68</v>
      </c>
      <c r="H9" s="82" t="s">
        <v>8</v>
      </c>
      <c r="I9" s="19"/>
    </row>
    <row r="10" spans="1:9">
      <c r="A10" s="21">
        <v>8</v>
      </c>
      <c r="B10" s="167" t="s">
        <v>53</v>
      </c>
      <c r="C10" s="80">
        <v>3487149.8</v>
      </c>
      <c r="D10" s="81">
        <v>678</v>
      </c>
      <c r="E10" s="80">
        <v>5143.2887905604721</v>
      </c>
      <c r="F10" s="81">
        <v>1000</v>
      </c>
      <c r="G10" s="170" t="s">
        <v>68</v>
      </c>
      <c r="H10" s="82" t="s">
        <v>8</v>
      </c>
      <c r="I10" s="19"/>
    </row>
    <row r="11" spans="1:9">
      <c r="A11" s="21">
        <v>9</v>
      </c>
      <c r="B11" s="167" t="s">
        <v>54</v>
      </c>
      <c r="C11" s="80">
        <v>2343901.88</v>
      </c>
      <c r="D11" s="81">
        <v>10046</v>
      </c>
      <c r="E11" s="80">
        <v>233.31693012144135</v>
      </c>
      <c r="F11" s="81">
        <v>100</v>
      </c>
      <c r="G11" s="168" t="s">
        <v>64</v>
      </c>
      <c r="H11" s="82" t="s">
        <v>11</v>
      </c>
      <c r="I11" s="19"/>
    </row>
    <row r="12" spans="1:9">
      <c r="A12" s="21">
        <v>10</v>
      </c>
      <c r="B12" s="167" t="s">
        <v>55</v>
      </c>
      <c r="C12" s="80">
        <v>1724102.55</v>
      </c>
      <c r="D12" s="81">
        <v>1372</v>
      </c>
      <c r="E12" s="80">
        <v>1256.6345116618077</v>
      </c>
      <c r="F12" s="81">
        <v>1000</v>
      </c>
      <c r="G12" s="171" t="s">
        <v>69</v>
      </c>
      <c r="H12" s="82" t="s">
        <v>10</v>
      </c>
      <c r="I12" s="19"/>
    </row>
    <row r="13" spans="1:9">
      <c r="A13" s="21">
        <v>11</v>
      </c>
      <c r="B13" s="167" t="s">
        <v>56</v>
      </c>
      <c r="C13" s="80">
        <v>1658878.07</v>
      </c>
      <c r="D13" s="81">
        <v>576</v>
      </c>
      <c r="E13" s="80">
        <v>2879.9966493055558</v>
      </c>
      <c r="F13" s="81">
        <v>1000</v>
      </c>
      <c r="G13" s="169" t="s">
        <v>66</v>
      </c>
      <c r="H13" s="82" t="s">
        <v>4</v>
      </c>
      <c r="I13" s="19"/>
    </row>
    <row r="14" spans="1:9">
      <c r="A14" s="21">
        <v>12</v>
      </c>
      <c r="B14" s="167" t="s">
        <v>57</v>
      </c>
      <c r="C14" s="80">
        <v>1300576.94</v>
      </c>
      <c r="D14" s="81">
        <v>1832</v>
      </c>
      <c r="E14" s="80">
        <v>709.92191048034931</v>
      </c>
      <c r="F14" s="81">
        <v>1000</v>
      </c>
      <c r="G14" s="169" t="s">
        <v>66</v>
      </c>
      <c r="H14" s="82" t="s">
        <v>4</v>
      </c>
      <c r="I14" s="19"/>
    </row>
    <row r="15" spans="1:9">
      <c r="A15" s="21">
        <v>13</v>
      </c>
      <c r="B15" s="167" t="s">
        <v>58</v>
      </c>
      <c r="C15" s="80">
        <v>1184893.1200000001</v>
      </c>
      <c r="D15" s="81">
        <v>366</v>
      </c>
      <c r="E15" s="80">
        <v>3237.4128961748638</v>
      </c>
      <c r="F15" s="81">
        <v>1000</v>
      </c>
      <c r="G15" s="169" t="s">
        <v>66</v>
      </c>
      <c r="H15" s="82" t="s">
        <v>4</v>
      </c>
      <c r="I15" s="19"/>
    </row>
    <row r="16" spans="1:9">
      <c r="A16" s="21">
        <v>14</v>
      </c>
      <c r="B16" s="167" t="s">
        <v>59</v>
      </c>
      <c r="C16" s="80">
        <v>1083152.1399999999</v>
      </c>
      <c r="D16" s="81">
        <v>953</v>
      </c>
      <c r="E16" s="80">
        <v>1136.5709758656872</v>
      </c>
      <c r="F16" s="81">
        <v>1000</v>
      </c>
      <c r="G16" s="171" t="s">
        <v>70</v>
      </c>
      <c r="H16" s="82" t="s">
        <v>2</v>
      </c>
      <c r="I16" s="19"/>
    </row>
    <row r="17" spans="1:9">
      <c r="A17" s="21">
        <v>15</v>
      </c>
      <c r="B17" s="167" t="s">
        <v>60</v>
      </c>
      <c r="C17" s="80">
        <v>761952.69</v>
      </c>
      <c r="D17" s="81">
        <v>7307</v>
      </c>
      <c r="E17" s="80">
        <v>104.27708909265087</v>
      </c>
      <c r="F17" s="81">
        <v>100</v>
      </c>
      <c r="G17" s="171" t="s">
        <v>71</v>
      </c>
      <c r="H17" s="82" t="s">
        <v>15</v>
      </c>
      <c r="I17" s="19"/>
    </row>
    <row r="18" spans="1:9">
      <c r="A18" s="21">
        <v>16</v>
      </c>
      <c r="B18" s="167" t="s">
        <v>61</v>
      </c>
      <c r="C18" s="80">
        <v>321221.45990000002</v>
      </c>
      <c r="D18" s="81">
        <v>8840</v>
      </c>
      <c r="E18" s="80">
        <v>36.337269219457013</v>
      </c>
      <c r="F18" s="81">
        <v>100</v>
      </c>
      <c r="G18" s="167" t="s">
        <v>72</v>
      </c>
      <c r="H18" s="82" t="s">
        <v>12</v>
      </c>
      <c r="I18" s="19"/>
    </row>
    <row r="19" spans="1:9" ht="15" customHeight="1" thickBot="1">
      <c r="A19" s="195" t="s">
        <v>62</v>
      </c>
      <c r="B19" s="196"/>
      <c r="C19" s="93">
        <f>SUM(C3:C18)</f>
        <v>80853461.389999986</v>
      </c>
      <c r="D19" s="94">
        <f>SUM(D3:D18)</f>
        <v>6991877</v>
      </c>
      <c r="E19" s="51" t="s">
        <v>7</v>
      </c>
      <c r="F19" s="51" t="s">
        <v>7</v>
      </c>
      <c r="G19" s="51" t="s">
        <v>7</v>
      </c>
      <c r="H19" s="156" t="s">
        <v>7</v>
      </c>
    </row>
    <row r="20" spans="1:9" ht="15" customHeight="1">
      <c r="A20" s="197" t="s">
        <v>73</v>
      </c>
      <c r="B20" s="197"/>
      <c r="C20" s="197"/>
      <c r="D20" s="197"/>
      <c r="E20" s="197"/>
      <c r="F20" s="197"/>
      <c r="G20" s="197"/>
      <c r="H20" s="197"/>
    </row>
    <row r="21" spans="1:9" ht="15" customHeight="1" thickBot="1">
      <c r="A21" s="147"/>
      <c r="B21" s="146"/>
      <c r="C21" s="146"/>
      <c r="D21" s="146"/>
      <c r="E21" s="146"/>
      <c r="F21" s="146"/>
      <c r="G21" s="146"/>
      <c r="H21" s="146"/>
    </row>
    <row r="24" spans="1:9">
      <c r="B24" s="148" t="str">
        <f t="shared" ref="B24:C28" si="0">B3</f>
        <v>КІNТО-Klasychnyi</v>
      </c>
      <c r="C24" s="149">
        <f t="shared" si="0"/>
        <v>29111024.359999999</v>
      </c>
      <c r="D24" s="150">
        <f t="shared" ref="D24:D29" si="1">C24/$C$19</f>
        <v>0.3600467297198543</v>
      </c>
      <c r="E24" s="151"/>
      <c r="H24" s="19"/>
    </row>
    <row r="25" spans="1:9">
      <c r="B25" s="148" t="str">
        <f t="shared" si="0"/>
        <v>OTP Fond Aktsii</v>
      </c>
      <c r="C25" s="149">
        <f t="shared" si="0"/>
        <v>9808588.6099999994</v>
      </c>
      <c r="D25" s="150">
        <f t="shared" si="1"/>
        <v>0.12131315643603519</v>
      </c>
      <c r="E25" s="151"/>
      <c r="H25" s="19"/>
    </row>
    <row r="26" spans="1:9">
      <c r="B26" s="148" t="str">
        <f t="shared" si="0"/>
        <v>UNIVER.UA/Myhailo Hrushevskyi: Fond Derzhavnykh Paperiv</v>
      </c>
      <c r="C26" s="149">
        <f t="shared" si="0"/>
        <v>7545286.5499999998</v>
      </c>
      <c r="D26" s="150">
        <f t="shared" si="1"/>
        <v>9.3320513683452594E-2</v>
      </c>
      <c r="E26" s="151"/>
      <c r="H26" s="19"/>
    </row>
    <row r="27" spans="1:9">
      <c r="B27" s="148" t="str">
        <f t="shared" si="0"/>
        <v>OTP Klasychnyi'</v>
      </c>
      <c r="C27" s="149">
        <f t="shared" si="0"/>
        <v>6224926.4699999997</v>
      </c>
      <c r="D27" s="150">
        <f t="shared" si="1"/>
        <v>7.6990228531760838E-2</v>
      </c>
      <c r="E27" s="151"/>
      <c r="H27" s="19"/>
    </row>
    <row r="28" spans="1:9">
      <c r="B28" s="148" t="str">
        <f t="shared" si="0"/>
        <v>Sofiivskyi</v>
      </c>
      <c r="C28" s="149">
        <f t="shared" si="0"/>
        <v>5082471.2001</v>
      </c>
      <c r="D28" s="150">
        <f t="shared" si="1"/>
        <v>6.2860279729824942E-2</v>
      </c>
      <c r="E28" s="151"/>
      <c r="H28" s="19"/>
    </row>
    <row r="29" spans="1:9">
      <c r="B29" s="20" t="s">
        <v>63</v>
      </c>
      <c r="C29" s="151">
        <f>C19-SUM(C3:C7)</f>
        <v>23081164.199899994</v>
      </c>
      <c r="D29" s="150">
        <f t="shared" si="1"/>
        <v>0.28546909189907221</v>
      </c>
      <c r="E29" s="151"/>
      <c r="H29" s="19"/>
    </row>
    <row r="30" spans="1:9">
      <c r="B30" s="148"/>
      <c r="C30" s="149"/>
      <c r="D30" s="150"/>
      <c r="E30" s="151"/>
      <c r="H30" s="19"/>
    </row>
    <row r="31" spans="1:9">
      <c r="B31" s="148"/>
      <c r="C31" s="149"/>
      <c r="D31" s="150"/>
      <c r="E31" s="151"/>
      <c r="H31" s="19"/>
    </row>
    <row r="32" spans="1:9">
      <c r="B32" s="148"/>
      <c r="C32" s="149"/>
      <c r="D32" s="150"/>
      <c r="E32" s="151"/>
    </row>
    <row r="33" spans="2:5">
      <c r="B33" s="148"/>
      <c r="C33" s="149"/>
      <c r="D33" s="150"/>
      <c r="E33" s="151"/>
    </row>
    <row r="34" spans="2:5">
      <c r="B34" s="19"/>
      <c r="C34" s="151"/>
      <c r="D34" s="152"/>
      <c r="E34" s="151"/>
    </row>
    <row r="35" spans="2:5">
      <c r="B35" s="19"/>
      <c r="C35" s="151"/>
      <c r="D35" s="152"/>
      <c r="E35" s="151"/>
    </row>
    <row r="36" spans="2:5">
      <c r="B36" s="19"/>
      <c r="C36" s="151"/>
      <c r="D36" s="152"/>
      <c r="E36" s="151"/>
    </row>
    <row r="37" spans="2:5">
      <c r="B37" s="19"/>
      <c r="C37" s="151"/>
      <c r="D37" s="152"/>
      <c r="E37" s="151"/>
    </row>
  </sheetData>
  <mergeCells count="3">
    <mergeCell ref="A1:H1"/>
    <mergeCell ref="A19:B19"/>
    <mergeCell ref="A20:H20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K52"/>
  <sheetViews>
    <sheetView zoomScale="70" zoomScaleNormal="70" workbookViewId="0">
      <selection activeCell="J27" sqref="J27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6384" width="9.140625" style="30"/>
  </cols>
  <sheetData>
    <row r="1" spans="1:10" s="14" customFormat="1" ht="16.5" thickBot="1">
      <c r="A1" s="198" t="s">
        <v>74</v>
      </c>
      <c r="B1" s="198"/>
      <c r="C1" s="198"/>
      <c r="D1" s="198"/>
      <c r="E1" s="198"/>
      <c r="F1" s="198"/>
      <c r="G1" s="198"/>
      <c r="H1" s="198"/>
      <c r="I1" s="198"/>
      <c r="J1" s="96"/>
    </row>
    <row r="2" spans="1:10" s="20" customFormat="1" ht="15.75" customHeight="1" thickBot="1">
      <c r="A2" s="199" t="s">
        <v>3</v>
      </c>
      <c r="B2" s="97"/>
      <c r="C2" s="98"/>
      <c r="D2" s="99"/>
      <c r="E2" s="201" t="s">
        <v>9</v>
      </c>
      <c r="F2" s="201"/>
      <c r="G2" s="201"/>
      <c r="H2" s="201"/>
      <c r="I2" s="201"/>
      <c r="J2" s="201"/>
    </row>
    <row r="3" spans="1:10" s="22" customFormat="1" ht="51.75" thickBot="1">
      <c r="A3" s="200"/>
      <c r="B3" s="100" t="s">
        <v>1</v>
      </c>
      <c r="C3" s="173" t="s">
        <v>76</v>
      </c>
      <c r="D3" s="173" t="s">
        <v>77</v>
      </c>
      <c r="E3" s="17" t="s">
        <v>78</v>
      </c>
      <c r="F3" s="17" t="s">
        <v>79</v>
      </c>
      <c r="G3" s="17" t="s">
        <v>80</v>
      </c>
      <c r="H3" s="18" t="s">
        <v>81</v>
      </c>
      <c r="I3" s="18" t="s">
        <v>82</v>
      </c>
      <c r="J3" s="174" t="s">
        <v>83</v>
      </c>
    </row>
    <row r="4" spans="1:10" s="20" customFormat="1" collapsed="1">
      <c r="A4" s="21">
        <v>1</v>
      </c>
      <c r="B4" s="162" t="s">
        <v>46</v>
      </c>
      <c r="C4" s="136">
        <v>38118</v>
      </c>
      <c r="D4" s="136">
        <v>38182</v>
      </c>
      <c r="E4" s="137">
        <v>-9.6109999466363893E-3</v>
      </c>
      <c r="F4" s="137">
        <v>-1.1566844749321792E-2</v>
      </c>
      <c r="G4" s="137">
        <v>-3.2881279800442642E-2</v>
      </c>
      <c r="H4" s="137" t="s">
        <v>86</v>
      </c>
      <c r="I4" s="137">
        <v>5.2201714407810593</v>
      </c>
      <c r="J4" s="138">
        <v>0.12547422304189149</v>
      </c>
    </row>
    <row r="5" spans="1:10" s="20" customFormat="1" collapsed="1">
      <c r="A5" s="21">
        <v>2</v>
      </c>
      <c r="B5" s="162" t="s">
        <v>53</v>
      </c>
      <c r="C5" s="136">
        <v>38828</v>
      </c>
      <c r="D5" s="136">
        <v>39028</v>
      </c>
      <c r="E5" s="137">
        <v>7.4380721672495653E-3</v>
      </c>
      <c r="F5" s="137">
        <v>1.734534008716393E-2</v>
      </c>
      <c r="G5" s="137">
        <v>5.8878146664978148E-2</v>
      </c>
      <c r="H5" s="137">
        <v>0.11360246382789474</v>
      </c>
      <c r="I5" s="137">
        <v>4.143288790560387</v>
      </c>
      <c r="J5" s="138">
        <v>0.13267806074625343</v>
      </c>
    </row>
    <row r="6" spans="1:10" s="20" customFormat="1" collapsed="1">
      <c r="A6" s="21">
        <v>3</v>
      </c>
      <c r="B6" s="162" t="s">
        <v>56</v>
      </c>
      <c r="C6" s="136">
        <v>38919</v>
      </c>
      <c r="D6" s="136">
        <v>39092</v>
      </c>
      <c r="E6" s="137">
        <v>-4.175283241809491E-3</v>
      </c>
      <c r="F6" s="137">
        <v>-6.0535460567512356E-4</v>
      </c>
      <c r="G6" s="137">
        <v>-4.8947268041807934E-3</v>
      </c>
      <c r="H6" s="137">
        <v>2.807715736910632E-2</v>
      </c>
      <c r="I6" s="137">
        <v>1.8799966493054323</v>
      </c>
      <c r="J6" s="138">
        <v>8.4975562400692706E-2</v>
      </c>
    </row>
    <row r="7" spans="1:10" s="20" customFormat="1" collapsed="1">
      <c r="A7" s="21">
        <v>4</v>
      </c>
      <c r="B7" s="162" t="s">
        <v>57</v>
      </c>
      <c r="C7" s="136">
        <v>38919</v>
      </c>
      <c r="D7" s="136">
        <v>39092</v>
      </c>
      <c r="E7" s="137">
        <v>-9.0907916793645516E-3</v>
      </c>
      <c r="F7" s="137">
        <v>-3.8535019478056598E-2</v>
      </c>
      <c r="G7" s="137">
        <v>-0.11562456246217767</v>
      </c>
      <c r="H7" s="137">
        <v>-0.18299030051179088</v>
      </c>
      <c r="I7" s="137">
        <v>-0.29007808951963832</v>
      </c>
      <c r="J7" s="138">
        <v>-2.606927834288153E-2</v>
      </c>
    </row>
    <row r="8" spans="1:10" s="20" customFormat="1" collapsed="1">
      <c r="A8" s="21">
        <v>5</v>
      </c>
      <c r="B8" s="162" t="s">
        <v>61</v>
      </c>
      <c r="C8" s="136">
        <v>38968</v>
      </c>
      <c r="D8" s="136">
        <v>39140</v>
      </c>
      <c r="E8" s="137" t="s">
        <v>86</v>
      </c>
      <c r="F8" s="137">
        <v>-6.986490047070637E-3</v>
      </c>
      <c r="G8" s="137">
        <v>-0.27002958633995755</v>
      </c>
      <c r="H8" s="137">
        <v>-0.28055253105755262</v>
      </c>
      <c r="I8" s="137">
        <v>-0.6366273078054292</v>
      </c>
      <c r="J8" s="138">
        <v>-7.5823034763347064E-2</v>
      </c>
    </row>
    <row r="9" spans="1:10" s="20" customFormat="1" collapsed="1">
      <c r="A9" s="21">
        <v>6</v>
      </c>
      <c r="B9" s="162" t="s">
        <v>49</v>
      </c>
      <c r="C9" s="136">
        <v>39413</v>
      </c>
      <c r="D9" s="136">
        <v>39589</v>
      </c>
      <c r="E9" s="137">
        <v>1.2846485392862483E-2</v>
      </c>
      <c r="F9" s="137">
        <v>2.795602170283229E-2</v>
      </c>
      <c r="G9" s="137">
        <v>8.780895044674808E-2</v>
      </c>
      <c r="H9" s="137">
        <v>0.17742696276464542</v>
      </c>
      <c r="I9" s="137">
        <v>3.0109062306696615</v>
      </c>
      <c r="J9" s="138">
        <v>0.1271114027268907</v>
      </c>
    </row>
    <row r="10" spans="1:10" s="20" customFormat="1" collapsed="1">
      <c r="A10" s="21">
        <v>7</v>
      </c>
      <c r="B10" s="162" t="s">
        <v>59</v>
      </c>
      <c r="C10" s="136">
        <v>39429</v>
      </c>
      <c r="D10" s="136">
        <v>39618</v>
      </c>
      <c r="E10" s="137">
        <v>-9.0195826884564845E-4</v>
      </c>
      <c r="F10" s="137">
        <v>-2.1578093219812855E-3</v>
      </c>
      <c r="G10" s="137">
        <v>-3.5261425823493009E-2</v>
      </c>
      <c r="H10" s="137">
        <v>-7.6235845430722038E-2</v>
      </c>
      <c r="I10" s="137">
        <v>0.13657097586569988</v>
      </c>
      <c r="J10" s="138">
        <v>1.1165911863126876E-2</v>
      </c>
    </row>
    <row r="11" spans="1:10" s="20" customFormat="1" collapsed="1">
      <c r="A11" s="21">
        <v>8</v>
      </c>
      <c r="B11" s="162" t="s">
        <v>60</v>
      </c>
      <c r="C11" s="136">
        <v>39560</v>
      </c>
      <c r="D11" s="136">
        <v>39770</v>
      </c>
      <c r="E11" s="137">
        <v>1.8236667692035136E-2</v>
      </c>
      <c r="F11" s="137">
        <v>2.7494476143254953E-2</v>
      </c>
      <c r="G11" s="137">
        <v>-2.0076318487805001E-4</v>
      </c>
      <c r="H11" s="137" t="s">
        <v>86</v>
      </c>
      <c r="I11" s="137">
        <v>4.2770890926479899E-2</v>
      </c>
      <c r="J11" s="138">
        <v>3.7760322325068874E-3</v>
      </c>
    </row>
    <row r="12" spans="1:10" s="20" customFormat="1" collapsed="1">
      <c r="A12" s="21">
        <v>9</v>
      </c>
      <c r="B12" s="162" t="s">
        <v>51</v>
      </c>
      <c r="C12" s="136">
        <v>39884</v>
      </c>
      <c r="D12" s="136">
        <v>40001</v>
      </c>
      <c r="E12" s="137">
        <v>-2.9363657332133197E-3</v>
      </c>
      <c r="F12" s="137">
        <v>-3.8920221816519662E-3</v>
      </c>
      <c r="G12" s="137">
        <v>-7.8742608448666873E-2</v>
      </c>
      <c r="H12" s="137">
        <v>-9.1678179621943356E-2</v>
      </c>
      <c r="I12" s="137">
        <v>0.16789159914203311</v>
      </c>
      <c r="J12" s="138">
        <v>1.4920152010740262E-2</v>
      </c>
    </row>
    <row r="13" spans="1:10" s="20" customFormat="1" collapsed="1">
      <c r="A13" s="21">
        <v>10</v>
      </c>
      <c r="B13" s="162" t="s">
        <v>47</v>
      </c>
      <c r="C13" s="136">
        <v>40253</v>
      </c>
      <c r="D13" s="136">
        <v>40366</v>
      </c>
      <c r="E13" s="137">
        <v>-7.9539768097658392E-3</v>
      </c>
      <c r="F13" s="137">
        <v>-9.4976828426028836E-3</v>
      </c>
      <c r="G13" s="137">
        <v>-3.1438689771128403E-2</v>
      </c>
      <c r="H13" s="137">
        <v>1.5798728606920331E-2</v>
      </c>
      <c r="I13" s="137">
        <v>0.42144064247349644</v>
      </c>
      <c r="J13" s="138">
        <v>3.7794958612874296E-2</v>
      </c>
    </row>
    <row r="14" spans="1:10" s="20" customFormat="1">
      <c r="A14" s="21">
        <v>11</v>
      </c>
      <c r="B14" s="162" t="s">
        <v>50</v>
      </c>
      <c r="C14" s="136">
        <v>40114</v>
      </c>
      <c r="D14" s="136">
        <v>40401</v>
      </c>
      <c r="E14" s="137">
        <v>4.5651434419722303E-3</v>
      </c>
      <c r="F14" s="137">
        <v>9.7840833958744433E-3</v>
      </c>
      <c r="G14" s="137">
        <v>-4.3485248674148824E-3</v>
      </c>
      <c r="H14" s="137">
        <v>-0.16219172859953035</v>
      </c>
      <c r="I14" s="137">
        <v>0.42326272755532535</v>
      </c>
      <c r="J14" s="138">
        <v>3.833020991996805E-2</v>
      </c>
    </row>
    <row r="15" spans="1:10" s="20" customFormat="1" collapsed="1">
      <c r="A15" s="21">
        <v>12</v>
      </c>
      <c r="B15" s="162" t="s">
        <v>52</v>
      </c>
      <c r="C15" s="136">
        <v>40226</v>
      </c>
      <c r="D15" s="136">
        <v>40430</v>
      </c>
      <c r="E15" s="137">
        <v>1.1136474212996017E-3</v>
      </c>
      <c r="F15" s="137">
        <v>-3.4450640083849571E-4</v>
      </c>
      <c r="G15" s="137">
        <v>2.1005782775462389E-2</v>
      </c>
      <c r="H15" s="137">
        <v>4.2585598862330043E-2</v>
      </c>
      <c r="I15" s="137">
        <v>2.4353999999999605</v>
      </c>
      <c r="J15" s="138">
        <v>0.14184331371697279</v>
      </c>
    </row>
    <row r="16" spans="1:10" s="20" customFormat="1" collapsed="1">
      <c r="A16" s="21">
        <v>13</v>
      </c>
      <c r="B16" s="162" t="s">
        <v>58</v>
      </c>
      <c r="C16" s="136">
        <v>40427</v>
      </c>
      <c r="D16" s="136">
        <v>40543</v>
      </c>
      <c r="E16" s="137">
        <v>-4.5227569859295214E-3</v>
      </c>
      <c r="F16" s="137">
        <v>1.7523209951677554E-2</v>
      </c>
      <c r="G16" s="137">
        <v>5.8757216776588406E-2</v>
      </c>
      <c r="H16" s="137">
        <v>0.14175713160216796</v>
      </c>
      <c r="I16" s="137">
        <v>2.2374128961749151</v>
      </c>
      <c r="J16" s="138">
        <v>0.1395233050423208</v>
      </c>
    </row>
    <row r="17" spans="1:11" s="20" customFormat="1" collapsed="1">
      <c r="A17" s="21">
        <v>14</v>
      </c>
      <c r="B17" s="162" t="s">
        <v>55</v>
      </c>
      <c r="C17" s="136">
        <v>40444</v>
      </c>
      <c r="D17" s="136">
        <v>40638</v>
      </c>
      <c r="E17" s="137">
        <v>-1.1906239972781174E-2</v>
      </c>
      <c r="F17" s="137">
        <v>-2.7319417490951237E-2</v>
      </c>
      <c r="G17" s="137">
        <v>-3.5757340015036609E-2</v>
      </c>
      <c r="H17" s="137">
        <v>-7.2524177802182788E-2</v>
      </c>
      <c r="I17" s="137">
        <v>0.25663451166181539</v>
      </c>
      <c r="J17" s="138">
        <v>2.6499209892277165E-2</v>
      </c>
    </row>
    <row r="18" spans="1:11" s="20" customFormat="1" collapsed="1">
      <c r="A18" s="21">
        <v>15</v>
      </c>
      <c r="B18" s="162" t="s">
        <v>48</v>
      </c>
      <c r="C18" s="136">
        <v>40427</v>
      </c>
      <c r="D18" s="136">
        <v>40708</v>
      </c>
      <c r="E18" s="137">
        <v>-8.4280844080314443E-3</v>
      </c>
      <c r="F18" s="137">
        <v>-2.6561135630405186E-3</v>
      </c>
      <c r="G18" s="137">
        <v>3.5223355028566328E-2</v>
      </c>
      <c r="H18" s="137">
        <v>0.10759651623353728</v>
      </c>
      <c r="I18" s="137">
        <v>2.6362826746987409</v>
      </c>
      <c r="J18" s="138">
        <v>0.1631395608667634</v>
      </c>
    </row>
    <row r="19" spans="1:11" s="20" customFormat="1" collapsed="1">
      <c r="A19" s="21">
        <v>16</v>
      </c>
      <c r="B19" s="162" t="s">
        <v>54</v>
      </c>
      <c r="C19" s="136">
        <v>41026</v>
      </c>
      <c r="D19" s="136">
        <v>41242</v>
      </c>
      <c r="E19" s="137">
        <v>-5.1010968647176025E-3</v>
      </c>
      <c r="F19" s="137">
        <v>-2.5095027057449815E-2</v>
      </c>
      <c r="G19" s="137">
        <v>-2.3754339004587011E-2</v>
      </c>
      <c r="H19" s="137">
        <v>2.5540393118573812E-2</v>
      </c>
      <c r="I19" s="137">
        <v>1.3331693012144337</v>
      </c>
      <c r="J19" s="138">
        <v>0.12712954067239091</v>
      </c>
    </row>
    <row r="20" spans="1:11" s="20" customFormat="1" ht="15.75" thickBot="1">
      <c r="A20" s="135"/>
      <c r="B20" s="175" t="s">
        <v>85</v>
      </c>
      <c r="C20" s="139" t="s">
        <v>7</v>
      </c>
      <c r="D20" s="139" t="s">
        <v>7</v>
      </c>
      <c r="E20" s="140">
        <f>AVERAGE(E4:E19)</f>
        <v>-1.3618358530450643E-3</v>
      </c>
      <c r="F20" s="140">
        <f>AVERAGE(F4:F19)</f>
        <v>-1.7845722786148238E-3</v>
      </c>
      <c r="G20" s="140">
        <f>AVERAGE(G4:G19)</f>
        <v>-2.3203774676851259E-2</v>
      </c>
      <c r="H20" s="140">
        <f>AVERAGE(H4:H19)</f>
        <v>-1.5270557902753295E-2</v>
      </c>
      <c r="I20" s="139" t="s">
        <v>7</v>
      </c>
      <c r="J20" s="140">
        <f>AVERAGE(J4:J19)</f>
        <v>6.7029320664965072E-2</v>
      </c>
      <c r="K20" s="141"/>
    </row>
    <row r="21" spans="1:11" s="20" customFormat="1">
      <c r="A21" s="202" t="s">
        <v>84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spans="1:11" s="20" customFormat="1" collapsed="1"/>
    <row r="23" spans="1:11" s="20" customFormat="1" collapsed="1"/>
    <row r="24" spans="1:11" s="20" customFormat="1" collapsed="1"/>
    <row r="25" spans="1:11" s="20" customFormat="1" collapsed="1"/>
    <row r="26" spans="1:11" s="20" customFormat="1" collapsed="1"/>
    <row r="27" spans="1:11" s="20" customFormat="1" collapsed="1"/>
    <row r="28" spans="1:11" s="20" customFormat="1" collapsed="1"/>
    <row r="29" spans="1:11" s="20" customFormat="1" collapsed="1"/>
    <row r="30" spans="1:11" s="20" customFormat="1" collapsed="1"/>
    <row r="31" spans="1:11" s="20" customFormat="1"/>
    <row r="32" spans="1:11" s="20" customFormat="1"/>
    <row r="33" spans="3:8" s="27" customFormat="1">
      <c r="C33" s="28"/>
      <c r="D33" s="28"/>
      <c r="E33" s="29"/>
      <c r="F33" s="29"/>
      <c r="G33" s="29"/>
      <c r="H33" s="29"/>
    </row>
    <row r="34" spans="3:8" s="27" customFormat="1">
      <c r="C34" s="28"/>
      <c r="D34" s="28"/>
      <c r="E34" s="29"/>
      <c r="F34" s="29"/>
      <c r="G34" s="29"/>
      <c r="H34" s="29"/>
    </row>
    <row r="35" spans="3:8" s="27" customFormat="1">
      <c r="C35" s="28"/>
      <c r="D35" s="28"/>
      <c r="E35" s="29"/>
      <c r="F35" s="29"/>
      <c r="G35" s="29"/>
      <c r="H35" s="29"/>
    </row>
    <row r="36" spans="3:8" s="27" customFormat="1">
      <c r="C36" s="28"/>
      <c r="D36" s="28"/>
      <c r="E36" s="29"/>
      <c r="F36" s="29"/>
      <c r="G36" s="29"/>
      <c r="H36" s="29"/>
    </row>
    <row r="37" spans="3:8" s="27" customFormat="1">
      <c r="C37" s="28"/>
      <c r="D37" s="28"/>
      <c r="E37" s="29"/>
      <c r="F37" s="29"/>
      <c r="G37" s="29"/>
      <c r="H37" s="29"/>
    </row>
    <row r="38" spans="3:8" s="27" customFormat="1">
      <c r="C38" s="28"/>
      <c r="D38" s="28"/>
      <c r="E38" s="29"/>
      <c r="F38" s="29"/>
      <c r="G38" s="29"/>
      <c r="H38" s="29"/>
    </row>
    <row r="39" spans="3:8" s="27" customFormat="1">
      <c r="C39" s="28"/>
      <c r="D39" s="28"/>
      <c r="E39" s="29"/>
      <c r="F39" s="29"/>
      <c r="G39" s="29"/>
      <c r="H39" s="29"/>
    </row>
    <row r="40" spans="3:8" s="27" customFormat="1">
      <c r="C40" s="28"/>
      <c r="D40" s="28"/>
      <c r="E40" s="29"/>
      <c r="F40" s="29"/>
      <c r="G40" s="29"/>
      <c r="H40" s="29"/>
    </row>
    <row r="41" spans="3:8" s="27" customFormat="1">
      <c r="C41" s="28"/>
      <c r="D41" s="28"/>
      <c r="E41" s="29"/>
      <c r="F41" s="29"/>
      <c r="G41" s="29"/>
      <c r="H41" s="29"/>
    </row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</sheetData>
  <mergeCells count="4">
    <mergeCell ref="A1:I1"/>
    <mergeCell ref="A2:A3"/>
    <mergeCell ref="E2:J2"/>
    <mergeCell ref="A21:K21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2"/>
  </sheetPr>
  <dimension ref="A1:H69"/>
  <sheetViews>
    <sheetView topLeftCell="A26" zoomScale="70" zoomScaleNormal="70" workbookViewId="0">
      <selection activeCell="B57" sqref="B57:E57"/>
    </sheetView>
  </sheetViews>
  <sheetFormatPr defaultRowHeight="14.25"/>
  <cols>
    <col min="1" max="1" width="3.85546875" style="27" customWidth="1"/>
    <col min="2" max="2" width="64.42578125" style="27" bestFit="1" customWidth="1"/>
    <col min="3" max="3" width="24.7109375" style="27" customWidth="1"/>
    <col min="4" max="4" width="24.7109375" style="38" customWidth="1"/>
    <col min="5" max="7" width="24.7109375" style="27" customWidth="1"/>
    <col min="8" max="16384" width="9.140625" style="27"/>
  </cols>
  <sheetData>
    <row r="1" spans="1:8" ht="16.5" thickBot="1">
      <c r="A1" s="198" t="s">
        <v>87</v>
      </c>
      <c r="B1" s="198"/>
      <c r="C1" s="198"/>
      <c r="D1" s="198"/>
      <c r="E1" s="198"/>
      <c r="F1" s="198"/>
      <c r="G1" s="198"/>
    </row>
    <row r="2" spans="1:8" ht="15.75" customHeight="1" thickBot="1">
      <c r="A2" s="205" t="s">
        <v>88</v>
      </c>
      <c r="B2" s="86"/>
      <c r="C2" s="203" t="s">
        <v>89</v>
      </c>
      <c r="D2" s="204"/>
      <c r="E2" s="203" t="s">
        <v>90</v>
      </c>
      <c r="F2" s="204"/>
      <c r="G2" s="87"/>
    </row>
    <row r="3" spans="1:8" ht="45.75" thickBot="1">
      <c r="A3" s="206"/>
      <c r="B3" s="178" t="s">
        <v>75</v>
      </c>
      <c r="C3" s="100" t="s">
        <v>91</v>
      </c>
      <c r="D3" s="100" t="s">
        <v>92</v>
      </c>
      <c r="E3" s="100" t="s">
        <v>93</v>
      </c>
      <c r="F3" s="100" t="s">
        <v>92</v>
      </c>
      <c r="G3" s="18" t="s">
        <v>94</v>
      </c>
    </row>
    <row r="4" spans="1:8" ht="15" customHeight="1">
      <c r="A4" s="21">
        <v>1</v>
      </c>
      <c r="B4" s="176" t="s">
        <v>57</v>
      </c>
      <c r="C4" s="35">
        <v>26.755739999999992</v>
      </c>
      <c r="D4" s="91">
        <v>2.1004313635226035E-2</v>
      </c>
      <c r="E4" s="36">
        <v>54</v>
      </c>
      <c r="F4" s="91">
        <v>3.0371203599550055E-2</v>
      </c>
      <c r="G4" s="37">
        <v>38.05658063301243</v>
      </c>
      <c r="H4" s="48"/>
    </row>
    <row r="5" spans="1:8" ht="14.25" customHeight="1">
      <c r="A5" s="21">
        <v>2</v>
      </c>
      <c r="B5" s="176" t="s">
        <v>53</v>
      </c>
      <c r="C5" s="35">
        <v>25.746169999999921</v>
      </c>
      <c r="D5" s="91">
        <v>7.4380721672727673E-3</v>
      </c>
      <c r="E5" s="36">
        <v>0</v>
      </c>
      <c r="F5" s="91">
        <v>0</v>
      </c>
      <c r="G5" s="37">
        <v>0</v>
      </c>
      <c r="H5" s="48"/>
    </row>
    <row r="6" spans="1:8">
      <c r="A6" s="21">
        <v>3</v>
      </c>
      <c r="B6" s="176" t="s">
        <v>50</v>
      </c>
      <c r="C6" s="35">
        <v>23.096769999999555</v>
      </c>
      <c r="D6" s="91">
        <v>4.5651434419616659E-3</v>
      </c>
      <c r="E6" s="36">
        <v>0</v>
      </c>
      <c r="F6" s="91">
        <v>0</v>
      </c>
      <c r="G6" s="37">
        <v>0</v>
      </c>
    </row>
    <row r="7" spans="1:8">
      <c r="A7" s="21">
        <v>4</v>
      </c>
      <c r="B7" s="176" t="s">
        <v>52</v>
      </c>
      <c r="C7" s="35">
        <v>4.7998900000005964</v>
      </c>
      <c r="D7" s="91">
        <v>1.1136474213225729E-3</v>
      </c>
      <c r="E7" s="36">
        <v>0</v>
      </c>
      <c r="F7" s="91">
        <v>0</v>
      </c>
      <c r="G7" s="37">
        <v>0</v>
      </c>
    </row>
    <row r="8" spans="1:8">
      <c r="A8" s="21">
        <v>5</v>
      </c>
      <c r="B8" s="176" t="s">
        <v>59</v>
      </c>
      <c r="C8" s="35">
        <v>-0.97784000000008386</v>
      </c>
      <c r="D8" s="91">
        <v>-9.0195826887850097E-4</v>
      </c>
      <c r="E8" s="36">
        <v>0</v>
      </c>
      <c r="F8" s="91">
        <v>0</v>
      </c>
      <c r="G8" s="37">
        <v>0</v>
      </c>
    </row>
    <row r="9" spans="1:8">
      <c r="A9" s="21">
        <v>6</v>
      </c>
      <c r="B9" s="176" t="s">
        <v>55</v>
      </c>
      <c r="C9" s="35">
        <v>-20.774929999999934</v>
      </c>
      <c r="D9" s="91">
        <v>-1.1906239972791634E-2</v>
      </c>
      <c r="E9" s="36">
        <v>0</v>
      </c>
      <c r="F9" s="91">
        <v>0</v>
      </c>
      <c r="G9" s="37">
        <v>0</v>
      </c>
    </row>
    <row r="10" spans="1:8">
      <c r="A10" s="21">
        <v>7</v>
      </c>
      <c r="B10" s="176" t="s">
        <v>51</v>
      </c>
      <c r="C10" s="35">
        <v>-15.603290000000039</v>
      </c>
      <c r="D10" s="91">
        <v>-3.1739315265813966E-3</v>
      </c>
      <c r="E10" s="36">
        <v>-1</v>
      </c>
      <c r="F10" s="91">
        <v>-2.3826542768644269E-4</v>
      </c>
      <c r="G10" s="37">
        <v>-1.1669355134620671</v>
      </c>
      <c r="H10" s="48"/>
    </row>
    <row r="11" spans="1:8">
      <c r="A11" s="21">
        <v>8</v>
      </c>
      <c r="B11" s="176" t="s">
        <v>54</v>
      </c>
      <c r="C11" s="35">
        <v>-13.893879999999886</v>
      </c>
      <c r="D11" s="91">
        <v>-5.8927411083307263E-3</v>
      </c>
      <c r="E11" s="36">
        <v>-8</v>
      </c>
      <c r="F11" s="91">
        <v>-7.9570320270539092E-4</v>
      </c>
      <c r="G11" s="37">
        <v>-1.855634597175249</v>
      </c>
    </row>
    <row r="12" spans="1:8">
      <c r="A12" s="21">
        <v>9</v>
      </c>
      <c r="B12" s="176" t="s">
        <v>49</v>
      </c>
      <c r="C12" s="35">
        <v>74.994109999999409</v>
      </c>
      <c r="D12" s="91">
        <v>1.2194298345095847E-2</v>
      </c>
      <c r="E12" s="36">
        <v>-1</v>
      </c>
      <c r="F12" s="91">
        <v>-6.43915003219575E-4</v>
      </c>
      <c r="G12" s="37">
        <v>-4.3139909564049503</v>
      </c>
    </row>
    <row r="13" spans="1:8">
      <c r="A13" s="21">
        <v>10</v>
      </c>
      <c r="B13" s="176" t="s">
        <v>56</v>
      </c>
      <c r="C13" s="35">
        <v>-12.739469999999972</v>
      </c>
      <c r="D13" s="91">
        <v>-7.6210435073563367E-3</v>
      </c>
      <c r="E13" s="36">
        <v>-2</v>
      </c>
      <c r="F13" s="91">
        <v>-3.4602076124567475E-3</v>
      </c>
      <c r="G13" s="37">
        <v>-5.7299818685121986</v>
      </c>
    </row>
    <row r="14" spans="1:8">
      <c r="A14" s="21">
        <v>11</v>
      </c>
      <c r="B14" s="176" t="s">
        <v>60</v>
      </c>
      <c r="C14" s="35">
        <v>1.6646999999999534</v>
      </c>
      <c r="D14" s="91">
        <v>2.1895650357438286E-3</v>
      </c>
      <c r="E14" s="36">
        <v>-117</v>
      </c>
      <c r="F14" s="91">
        <v>-1.5759698275862068E-2</v>
      </c>
      <c r="G14" s="37">
        <v>-11.945621201508644</v>
      </c>
    </row>
    <row r="15" spans="1:8">
      <c r="A15" s="21">
        <v>12</v>
      </c>
      <c r="B15" s="176" t="s">
        <v>47</v>
      </c>
      <c r="C15" s="35">
        <v>-104.93250999999977</v>
      </c>
      <c r="D15" s="91">
        <v>-1.0584787052937632E-2</v>
      </c>
      <c r="E15" s="36">
        <v>-18348</v>
      </c>
      <c r="F15" s="91">
        <v>-2.6519034214583909E-3</v>
      </c>
      <c r="G15" s="37">
        <v>-25.831313342317433</v>
      </c>
    </row>
    <row r="16" spans="1:8">
      <c r="A16" s="21">
        <v>13</v>
      </c>
      <c r="B16" s="176" t="s">
        <v>58</v>
      </c>
      <c r="C16" s="35">
        <v>-47.660909999999923</v>
      </c>
      <c r="D16" s="91">
        <v>-3.8668414398028393E-2</v>
      </c>
      <c r="E16" s="36">
        <v>-13</v>
      </c>
      <c r="F16" s="91">
        <v>-3.430079155672823E-2</v>
      </c>
      <c r="G16" s="37">
        <v>-41.974658627968381</v>
      </c>
    </row>
    <row r="17" spans="1:8">
      <c r="A17" s="21">
        <v>14</v>
      </c>
      <c r="B17" s="176" t="s">
        <v>48</v>
      </c>
      <c r="C17" s="35">
        <v>-133.80944000000042</v>
      </c>
      <c r="D17" s="91">
        <v>-1.7425155275341258E-2</v>
      </c>
      <c r="E17" s="36">
        <v>-19</v>
      </c>
      <c r="F17" s="91">
        <v>-9.0735434574976126E-3</v>
      </c>
      <c r="G17" s="37">
        <v>-69.239923016151621</v>
      </c>
    </row>
    <row r="18" spans="1:8">
      <c r="A18" s="21">
        <v>15</v>
      </c>
      <c r="B18" s="176" t="s">
        <v>46</v>
      </c>
      <c r="C18" s="35">
        <v>-567.63740000000223</v>
      </c>
      <c r="D18" s="91">
        <v>-1.9126111702416671E-2</v>
      </c>
      <c r="E18" s="36">
        <v>-454</v>
      </c>
      <c r="F18" s="91">
        <v>-9.6074489472013549E-3</v>
      </c>
      <c r="G18" s="37">
        <v>-285.13622768045656</v>
      </c>
    </row>
    <row r="19" spans="1:8" ht="13.5" customHeight="1">
      <c r="A19" s="21">
        <v>16</v>
      </c>
      <c r="B19" s="176" t="s">
        <v>61</v>
      </c>
      <c r="C19" s="35" t="s">
        <v>86</v>
      </c>
      <c r="D19" s="91" t="s">
        <v>86</v>
      </c>
      <c r="E19" s="36" t="s">
        <v>86</v>
      </c>
      <c r="F19" s="91" t="s">
        <v>86</v>
      </c>
      <c r="G19" s="37" t="s">
        <v>86</v>
      </c>
    </row>
    <row r="20" spans="1:8" ht="15.75" thickBot="1">
      <c r="A20" s="85"/>
      <c r="B20" s="177" t="s">
        <v>62</v>
      </c>
      <c r="C20" s="88">
        <v>-760.97229000000289</v>
      </c>
      <c r="D20" s="92">
        <v>-9.3608343085236096E-3</v>
      </c>
      <c r="E20" s="89">
        <v>-18909</v>
      </c>
      <c r="F20" s="92">
        <v>-2.7005349655652871E-3</v>
      </c>
      <c r="G20" s="90">
        <v>-409.13770617094468</v>
      </c>
      <c r="H20" s="48"/>
    </row>
    <row r="21" spans="1:8" ht="15">
      <c r="B21" s="153"/>
      <c r="C21" s="124"/>
      <c r="D21" s="154"/>
      <c r="E21" s="155"/>
      <c r="F21" s="154"/>
      <c r="G21" s="124"/>
      <c r="H21" s="48"/>
    </row>
    <row r="22" spans="1:8" ht="15">
      <c r="B22" s="153"/>
      <c r="C22" s="124"/>
      <c r="D22" s="154"/>
      <c r="E22" s="155"/>
      <c r="F22" s="154"/>
      <c r="G22" s="124"/>
      <c r="H22" s="48"/>
    </row>
    <row r="23" spans="1:8" ht="15">
      <c r="B23" s="153"/>
      <c r="C23" s="124"/>
      <c r="D23" s="154"/>
      <c r="E23" s="155"/>
      <c r="F23" s="154"/>
      <c r="G23" s="124"/>
      <c r="H23" s="48"/>
    </row>
    <row r="24" spans="1:8">
      <c r="B24" s="62"/>
      <c r="C24" s="63"/>
      <c r="D24" s="64"/>
      <c r="E24" s="65"/>
      <c r="F24" s="64"/>
      <c r="G24" s="63"/>
      <c r="H24" s="48"/>
    </row>
    <row r="43" spans="2:5" ht="15">
      <c r="B43" s="54"/>
      <c r="C43" s="55"/>
      <c r="D43" s="56"/>
      <c r="E43" s="57"/>
    </row>
    <row r="44" spans="2:5" ht="15">
      <c r="B44" s="54"/>
      <c r="C44" s="55"/>
      <c r="D44" s="56"/>
      <c r="E44" s="57"/>
    </row>
    <row r="45" spans="2:5" ht="15">
      <c r="B45" s="54"/>
      <c r="C45" s="55"/>
      <c r="D45" s="56"/>
      <c r="E45" s="57"/>
    </row>
    <row r="46" spans="2:5" ht="15">
      <c r="B46" s="54"/>
      <c r="C46" s="55"/>
      <c r="D46" s="56"/>
      <c r="E46" s="57"/>
    </row>
    <row r="47" spans="2:5" ht="15">
      <c r="B47" s="54"/>
      <c r="C47" s="55"/>
      <c r="D47" s="56"/>
      <c r="E47" s="57"/>
    </row>
    <row r="48" spans="2:5" ht="15">
      <c r="B48" s="54"/>
      <c r="C48" s="55"/>
      <c r="D48" s="56"/>
      <c r="E48" s="57"/>
    </row>
    <row r="49" spans="2:6" ht="15.75" thickBot="1">
      <c r="B49" s="75"/>
      <c r="C49" s="75"/>
      <c r="D49" s="75"/>
      <c r="E49" s="75"/>
    </row>
    <row r="52" spans="2:6" ht="14.25" customHeight="1"/>
    <row r="53" spans="2:6">
      <c r="F53" s="48"/>
    </row>
    <row r="55" spans="2:6">
      <c r="F55"/>
    </row>
    <row r="56" spans="2:6">
      <c r="F56"/>
    </row>
    <row r="57" spans="2:6" ht="30.75" thickBot="1">
      <c r="B57" s="157" t="s">
        <v>75</v>
      </c>
      <c r="C57" s="100" t="s">
        <v>95</v>
      </c>
      <c r="D57" s="100" t="s">
        <v>96</v>
      </c>
      <c r="E57" s="33" t="s">
        <v>97</v>
      </c>
      <c r="F57"/>
    </row>
    <row r="58" spans="2:6">
      <c r="B58" s="34" t="str">
        <f t="shared" ref="B58:D62" si="0">B4</f>
        <v>UNIVER.UA/Iaroslav Mudryi: Fond Aktsii</v>
      </c>
      <c r="C58" s="35">
        <f t="shared" si="0"/>
        <v>26.755739999999992</v>
      </c>
      <c r="D58" s="91">
        <f t="shared" si="0"/>
        <v>2.1004313635226035E-2</v>
      </c>
      <c r="E58" s="37">
        <f>G4</f>
        <v>38.05658063301243</v>
      </c>
    </row>
    <row r="59" spans="2:6">
      <c r="B59" s="34" t="str">
        <f t="shared" si="0"/>
        <v>Altus – Zbalansovanyi</v>
      </c>
      <c r="C59" s="35">
        <f t="shared" si="0"/>
        <v>25.746169999999921</v>
      </c>
      <c r="D59" s="91">
        <f t="shared" si="0"/>
        <v>7.4380721672727673E-3</v>
      </c>
      <c r="E59" s="37">
        <f>G5</f>
        <v>0</v>
      </c>
    </row>
    <row r="60" spans="2:6">
      <c r="B60" s="34" t="str">
        <f t="shared" si="0"/>
        <v>Sofiivskyi</v>
      </c>
      <c r="C60" s="35">
        <f t="shared" si="0"/>
        <v>23.096769999999555</v>
      </c>
      <c r="D60" s="91">
        <f t="shared" si="0"/>
        <v>4.5651434419616659E-3</v>
      </c>
      <c r="E60" s="37">
        <f>G6</f>
        <v>0</v>
      </c>
    </row>
    <row r="61" spans="2:6">
      <c r="B61" s="34" t="str">
        <f t="shared" si="0"/>
        <v>Altus – Depozyt</v>
      </c>
      <c r="C61" s="35">
        <f t="shared" si="0"/>
        <v>4.7998900000005964</v>
      </c>
      <c r="D61" s="91">
        <f t="shared" si="0"/>
        <v>1.1136474213225729E-3</v>
      </c>
      <c r="E61" s="37">
        <f>G7</f>
        <v>0</v>
      </c>
    </row>
    <row r="62" spans="2:6">
      <c r="B62" s="117" t="str">
        <f t="shared" si="0"/>
        <v>ТАSK Resurs</v>
      </c>
      <c r="C62" s="118">
        <f t="shared" si="0"/>
        <v>-0.97784000000008386</v>
      </c>
      <c r="D62" s="119">
        <f t="shared" si="0"/>
        <v>-9.0195826887850097E-4</v>
      </c>
      <c r="E62" s="120">
        <f>G8</f>
        <v>0</v>
      </c>
    </row>
    <row r="63" spans="2:6">
      <c r="B63" s="113" t="str">
        <f t="shared" ref="B63:D66" si="1">B14</f>
        <v>Nadbannia</v>
      </c>
      <c r="C63" s="114">
        <f t="shared" si="1"/>
        <v>1.6646999999999534</v>
      </c>
      <c r="D63" s="115">
        <f t="shared" si="1"/>
        <v>2.1895650357438286E-3</v>
      </c>
      <c r="E63" s="116">
        <f>G14</f>
        <v>-11.945621201508644</v>
      </c>
    </row>
    <row r="64" spans="2:6">
      <c r="B64" s="113" t="str">
        <f t="shared" si="1"/>
        <v>OTP Fond Aktsii</v>
      </c>
      <c r="C64" s="114">
        <f t="shared" si="1"/>
        <v>-104.93250999999977</v>
      </c>
      <c r="D64" s="115">
        <f t="shared" si="1"/>
        <v>-1.0584787052937632E-2</v>
      </c>
      <c r="E64" s="116">
        <f>G15</f>
        <v>-25.831313342317433</v>
      </c>
    </row>
    <row r="65" spans="2:5">
      <c r="B65" s="113" t="str">
        <f t="shared" si="1"/>
        <v>UNIVER.UA/Taras Shevchenko: Fond Zaoshchadzhen</v>
      </c>
      <c r="C65" s="114">
        <f t="shared" si="1"/>
        <v>-47.660909999999923</v>
      </c>
      <c r="D65" s="115">
        <f t="shared" si="1"/>
        <v>-3.8668414398028393E-2</v>
      </c>
      <c r="E65" s="116">
        <f>G16</f>
        <v>-41.974658627968381</v>
      </c>
    </row>
    <row r="66" spans="2:5">
      <c r="B66" s="113" t="str">
        <f t="shared" si="1"/>
        <v>UNIVER.UA/Myhailo Hrushevskyi: Fond Derzhavnykh Paperiv</v>
      </c>
      <c r="C66" s="114">
        <f t="shared" si="1"/>
        <v>-133.80944000000042</v>
      </c>
      <c r="D66" s="115">
        <f t="shared" si="1"/>
        <v>-1.7425155275341258E-2</v>
      </c>
      <c r="E66" s="116">
        <f>G17</f>
        <v>-69.239923016151621</v>
      </c>
    </row>
    <row r="67" spans="2:5">
      <c r="B67" s="113" t="str">
        <f>B18</f>
        <v>КІNТО-Klasychnyi</v>
      </c>
      <c r="C67" s="114">
        <f>C18</f>
        <v>-567.63740000000223</v>
      </c>
      <c r="D67" s="115">
        <f>D18</f>
        <v>-1.9126111702416671E-2</v>
      </c>
      <c r="E67" s="116">
        <f>G18</f>
        <v>-285.13622768045656</v>
      </c>
    </row>
    <row r="68" spans="2:5">
      <c r="B68" s="179" t="s">
        <v>63</v>
      </c>
      <c r="C68" s="125">
        <f>C20-SUM(C58:C67)</f>
        <v>11.982539999999517</v>
      </c>
      <c r="D68" s="126"/>
      <c r="E68" s="125">
        <f>G20-SUM(E58:E67)</f>
        <v>-13.06654293555448</v>
      </c>
    </row>
    <row r="69" spans="2:5" ht="15">
      <c r="B69" s="180" t="s">
        <v>62</v>
      </c>
      <c r="C69" s="124">
        <f>SUM(C58:C68)</f>
        <v>-760.97229000000289</v>
      </c>
      <c r="D69" s="124"/>
      <c r="E69" s="124">
        <f>SUM(E58:E68)</f>
        <v>-409.13770617094468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2"/>
  </sheetPr>
  <dimension ref="A1:C105"/>
  <sheetViews>
    <sheetView zoomScale="80" workbookViewId="0">
      <selection activeCell="A28" sqref="A28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0" t="s">
        <v>75</v>
      </c>
      <c r="B1" s="61" t="s">
        <v>98</v>
      </c>
      <c r="C1" s="10"/>
    </row>
    <row r="2" spans="1:3" ht="14.25">
      <c r="A2" s="181" t="s">
        <v>55</v>
      </c>
      <c r="B2" s="131">
        <v>-1.1906239972781174E-2</v>
      </c>
      <c r="C2" s="10"/>
    </row>
    <row r="3" spans="1:3" ht="14.25">
      <c r="A3" s="181" t="s">
        <v>46</v>
      </c>
      <c r="B3" s="132">
        <v>-9.6109999466363893E-3</v>
      </c>
      <c r="C3" s="10"/>
    </row>
    <row r="4" spans="1:3" ht="14.25">
      <c r="A4" s="181" t="s">
        <v>57</v>
      </c>
      <c r="B4" s="132">
        <v>-9.0907916793645516E-3</v>
      </c>
      <c r="C4" s="10"/>
    </row>
    <row r="5" spans="1:3" ht="14.25">
      <c r="A5" s="181" t="s">
        <v>48</v>
      </c>
      <c r="B5" s="132">
        <v>-8.4280844080314443E-3</v>
      </c>
      <c r="C5" s="10"/>
    </row>
    <row r="6" spans="1:3" ht="14.25">
      <c r="A6" s="181" t="s">
        <v>47</v>
      </c>
      <c r="B6" s="132">
        <v>-7.9539768097658392E-3</v>
      </c>
      <c r="C6" s="10"/>
    </row>
    <row r="7" spans="1:3" ht="14.25">
      <c r="A7" s="181" t="s">
        <v>54</v>
      </c>
      <c r="B7" s="132">
        <v>-5.1010968647176025E-3</v>
      </c>
      <c r="C7" s="10"/>
    </row>
    <row r="8" spans="1:3" ht="14.25">
      <c r="A8" s="181" t="s">
        <v>58</v>
      </c>
      <c r="B8" s="132">
        <v>-4.5227569859295214E-3</v>
      </c>
      <c r="C8" s="10"/>
    </row>
    <row r="9" spans="1:3" ht="14.25">
      <c r="A9" s="181" t="s">
        <v>56</v>
      </c>
      <c r="B9" s="132">
        <v>-4.175283241809491E-3</v>
      </c>
      <c r="C9" s="10"/>
    </row>
    <row r="10" spans="1:3" ht="14.25">
      <c r="A10" s="181" t="s">
        <v>51</v>
      </c>
      <c r="B10" s="132">
        <v>-2.9363657332133197E-3</v>
      </c>
      <c r="C10" s="10"/>
    </row>
    <row r="11" spans="1:3" ht="14.25">
      <c r="A11" s="181" t="s">
        <v>59</v>
      </c>
      <c r="B11" s="133">
        <v>-9.0195826884564845E-4</v>
      </c>
      <c r="C11" s="10"/>
    </row>
    <row r="12" spans="1:3" ht="14.25">
      <c r="A12" s="181" t="s">
        <v>52</v>
      </c>
      <c r="B12" s="133">
        <v>1.1136474212996017E-3</v>
      </c>
      <c r="C12" s="10"/>
    </row>
    <row r="13" spans="1:3" ht="14.25">
      <c r="A13" s="181" t="s">
        <v>50</v>
      </c>
      <c r="B13" s="132">
        <v>4.5651434419722303E-3</v>
      </c>
      <c r="C13" s="10"/>
    </row>
    <row r="14" spans="1:3" ht="14.25">
      <c r="A14" s="127" t="s">
        <v>53</v>
      </c>
      <c r="B14" s="132">
        <v>7.4380721672495653E-3</v>
      </c>
      <c r="C14" s="10"/>
    </row>
    <row r="15" spans="1:3" ht="14.25">
      <c r="A15" s="181" t="s">
        <v>49</v>
      </c>
      <c r="B15" s="132">
        <v>1.2846485392862483E-2</v>
      </c>
      <c r="C15" s="10"/>
    </row>
    <row r="16" spans="1:3" ht="14.25">
      <c r="A16" s="181" t="s">
        <v>60</v>
      </c>
      <c r="B16" s="132">
        <v>1.8236667692035136E-2</v>
      </c>
      <c r="C16" s="10"/>
    </row>
    <row r="17" spans="1:3" ht="14.25">
      <c r="A17" s="182" t="s">
        <v>99</v>
      </c>
      <c r="B17" s="131">
        <v>-1.36183585304506E-3</v>
      </c>
      <c r="C17" s="10"/>
    </row>
    <row r="18" spans="1:3" ht="14.25">
      <c r="A18" s="182" t="s">
        <v>19</v>
      </c>
      <c r="B18" s="131">
        <v>1.7506482021184766E-2</v>
      </c>
      <c r="C18" s="10"/>
    </row>
    <row r="19" spans="1:3" ht="14.25">
      <c r="A19" s="182" t="s">
        <v>18</v>
      </c>
      <c r="B19" s="131">
        <v>-1.3520398165928205E-3</v>
      </c>
      <c r="C19" s="52"/>
    </row>
    <row r="20" spans="1:3" ht="14.25">
      <c r="A20" s="182" t="s">
        <v>100</v>
      </c>
      <c r="B20" s="131">
        <v>-2.2157200146592282E-2</v>
      </c>
      <c r="C20" s="9"/>
    </row>
    <row r="21" spans="1:3" ht="14.25">
      <c r="A21" s="182" t="s">
        <v>101</v>
      </c>
      <c r="B21" s="131">
        <v>-2.7925310540330761E-2</v>
      </c>
      <c r="C21" s="71"/>
    </row>
    <row r="22" spans="1:3" ht="14.25">
      <c r="A22" s="182" t="s">
        <v>102</v>
      </c>
      <c r="B22" s="131">
        <v>1.5342465753424657E-2</v>
      </c>
      <c r="C22" s="10"/>
    </row>
    <row r="23" spans="1:3" ht="15" thickBot="1">
      <c r="A23" s="183" t="s">
        <v>103</v>
      </c>
      <c r="B23" s="134">
        <v>-6.7493463405663423E-3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M6"/>
  <sheetViews>
    <sheetView zoomScale="80" workbookViewId="0">
      <selection activeCell="G34" sqref="G34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8" customWidth="1"/>
    <col min="6" max="6" width="14.7109375" style="41" customWidth="1"/>
    <col min="7" max="7" width="14.7109375" style="38" customWidth="1"/>
    <col min="8" max="8" width="12.7109375" style="41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39" customFormat="1" ht="16.5" thickBot="1">
      <c r="A1" s="194" t="s">
        <v>104</v>
      </c>
      <c r="B1" s="194"/>
      <c r="C1" s="194"/>
      <c r="D1" s="194"/>
      <c r="E1" s="194"/>
      <c r="F1" s="194"/>
      <c r="G1" s="194"/>
      <c r="H1" s="194"/>
      <c r="I1" s="194"/>
      <c r="J1" s="194"/>
      <c r="K1" s="13"/>
      <c r="L1" s="14"/>
      <c r="M1" s="14"/>
    </row>
    <row r="2" spans="1:13" ht="30.75" thickBot="1">
      <c r="A2" s="15" t="s">
        <v>88</v>
      </c>
      <c r="B2" s="15" t="s">
        <v>75</v>
      </c>
      <c r="C2" s="40" t="s">
        <v>108</v>
      </c>
      <c r="D2" s="40" t="s">
        <v>109</v>
      </c>
      <c r="E2" s="40" t="s">
        <v>40</v>
      </c>
      <c r="F2" s="40" t="s">
        <v>41</v>
      </c>
      <c r="G2" s="40" t="s">
        <v>42</v>
      </c>
      <c r="H2" s="40" t="s">
        <v>43</v>
      </c>
      <c r="I2" s="17" t="s">
        <v>44</v>
      </c>
      <c r="J2" s="18" t="s">
        <v>45</v>
      </c>
    </row>
    <row r="3" spans="1:13">
      <c r="A3" s="21">
        <v>1</v>
      </c>
      <c r="B3" s="167" t="s">
        <v>105</v>
      </c>
      <c r="C3" s="184" t="s">
        <v>110</v>
      </c>
      <c r="D3" s="185" t="s">
        <v>111</v>
      </c>
      <c r="E3" s="80">
        <v>1462014.24</v>
      </c>
      <c r="F3" s="81">
        <v>690</v>
      </c>
      <c r="G3" s="80">
        <v>2118.8612173913043</v>
      </c>
      <c r="H3" s="47">
        <v>1000</v>
      </c>
      <c r="I3" s="171" t="s">
        <v>113</v>
      </c>
      <c r="J3" s="82" t="s">
        <v>15</v>
      </c>
    </row>
    <row r="4" spans="1:13">
      <c r="A4" s="21">
        <v>2</v>
      </c>
      <c r="B4" s="167" t="s">
        <v>106</v>
      </c>
      <c r="C4" s="184" t="s">
        <v>110</v>
      </c>
      <c r="D4" s="185" t="s">
        <v>112</v>
      </c>
      <c r="E4" s="80">
        <v>941207.07010000001</v>
      </c>
      <c r="F4" s="81">
        <v>1982</v>
      </c>
      <c r="G4" s="80">
        <v>474.87743193743694</v>
      </c>
      <c r="H4" s="47">
        <v>1000</v>
      </c>
      <c r="I4" s="171" t="s">
        <v>114</v>
      </c>
      <c r="J4" s="82" t="s">
        <v>2</v>
      </c>
    </row>
    <row r="5" spans="1:13" ht="14.25" customHeight="1">
      <c r="A5" s="21">
        <v>3</v>
      </c>
      <c r="B5" s="167" t="s">
        <v>107</v>
      </c>
      <c r="C5" s="184" t="s">
        <v>110</v>
      </c>
      <c r="D5" s="185" t="s">
        <v>111</v>
      </c>
      <c r="E5" s="80">
        <v>241393.29</v>
      </c>
      <c r="F5" s="81">
        <v>671</v>
      </c>
      <c r="G5" s="80">
        <v>359.75154992548437</v>
      </c>
      <c r="H5" s="78">
        <v>1000</v>
      </c>
      <c r="I5" s="171" t="s">
        <v>115</v>
      </c>
      <c r="J5" s="82" t="s">
        <v>5</v>
      </c>
    </row>
    <row r="6" spans="1:13" ht="15.75" customHeight="1" thickBot="1">
      <c r="A6" s="195" t="s">
        <v>62</v>
      </c>
      <c r="B6" s="196"/>
      <c r="C6" s="104" t="s">
        <v>7</v>
      </c>
      <c r="D6" s="104" t="s">
        <v>7</v>
      </c>
      <c r="E6" s="93">
        <f>SUM(E3:E5)</f>
        <v>2644614.6000999999</v>
      </c>
      <c r="F6" s="94">
        <f>SUM(F3:F5)</f>
        <v>3343</v>
      </c>
      <c r="G6" s="104" t="s">
        <v>7</v>
      </c>
      <c r="H6" s="104" t="s">
        <v>7</v>
      </c>
      <c r="I6" s="104" t="s">
        <v>7</v>
      </c>
      <c r="J6" s="104" t="s">
        <v>7</v>
      </c>
    </row>
  </sheetData>
  <mergeCells count="2">
    <mergeCell ref="A1:J1"/>
    <mergeCell ref="A6:B6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2"/>
  </sheetPr>
  <dimension ref="A1:K28"/>
  <sheetViews>
    <sheetView zoomScale="70" zoomScaleNormal="70" workbookViewId="0">
      <selection activeCell="A8" sqref="A8:K8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2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1" s="11" customFormat="1" ht="16.5" thickBot="1">
      <c r="A1" s="207" t="s">
        <v>116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1" customFormat="1" ht="15.75" customHeight="1" thickBot="1">
      <c r="A2" s="199" t="s">
        <v>38</v>
      </c>
      <c r="B2" s="97"/>
      <c r="C2" s="98"/>
      <c r="D2" s="99"/>
      <c r="E2" s="201" t="s">
        <v>9</v>
      </c>
      <c r="F2" s="201"/>
      <c r="G2" s="201"/>
      <c r="H2" s="201"/>
      <c r="I2" s="201"/>
      <c r="J2" s="201"/>
    </row>
    <row r="3" spans="1:11" customFormat="1" ht="51.75" thickBot="1">
      <c r="A3" s="200"/>
      <c r="B3" s="172" t="s">
        <v>75</v>
      </c>
      <c r="C3" s="173" t="s">
        <v>76</v>
      </c>
      <c r="D3" s="173" t="s">
        <v>77</v>
      </c>
      <c r="E3" s="17" t="s">
        <v>78</v>
      </c>
      <c r="F3" s="17" t="s">
        <v>79</v>
      </c>
      <c r="G3" s="17" t="s">
        <v>80</v>
      </c>
      <c r="H3" s="18" t="s">
        <v>81</v>
      </c>
      <c r="I3" s="18" t="s">
        <v>82</v>
      </c>
      <c r="J3" s="174" t="s">
        <v>83</v>
      </c>
    </row>
    <row r="4" spans="1:11" customFormat="1" collapsed="1">
      <c r="A4" s="21">
        <v>1</v>
      </c>
      <c r="B4" s="159" t="s">
        <v>107</v>
      </c>
      <c r="C4" s="101">
        <v>38441</v>
      </c>
      <c r="D4" s="101">
        <v>38625</v>
      </c>
      <c r="E4" s="95" t="s">
        <v>86</v>
      </c>
      <c r="F4" s="95">
        <v>-1.407373307914106E-2</v>
      </c>
      <c r="G4" s="95">
        <v>4.9471660673340523E-2</v>
      </c>
      <c r="H4" s="95">
        <v>-0.25693626419951887</v>
      </c>
      <c r="I4" s="95">
        <v>-0.64024845007451492</v>
      </c>
      <c r="J4" s="102">
        <v>-6.9233389896636743E-2</v>
      </c>
    </row>
    <row r="5" spans="1:11" customFormat="1">
      <c r="A5" s="21">
        <v>2</v>
      </c>
      <c r="B5" s="159" t="s">
        <v>106</v>
      </c>
      <c r="C5" s="101">
        <v>39048</v>
      </c>
      <c r="D5" s="101">
        <v>39140</v>
      </c>
      <c r="E5" s="95">
        <v>-7.314111342762164E-3</v>
      </c>
      <c r="F5" s="95">
        <v>-1.2376599301392455E-2</v>
      </c>
      <c r="G5" s="95">
        <v>9.0406221159133882E-3</v>
      </c>
      <c r="H5" s="95">
        <v>-7.2462418584438915E-2</v>
      </c>
      <c r="I5" s="95">
        <v>-0.52512256806254665</v>
      </c>
      <c r="J5" s="102">
        <v>-5.6355483546844609E-2</v>
      </c>
    </row>
    <row r="6" spans="1:11" customFormat="1" collapsed="1">
      <c r="A6" s="21">
        <v>3</v>
      </c>
      <c r="B6" s="159" t="s">
        <v>105</v>
      </c>
      <c r="C6" s="101">
        <v>39100</v>
      </c>
      <c r="D6" s="101">
        <v>39268</v>
      </c>
      <c r="E6" s="95">
        <v>6.8100048063295393E-3</v>
      </c>
      <c r="F6" s="95">
        <v>7.3164636983944487E-3</v>
      </c>
      <c r="G6" s="95">
        <v>1.2822314543352586E-3</v>
      </c>
      <c r="H6" s="95" t="s">
        <v>86</v>
      </c>
      <c r="I6" s="95">
        <v>1.1188612173914279</v>
      </c>
      <c r="J6" s="102">
        <v>6.197417854406484E-2</v>
      </c>
    </row>
    <row r="7" spans="1:11" ht="15.75" thickBot="1">
      <c r="A7" s="135"/>
      <c r="B7" s="175" t="s">
        <v>85</v>
      </c>
      <c r="C7" s="139" t="s">
        <v>7</v>
      </c>
      <c r="D7" s="139" t="s">
        <v>7</v>
      </c>
      <c r="E7" s="140">
        <f>AVERAGE(E4:E6)</f>
        <v>-2.5205326821631235E-4</v>
      </c>
      <c r="F7" s="140">
        <f>AVERAGE(F4:F6)</f>
        <v>-6.3779562273796886E-3</v>
      </c>
      <c r="G7" s="140">
        <f>AVERAGE(G4:G6)</f>
        <v>1.9931504747863055E-2</v>
      </c>
      <c r="H7" s="140">
        <f>AVERAGE(H4:H6)</f>
        <v>-0.16469934139197889</v>
      </c>
      <c r="I7" s="139" t="s">
        <v>7</v>
      </c>
      <c r="J7" s="140">
        <f>AVERAGE(J4:J6)</f>
        <v>-2.1204898299805503E-2</v>
      </c>
    </row>
    <row r="8" spans="1:11">
      <c r="A8" s="208" t="s">
        <v>117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</row>
    <row r="9" spans="1:11">
      <c r="B9" s="27"/>
      <c r="C9" s="28"/>
      <c r="D9" s="28"/>
      <c r="E9" s="27"/>
      <c r="F9" s="27"/>
      <c r="G9" s="27"/>
      <c r="H9" s="27"/>
      <c r="I9" s="27"/>
    </row>
    <row r="10" spans="1:11">
      <c r="B10" s="27"/>
      <c r="C10" s="28"/>
      <c r="D10" s="28"/>
      <c r="E10" s="27"/>
      <c r="F10" s="27"/>
      <c r="G10" s="27"/>
      <c r="H10" s="27"/>
      <c r="I10" s="27"/>
    </row>
    <row r="11" spans="1:11">
      <c r="B11" s="27"/>
      <c r="C11" s="28"/>
      <c r="D11" s="28"/>
      <c r="E11" s="110"/>
      <c r="F11" s="27"/>
      <c r="G11" s="27"/>
      <c r="H11" s="27"/>
      <c r="I11" s="27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4">
    <mergeCell ref="A2:A3"/>
    <mergeCell ref="A1:J1"/>
    <mergeCell ref="E2:J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22"/>
  </sheetPr>
  <dimension ref="A1:I43"/>
  <sheetViews>
    <sheetView zoomScale="70" zoomScaleNormal="70" workbookViewId="0">
      <selection activeCell="H41" sqref="G41:H41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198" t="s">
        <v>118</v>
      </c>
      <c r="B1" s="198"/>
      <c r="C1" s="198"/>
      <c r="D1" s="198"/>
      <c r="E1" s="198"/>
      <c r="F1" s="198"/>
      <c r="G1" s="198"/>
    </row>
    <row r="2" spans="1:7" s="29" customFormat="1" ht="15.75" customHeight="1" thickBot="1">
      <c r="A2" s="199" t="s">
        <v>88</v>
      </c>
      <c r="B2" s="86"/>
      <c r="C2" s="203" t="s">
        <v>89</v>
      </c>
      <c r="D2" s="204"/>
      <c r="E2" s="203" t="s">
        <v>90</v>
      </c>
      <c r="F2" s="204"/>
      <c r="G2" s="87"/>
    </row>
    <row r="3" spans="1:7" s="29" customFormat="1" ht="45.75" thickBot="1">
      <c r="A3" s="200"/>
      <c r="B3" s="100" t="s">
        <v>75</v>
      </c>
      <c r="C3" s="100" t="s">
        <v>91</v>
      </c>
      <c r="D3" s="100" t="s">
        <v>92</v>
      </c>
      <c r="E3" s="100" t="s">
        <v>93</v>
      </c>
      <c r="F3" s="100" t="s">
        <v>92</v>
      </c>
      <c r="G3" s="18" t="s">
        <v>94</v>
      </c>
    </row>
    <row r="4" spans="1:7" s="29" customFormat="1">
      <c r="A4" s="21">
        <v>1</v>
      </c>
      <c r="B4" s="176" t="s">
        <v>106</v>
      </c>
      <c r="C4" s="35">
        <v>-5.0213099999999402</v>
      </c>
      <c r="D4" s="95">
        <v>-5.3066575740090089E-3</v>
      </c>
      <c r="E4" s="36">
        <v>4</v>
      </c>
      <c r="F4" s="95">
        <v>2.0222446916076846E-3</v>
      </c>
      <c r="G4" s="37">
        <v>1.9029957939331967</v>
      </c>
    </row>
    <row r="5" spans="1:7" s="29" customFormat="1">
      <c r="A5" s="21">
        <v>2</v>
      </c>
      <c r="B5" s="176" t="s">
        <v>105</v>
      </c>
      <c r="C5" s="35">
        <v>9.8889799999999823</v>
      </c>
      <c r="D5" s="95">
        <v>6.8100048063346706E-3</v>
      </c>
      <c r="E5" s="36">
        <v>0</v>
      </c>
      <c r="F5" s="95">
        <v>0</v>
      </c>
      <c r="G5" s="37">
        <v>0</v>
      </c>
    </row>
    <row r="6" spans="1:7" s="29" customFormat="1">
      <c r="A6" s="21">
        <v>3</v>
      </c>
      <c r="B6" s="176" t="s">
        <v>107</v>
      </c>
      <c r="C6" s="35" t="s">
        <v>86</v>
      </c>
      <c r="D6" s="95" t="s">
        <v>86</v>
      </c>
      <c r="E6" s="36" t="s">
        <v>86</v>
      </c>
      <c r="F6" s="95" t="s">
        <v>86</v>
      </c>
      <c r="G6" s="37" t="s">
        <v>86</v>
      </c>
    </row>
    <row r="7" spans="1:7" s="29" customFormat="1" ht="15.75" thickBot="1">
      <c r="A7" s="106"/>
      <c r="B7" s="177" t="s">
        <v>62</v>
      </c>
      <c r="C7" s="107">
        <v>4.8676700000000421</v>
      </c>
      <c r="D7" s="92">
        <v>2.0295880968567602E-3</v>
      </c>
      <c r="E7" s="89">
        <v>4</v>
      </c>
      <c r="F7" s="92">
        <v>1.4992503748125937E-3</v>
      </c>
      <c r="G7" s="90">
        <v>1.9029957939331967</v>
      </c>
    </row>
    <row r="8" spans="1:7" s="29" customFormat="1" ht="15">
      <c r="A8" s="135"/>
      <c r="B8" s="153"/>
      <c r="C8" s="124"/>
      <c r="D8" s="154"/>
      <c r="E8" s="155"/>
      <c r="F8" s="154"/>
      <c r="G8" s="124"/>
    </row>
    <row r="9" spans="1:7" s="29" customFormat="1" ht="15">
      <c r="A9" s="27"/>
      <c r="B9" s="153"/>
      <c r="C9" s="124"/>
      <c r="D9" s="154"/>
      <c r="E9" s="155"/>
      <c r="F9" s="154"/>
      <c r="G9" s="124"/>
    </row>
    <row r="10" spans="1:7" s="29" customFormat="1" ht="15">
      <c r="A10" s="27"/>
      <c r="B10" s="153"/>
      <c r="C10" s="124"/>
      <c r="D10" s="154"/>
      <c r="E10" s="155"/>
      <c r="F10" s="154"/>
      <c r="G10" s="124"/>
    </row>
    <row r="11" spans="1:7" s="29" customFormat="1">
      <c r="D11" s="38"/>
    </row>
    <row r="12" spans="1:7" s="29" customFormat="1">
      <c r="D12" s="38"/>
    </row>
    <row r="13" spans="1:7" s="29" customFormat="1">
      <c r="D13" s="38"/>
    </row>
    <row r="14" spans="1:7" s="29" customFormat="1">
      <c r="D14" s="38"/>
    </row>
    <row r="15" spans="1:7" s="29" customFormat="1">
      <c r="D15" s="38"/>
    </row>
    <row r="16" spans="1:7" s="29" customFormat="1">
      <c r="D16" s="38"/>
    </row>
    <row r="17" spans="4:4" s="29" customFormat="1">
      <c r="D17" s="38"/>
    </row>
    <row r="18" spans="4:4" s="29" customFormat="1">
      <c r="D18" s="38"/>
    </row>
    <row r="19" spans="4:4" s="29" customFormat="1">
      <c r="D19" s="38"/>
    </row>
    <row r="20" spans="4:4" s="29" customFormat="1">
      <c r="D20" s="38"/>
    </row>
    <row r="21" spans="4:4" s="29" customFormat="1">
      <c r="D21" s="38"/>
    </row>
    <row r="22" spans="4:4" s="29" customFormat="1">
      <c r="D22" s="38"/>
    </row>
    <row r="23" spans="4:4" s="29" customFormat="1">
      <c r="D23" s="38"/>
    </row>
    <row r="24" spans="4:4" s="29" customFormat="1">
      <c r="D24" s="38"/>
    </row>
    <row r="25" spans="4:4" s="29" customFormat="1">
      <c r="D25" s="38"/>
    </row>
    <row r="26" spans="4:4" s="29" customFormat="1">
      <c r="D26" s="38"/>
    </row>
    <row r="27" spans="4:4" s="29" customFormat="1">
      <c r="D27" s="38"/>
    </row>
    <row r="28" spans="4:4" s="29" customFormat="1">
      <c r="D28" s="38"/>
    </row>
    <row r="29" spans="4:4" s="29" customFormat="1">
      <c r="D29" s="38"/>
    </row>
    <row r="30" spans="4:4" s="29" customFormat="1">
      <c r="D30" s="38"/>
    </row>
    <row r="31" spans="4:4" s="29" customFormat="1">
      <c r="D31" s="38"/>
    </row>
    <row r="32" spans="4:4" s="29" customFormat="1"/>
    <row r="33" spans="1:9" s="29" customFormat="1"/>
    <row r="34" spans="1:9" s="29" customFormat="1">
      <c r="H34" s="22"/>
      <c r="I34" s="22"/>
    </row>
    <row r="37" spans="1:9" ht="30.75" thickBot="1">
      <c r="B37" s="157" t="s">
        <v>75</v>
      </c>
      <c r="C37" s="100" t="s">
        <v>119</v>
      </c>
      <c r="D37" s="100" t="s">
        <v>120</v>
      </c>
      <c r="E37" s="33" t="s">
        <v>121</v>
      </c>
    </row>
    <row r="38" spans="1:9">
      <c r="A38" s="22">
        <v>1</v>
      </c>
      <c r="B38" s="34" t="str">
        <f t="shared" ref="B38:D39" si="0">B4</f>
        <v>ТАSК Ukrainskyi Kapital</v>
      </c>
      <c r="C38" s="111">
        <f t="shared" si="0"/>
        <v>-5.0213099999999402</v>
      </c>
      <c r="D38" s="95">
        <f t="shared" si="0"/>
        <v>-5.3066575740090089E-3</v>
      </c>
      <c r="E38" s="112">
        <f>G4</f>
        <v>1.9029957939331967</v>
      </c>
    </row>
    <row r="39" spans="1:9">
      <c r="A39" s="22">
        <v>2</v>
      </c>
      <c r="B39" s="34" t="str">
        <f t="shared" si="0"/>
        <v>Zbalansovanyi Fond Parytet</v>
      </c>
      <c r="C39" s="111">
        <f t="shared" si="0"/>
        <v>9.8889799999999823</v>
      </c>
      <c r="D39" s="95">
        <f t="shared" si="0"/>
        <v>6.8100048063346706E-3</v>
      </c>
      <c r="E39" s="112">
        <f>G5</f>
        <v>0</v>
      </c>
    </row>
    <row r="40" spans="1:9">
      <c r="B40" s="34"/>
      <c r="C40" s="111"/>
      <c r="D40" s="95"/>
      <c r="E40" s="112"/>
    </row>
    <row r="41" spans="1:9">
      <c r="B41" s="34"/>
      <c r="C41" s="111"/>
      <c r="D41" s="95"/>
      <c r="E41" s="112"/>
    </row>
    <row r="42" spans="1:9">
      <c r="B42" s="34"/>
      <c r="C42" s="111"/>
      <c r="D42" s="95"/>
      <c r="E42" s="112"/>
    </row>
    <row r="43" spans="1:9">
      <c r="B43" s="34"/>
      <c r="C43" s="111"/>
      <c r="D43" s="95"/>
      <c r="E43" s="112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2"/>
  </sheetPr>
  <dimension ref="A1:D23"/>
  <sheetViews>
    <sheetView zoomScale="80" workbookViewId="0">
      <selection sqref="A1:B1"/>
    </sheetView>
  </sheetViews>
  <sheetFormatPr defaultRowHeight="12.75"/>
  <cols>
    <col min="1" max="1" width="51" customWidth="1"/>
    <col min="2" max="2" width="12.7109375" customWidth="1"/>
    <col min="3" max="3" width="2.7109375" customWidth="1"/>
  </cols>
  <sheetData>
    <row r="1" spans="1:4" ht="15.75" thickBot="1">
      <c r="A1" s="60" t="s">
        <v>75</v>
      </c>
      <c r="B1" s="61" t="s">
        <v>98</v>
      </c>
      <c r="C1" s="10"/>
      <c r="D1" s="10"/>
    </row>
    <row r="2" spans="1:4" ht="14.25">
      <c r="A2" s="159" t="s">
        <v>106</v>
      </c>
      <c r="B2" s="128">
        <v>-7.314111342762164E-3</v>
      </c>
      <c r="C2" s="10"/>
      <c r="D2" s="10"/>
    </row>
    <row r="3" spans="1:4" ht="14.25">
      <c r="A3" s="159" t="s">
        <v>105</v>
      </c>
      <c r="B3" s="128">
        <v>6.8100048063295393E-3</v>
      </c>
      <c r="C3" s="10"/>
      <c r="D3" s="10"/>
    </row>
    <row r="4" spans="1:4" ht="14.25">
      <c r="A4" s="162" t="s">
        <v>99</v>
      </c>
      <c r="B4" s="129">
        <v>-2.5205326821631235E-4</v>
      </c>
      <c r="C4" s="10"/>
      <c r="D4" s="10"/>
    </row>
    <row r="5" spans="1:4" ht="14.25">
      <c r="A5" s="162" t="s">
        <v>19</v>
      </c>
      <c r="B5" s="129">
        <v>1.7506482021184766E-2</v>
      </c>
      <c r="C5" s="10"/>
      <c r="D5" s="10"/>
    </row>
    <row r="6" spans="1:4" ht="14.25">
      <c r="A6" s="162" t="s">
        <v>18</v>
      </c>
      <c r="B6" s="129">
        <v>-1.3520398165928205E-3</v>
      </c>
      <c r="C6" s="10"/>
      <c r="D6" s="10"/>
    </row>
    <row r="7" spans="1:4" ht="14.25">
      <c r="A7" s="162" t="s">
        <v>100</v>
      </c>
      <c r="B7" s="129">
        <v>-2.2157200146592282E-2</v>
      </c>
      <c r="C7" s="10"/>
      <c r="D7" s="10"/>
    </row>
    <row r="8" spans="1:4" ht="14.25">
      <c r="A8" s="162" t="s">
        <v>101</v>
      </c>
      <c r="B8" s="129">
        <v>-2.7925310540330761E-2</v>
      </c>
      <c r="C8" s="10"/>
      <c r="D8" s="10"/>
    </row>
    <row r="9" spans="1:4" ht="14.25">
      <c r="A9" s="162" t="s">
        <v>102</v>
      </c>
      <c r="B9" s="129">
        <v>1.5342465753424657E-2</v>
      </c>
      <c r="C9" s="10"/>
      <c r="D9" s="10"/>
    </row>
    <row r="10" spans="1:4" ht="15" thickBot="1">
      <c r="A10" s="186" t="s">
        <v>103</v>
      </c>
      <c r="B10" s="130">
        <v>-6.7493463405663423E-3</v>
      </c>
      <c r="C10" s="10"/>
      <c r="D10" s="10"/>
    </row>
    <row r="11" spans="1:4" ht="14.25">
      <c r="B11" s="145"/>
      <c r="C11" s="10"/>
      <c r="D11" s="10"/>
    </row>
    <row r="12" spans="1:4" ht="14.25">
      <c r="A12" s="49"/>
      <c r="B12" s="50"/>
      <c r="C12" s="10"/>
      <c r="D12" s="10"/>
    </row>
    <row r="13" spans="1:4" ht="14.25">
      <c r="A13" s="49"/>
      <c r="B13" s="50"/>
      <c r="C13" s="10"/>
      <c r="D13" s="10"/>
    </row>
    <row r="14" spans="1:4" ht="14.25">
      <c r="A14" s="49"/>
      <c r="B14" s="50"/>
      <c r="C14" s="10"/>
      <c r="D14" s="10"/>
    </row>
    <row r="15" spans="1:4" ht="14.25">
      <c r="A15" s="49"/>
      <c r="B15" s="50"/>
      <c r="C15" s="10"/>
      <c r="D15" s="10"/>
    </row>
    <row r="16" spans="1:4" ht="14.25">
      <c r="A16" s="49"/>
      <c r="B16" s="50"/>
      <c r="C16" s="10"/>
      <c r="D16" s="10"/>
    </row>
    <row r="17" spans="1:2">
      <c r="B17" s="10"/>
    </row>
    <row r="21" spans="1:2">
      <c r="A21" s="7"/>
      <c r="B21" s="8"/>
    </row>
    <row r="22" spans="1:2">
      <c r="B22" s="8"/>
    </row>
    <row r="23" spans="1:2">
      <c r="B23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2020-01-20T14:20:25Z</dcterms:modified>
</cp:coreProperties>
</file>