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6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  <sheet name="Лист1" sheetId="26" r:id="rId14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ВЧА'!$B$3:$G$26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ВЧА'!$B$38:$E$38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C33" i="12"/>
  <c r="D33" s="1"/>
  <c r="C34"/>
  <c r="D34" s="1"/>
  <c r="C35"/>
  <c r="D35" s="1"/>
  <c r="C36"/>
  <c r="D36" s="1"/>
  <c r="C37"/>
  <c r="D37" s="1"/>
  <c r="C38"/>
  <c r="D38" s="1"/>
  <c r="C39"/>
  <c r="D39" s="1"/>
  <c r="C40"/>
  <c r="D40" s="1"/>
  <c r="B33"/>
  <c r="B34"/>
  <c r="B35"/>
  <c r="B36"/>
  <c r="B37"/>
  <c r="B38"/>
  <c r="B39"/>
  <c r="B40"/>
  <c r="B68" i="14"/>
  <c r="B69"/>
  <c r="B70"/>
  <c r="B71"/>
  <c r="D68"/>
  <c r="D69"/>
  <c r="D70"/>
  <c r="D71"/>
  <c r="C68"/>
  <c r="C69"/>
  <c r="C70"/>
  <c r="C71"/>
  <c r="E68"/>
  <c r="E69"/>
  <c r="E70"/>
  <c r="E71"/>
  <c r="E72"/>
  <c r="D72"/>
  <c r="C72"/>
  <c r="B72"/>
  <c r="I11" i="16"/>
  <c r="H11"/>
  <c r="G11"/>
  <c r="F11"/>
  <c r="E11"/>
  <c r="E40" i="20"/>
  <c r="E39"/>
  <c r="D40"/>
  <c r="D39"/>
  <c r="C40"/>
  <c r="C39"/>
  <c r="B40"/>
  <c r="B39"/>
  <c r="E45" i="17"/>
  <c r="E44"/>
  <c r="E43"/>
  <c r="D45"/>
  <c r="D44"/>
  <c r="D43"/>
  <c r="D42"/>
  <c r="C45"/>
  <c r="C44"/>
  <c r="C43"/>
  <c r="C42"/>
  <c r="C41"/>
  <c r="B45"/>
  <c r="B44"/>
  <c r="B43"/>
  <c r="B42"/>
  <c r="B41"/>
  <c r="B40"/>
  <c r="C32" i="12"/>
  <c r="B32"/>
  <c r="C31"/>
  <c r="B31"/>
  <c r="E38" i="20"/>
  <c r="D38"/>
  <c r="C38"/>
  <c r="B38"/>
  <c r="E37"/>
  <c r="D37"/>
  <c r="C37"/>
  <c r="B37"/>
  <c r="I8" i="24"/>
  <c r="H8"/>
  <c r="G8"/>
  <c r="F8"/>
  <c r="E8"/>
  <c r="E42" i="17"/>
  <c r="E41"/>
  <c r="E40"/>
  <c r="D41"/>
  <c r="D40"/>
  <c r="C40"/>
  <c r="E39"/>
  <c r="D39"/>
  <c r="C39"/>
  <c r="B39"/>
  <c r="E10" i="22"/>
  <c r="E67" i="14"/>
  <c r="E66"/>
  <c r="E65"/>
  <c r="E64"/>
  <c r="E63"/>
  <c r="D67"/>
  <c r="D66"/>
  <c r="D65"/>
  <c r="D64"/>
  <c r="D63"/>
  <c r="C67"/>
  <c r="C66"/>
  <c r="C65"/>
  <c r="C64"/>
  <c r="C63"/>
  <c r="B67"/>
  <c r="B66"/>
  <c r="B65"/>
  <c r="B64"/>
  <c r="B63"/>
  <c r="I28" i="21"/>
  <c r="H28"/>
  <c r="G28"/>
  <c r="F28"/>
  <c r="E28"/>
  <c r="E73" i="14"/>
  <c r="E74"/>
  <c r="C73"/>
  <c r="C74"/>
  <c r="C27" i="12"/>
  <c r="C30"/>
  <c r="D30" s="1"/>
  <c r="D32"/>
  <c r="D31"/>
  <c r="F7" i="23"/>
  <c r="E7"/>
  <c r="F10" i="22"/>
  <c r="D27" i="12"/>
</calcChain>
</file>

<file path=xl/sharedStrings.xml><?xml version="1.0" encoding="utf-8"?>
<sst xmlns="http://schemas.openxmlformats.org/spreadsheetml/2006/main" count="451" uniqueCount="182">
  <si>
    <t>http://www.task.ua/</t>
  </si>
  <si>
    <t>http://pioglobal.ua/</t>
  </si>
  <si>
    <t>http://www.dragon-am.com/</t>
  </si>
  <si>
    <t>http://univer.ua/</t>
  </si>
  <si>
    <t>http://www.sem.biz.ua/</t>
  </si>
  <si>
    <t>http://otpcapital.com.ua/</t>
  </si>
  <si>
    <t>х</t>
  </si>
  <si>
    <t>http://dragon-am.com/</t>
  </si>
  <si>
    <t>http://www.altus.ua/</t>
  </si>
  <si>
    <t>http://www.vseswit.com.ua/</t>
  </si>
  <si>
    <t>http://www.kinto.com/</t>
  </si>
  <si>
    <t>http://www.am.eavex.com.ua/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</si>
  <si>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</si>
  <si>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</si>
  <si>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</si>
  <si>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</si>
  <si>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</si>
  <si>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</si>
  <si>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</si>
  <si>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</si>
  <si>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</si>
  <si>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</si>
  <si>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April</t>
  </si>
  <si>
    <t>May</t>
  </si>
  <si>
    <t>Since the beginning of 2015</t>
  </si>
  <si>
    <t>Index</t>
  </si>
  <si>
    <t>Monthly change</t>
  </si>
  <si>
    <t>YTD change</t>
  </si>
  <si>
    <t>UX Index</t>
  </si>
  <si>
    <t>RTSI (Russia)</t>
  </si>
  <si>
    <t>MICEX (Russia)</t>
  </si>
  <si>
    <t>WIG20 (Poland)</t>
  </si>
  <si>
    <t>HANG SENG (Hong Kong)</t>
  </si>
  <si>
    <t>CAC 40 (France)</t>
  </si>
  <si>
    <t>DAX (Germany)</t>
  </si>
  <si>
    <t>FTSE 100 (Great Britain)</t>
  </si>
  <si>
    <t>S&amp;P 500 (USA)</t>
  </si>
  <si>
    <t>SHANGHAI SE COMPOSITE (China)</t>
  </si>
  <si>
    <t>NIKKEI 225 (Japan)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</si>
  <si>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</si>
  <si>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</si>
  <si>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</si>
  <si>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</si>
  <si>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</si>
  <si>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</si>
  <si>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</si>
  <si>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</si>
  <si>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</si>
  <si>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</si>
  <si>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Sofiivskyi</t>
  </si>
  <si>
    <t>UNIVER.UA/Myhailo Grushevskyi: Fond Derzhavnyh Paperiv</t>
  </si>
  <si>
    <t>KINTO-Ekviti</t>
  </si>
  <si>
    <t>Premium – Fond Indeksnyi</t>
  </si>
  <si>
    <t>UNIVER.UA/Taras Shevchenko: Fond Zaoshchadzhen</t>
  </si>
  <si>
    <t>Altus – Depozyt</t>
  </si>
  <si>
    <t>Altus – Zbalansovanyi</t>
  </si>
  <si>
    <t xml:space="preserve">OTP Klasychnyi </t>
  </si>
  <si>
    <t>OTP Fond Aktsii</t>
  </si>
  <si>
    <t>KINTO-Kaznacheyskyi</t>
  </si>
  <si>
    <t>Argentum</t>
  </si>
  <si>
    <t>VSI</t>
  </si>
  <si>
    <t xml:space="preserve">Konkord Dostatok </t>
  </si>
  <si>
    <t>UNIVER.UA/Volodymyr Velykyi: Fond Zbalansovanyi</t>
  </si>
  <si>
    <t>UNIVER.UA/Iaroslav Mudryi: Fond Aktsii</t>
  </si>
  <si>
    <t>OTP Obligatsiinyi</t>
  </si>
  <si>
    <t>TASK Resurs</t>
  </si>
  <si>
    <t>Bonum Optimum</t>
  </si>
  <si>
    <t>Premium – Fond Zbalansovanyi</t>
  </si>
  <si>
    <t>Nadbannia</t>
  </si>
  <si>
    <t>SEM Azhio</t>
  </si>
  <si>
    <t>Konkord Stabilnist</t>
  </si>
  <si>
    <t>Total</t>
  </si>
  <si>
    <t>(*)  All funds are diversified unit funds.</t>
  </si>
  <si>
    <t>Others</t>
  </si>
  <si>
    <t>PrJSC “KINTO”</t>
  </si>
  <si>
    <t>LLC AMC  "IVEKS ESSET MENEDZHMENT"</t>
  </si>
  <si>
    <t>LLC AMC “Univer Menedzhment”</t>
  </si>
  <si>
    <t>LLC "AMC "PIOGLOBAL Ukraina"</t>
  </si>
  <si>
    <t>LLC AMC "Altus Assets Activitis"</t>
  </si>
  <si>
    <t>LLC AMC "Altus Essets Activitis"</t>
  </si>
  <si>
    <t xml:space="preserve">LLC "AMC  "OTP Кapital" </t>
  </si>
  <si>
    <t>AMC “Dragon Eset Menedzhment”</t>
  </si>
  <si>
    <t>LLC AMC "Vsesvit"</t>
  </si>
  <si>
    <t xml:space="preserve">LLC "AMC "ТАSK-Invest" </t>
  </si>
  <si>
    <t>LLC AMC "АRТ - КАPITAL  Menedzhment"</t>
  </si>
  <si>
    <t>LLC AMC “Spivdruzhnist Esset Menedzhment”</t>
  </si>
  <si>
    <t>LLC AMC "Bonum Grup"</t>
  </si>
  <si>
    <t>Open-Ended Funds' Rates of Return. Sorting by the Date of Reaching Compliance with the Standards</t>
  </si>
  <si>
    <t>Rate of Return on Investment Certificates</t>
  </si>
  <si>
    <t>Fund</t>
  </si>
  <si>
    <t>Registration date</t>
  </si>
  <si>
    <t>Date of reaching compliance with the standards</t>
  </si>
  <si>
    <t xml:space="preserve">1 month </t>
  </si>
  <si>
    <t>3 months</t>
  </si>
  <si>
    <t>6 months</t>
  </si>
  <si>
    <t>1 year</t>
  </si>
  <si>
    <t>YTD</t>
  </si>
  <si>
    <t>since the fund's inception</t>
  </si>
  <si>
    <t>since the fund's inception, % per annum (average)*</t>
  </si>
  <si>
    <t>no data</t>
  </si>
  <si>
    <t xml:space="preserve">Konkord Stabilnist </t>
  </si>
  <si>
    <t>Konkord Dostatok</t>
  </si>
  <si>
    <t>Altus-Strategichnyi</t>
  </si>
  <si>
    <t xml:space="preserve">UNIVER.UA/Myhailo Grushevskyi: Fond Derzhavnyh Paperiv   </t>
  </si>
  <si>
    <t xml:space="preserve">OTP Obligatsiinyi </t>
  </si>
  <si>
    <t>Average</t>
  </si>
  <si>
    <t>* The indicator "since the fund's inception, % per annum (average)" is calculated based on compound interest formula.</t>
  </si>
  <si>
    <t>** As the fund was recognized less than a year ago, the indicator "since the fund's inception, % per annum (average)" will not be representative for this fund</t>
  </si>
  <si>
    <t xml:space="preserve"> 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</si>
  <si>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</si>
  <si>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</si>
  <si>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</si>
  <si>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</si>
  <si>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</si>
  <si>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</si>
  <si>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</si>
  <si>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</si>
  <si>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</si>
  <si>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</si>
  <si>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</si>
  <si>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</si>
  <si>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</si>
  <si>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</si>
  <si>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</si>
  <si>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</si>
  <si>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</si>
  <si>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</si>
  <si>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</si>
  <si>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</si>
  <si>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</si>
  <si>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Konkord Perspectiva</t>
  </si>
  <si>
    <t>Aurum</t>
  </si>
  <si>
    <t>TASK Ukrainskyi Kapital</t>
  </si>
  <si>
    <t>Zbalansovanyi Fond Parytet</t>
  </si>
  <si>
    <t>UNIVER.UA/Otaman: Fond Perspectyvnyh Aktsii</t>
  </si>
  <si>
    <t xml:space="preserve">Optimum </t>
  </si>
  <si>
    <t>unit</t>
  </si>
  <si>
    <t>diversified</t>
  </si>
  <si>
    <t>special</t>
  </si>
  <si>
    <t>LLC  “Dragon Eset Menedzhment”</t>
  </si>
  <si>
    <t>LLC AMC "PIOGLOBAL Ukraina"</t>
  </si>
  <si>
    <t>LLC AMC "TASK Invest"</t>
  </si>
  <si>
    <t>LLC AMC "ART-KAPITAL Menedzhment"</t>
  </si>
  <si>
    <t>LLC AMC  “Univer Menedzhment”</t>
  </si>
  <si>
    <t>LLC AMC "SЕМ"</t>
  </si>
  <si>
    <t>Interval Funds' Rates of Return. Sorting by the Date of Reaching Compliance with the Standards</t>
  </si>
  <si>
    <t xml:space="preserve">3 months </t>
  </si>
  <si>
    <t xml:space="preserve">6 months </t>
  </si>
  <si>
    <t>Optimum</t>
  </si>
  <si>
    <t>TASK Ukrainskyi Capital</t>
  </si>
  <si>
    <t>Interval Funds' Dynamics.  Ranking by Net Inflow</t>
  </si>
  <si>
    <t xml:space="preserve">Net inflow/outflow of capital over the month, UAH thsd </t>
  </si>
  <si>
    <t>Zbalansovanyi Fond "Parytet"</t>
  </si>
  <si>
    <t>"UNIVER.UA/Otaman: Fond Perspectyvnyh Aktsii"</t>
  </si>
  <si>
    <t xml:space="preserve">Platynum </t>
  </si>
  <si>
    <t>Аurum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</si>
  <si>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</si>
  <si>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</si>
  <si>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</si>
  <si>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</si>
  <si>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</si>
  <si>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</si>
  <si>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</si>
  <si>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</si>
  <si>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</si>
  <si>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</si>
  <si>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</si>
  <si>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Indeks Ukrainskoi Birzhi”</t>
  </si>
  <si>
    <t>AntyBank</t>
  </si>
  <si>
    <t>UNIVER.UA/Skif: Fond Neruhomosti</t>
  </si>
  <si>
    <t>“TASK  Universal”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</si>
  <si>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</si>
  <si>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</si>
  <si>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</si>
  <si>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</si>
  <si>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>1 month</t>
  </si>
  <si>
    <t>Closed-End Funds' Dynamics.  Ranking by Net Inflow</t>
  </si>
  <si>
    <t>Number of Securities in Circulation</t>
  </si>
  <si>
    <t>Net inflow/ outflow of capital during month, UAH thsd.</t>
  </si>
  <si>
    <t>TASK  Universal</t>
  </si>
  <si>
    <t>Indeks Ukrainskoi Birzhi</t>
  </si>
  <si>
    <t>1 Month*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</si>
</sst>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6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/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64"/>
      </top>
      <bottom/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/>
      <right style="dotted">
        <color indexed="55"/>
      </right>
      <top/>
      <bottom style="hair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23"/>
      </right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0" fontId="9" fillId="0" borderId="18" xfId="0" applyFont="1" applyFill="1" applyBorder="1" applyAlignment="1">
      <alignment horizontal="left" vertical="center" wrapText="1" shrinkToFit="1"/>
    </xf>
    <xf numFmtId="10" fontId="19" fillId="0" borderId="46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3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3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6" xfId="0" applyBorder="1" applyAlignment="1"/>
    <xf numFmtId="0" fontId="8" fillId="0" borderId="38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10" fillId="0" borderId="5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58" xfId="4" applyFont="1" applyFill="1" applyBorder="1" applyAlignment="1">
      <alignment vertical="center" wrapText="1"/>
    </xf>
    <xf numFmtId="10" fontId="14" fillId="0" borderId="5" xfId="5" applyNumberFormat="1" applyFont="1" applyFill="1" applyBorder="1" applyAlignment="1">
      <alignment horizontal="center" vertical="center" wrapText="1"/>
    </xf>
    <xf numFmtId="0" fontId="21" fillId="0" borderId="26" xfId="4" applyFont="1" applyFill="1" applyBorder="1" applyAlignment="1">
      <alignment vertical="center" wrapText="1"/>
    </xf>
    <xf numFmtId="0" fontId="21" fillId="0" borderId="0" xfId="4" applyFont="1" applyFill="1" applyBorder="1" applyAlignment="1">
      <alignment vertical="center" wrapText="1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21" fillId="0" borderId="8" xfId="3" applyFont="1" applyFill="1" applyBorder="1" applyAlignment="1">
      <alignment vertical="center" wrapText="1"/>
    </xf>
    <xf numFmtId="0" fontId="21" fillId="0" borderId="61" xfId="3" applyFont="1" applyFill="1" applyBorder="1" applyAlignment="1">
      <alignment vertical="center" wrapText="1"/>
    </xf>
    <xf numFmtId="0" fontId="21" fillId="0" borderId="62" xfId="3" applyFont="1" applyFill="1" applyBorder="1" applyAlignment="1">
      <alignment vertical="center" wrapText="1"/>
    </xf>
    <xf numFmtId="0" fontId="21" fillId="0" borderId="61" xfId="0" applyFont="1" applyBorder="1"/>
    <xf numFmtId="0" fontId="21" fillId="0" borderId="0" xfId="0" applyFont="1"/>
    <xf numFmtId="0" fontId="9" fillId="0" borderId="0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3" xfId="0" applyFont="1" applyBorder="1"/>
    <xf numFmtId="0" fontId="9" fillId="0" borderId="64" xfId="0" applyFont="1" applyBorder="1"/>
    <xf numFmtId="0" fontId="10" fillId="0" borderId="65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67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9" fillId="0" borderId="68" xfId="0" applyFont="1" applyBorder="1"/>
    <xf numFmtId="0" fontId="9" fillId="0" borderId="69" xfId="0" applyFont="1" applyBorder="1"/>
    <xf numFmtId="0" fontId="9" fillId="0" borderId="70" xfId="0" applyFont="1" applyBorder="1" applyAlignment="1">
      <alignment vertical="top" wrapText="1"/>
    </xf>
    <xf numFmtId="10" fontId="21" fillId="0" borderId="24" xfId="5" applyNumberFormat="1" applyFont="1" applyFill="1" applyBorder="1" applyAlignment="1">
      <alignment horizontal="left" vertical="center" wrapText="1"/>
    </xf>
    <xf numFmtId="0" fontId="9" fillId="0" borderId="71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1" fillId="0" borderId="71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72" xfId="0" applyFont="1" applyBorder="1"/>
    <xf numFmtId="0" fontId="9" fillId="0" borderId="73" xfId="0" applyFont="1" applyBorder="1"/>
    <xf numFmtId="0" fontId="21" fillId="0" borderId="22" xfId="4" applyFont="1" applyFill="1" applyBorder="1" applyAlignment="1">
      <alignment vertical="center" wrapText="1"/>
    </xf>
    <xf numFmtId="0" fontId="24" fillId="0" borderId="74" xfId="0" applyFont="1" applyBorder="1" applyAlignment="1">
      <alignment horizontal="center" vertical="center" wrapText="1"/>
    </xf>
    <xf numFmtId="0" fontId="9" fillId="0" borderId="61" xfId="0" applyFont="1" applyBorder="1"/>
    <xf numFmtId="0" fontId="20" fillId="0" borderId="75" xfId="6" applyFont="1" applyFill="1" applyBorder="1" applyAlignment="1">
      <alignment horizontal="center" vertical="center" wrapText="1"/>
    </xf>
    <xf numFmtId="0" fontId="20" fillId="0" borderId="76" xfId="6" applyFont="1" applyFill="1" applyBorder="1" applyAlignment="1">
      <alignment horizontal="center" vertical="center" wrapText="1"/>
    </xf>
    <xf numFmtId="3" fontId="25" fillId="0" borderId="8" xfId="3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7" xfId="0" applyFont="1" applyFill="1" applyBorder="1" applyAlignment="1">
      <alignment horizontal="center" vertical="center" wrapText="1" shrinkToFit="1"/>
    </xf>
    <xf numFmtId="0" fontId="10" fillId="0" borderId="65" xfId="0" applyFont="1" applyBorder="1" applyAlignment="1">
      <alignment horizontal="center" vertical="center" wrapText="1"/>
    </xf>
    <xf numFmtId="0" fontId="9" fillId="0" borderId="78" xfId="0" applyFont="1" applyBorder="1"/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150" b="1" i="1" baseline="0">
                <a:latin typeface="Arial" pitchFamily="34" charset="0"/>
                <a:cs typeface="Arial" pitchFamily="34" charset="0"/>
              </a:rPr>
              <a:t>Dynamics of the Ukrainian Equity Indexes and the Rates of Return of Public Funds over the Month</a:t>
            </a:r>
            <a:endParaRPr lang="ru-RU" sz="1150" b="1" i="1" baseline="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75E-2"/>
          <c:y val="0.29118882898119081"/>
          <c:w val="0.94700933744769766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897790709313592E-3"/>
                  <c:y val="2.409574854219155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-0.10315580900831234</c:v>
                </c:pt>
                <c:pt idx="1">
                  <c:v>-6.2750909335847926E-2</c:v>
                </c:pt>
                <c:pt idx="2">
                  <c:v>-0.10095110100279125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9576757361210712E-3"/>
                  <c:y val="2.341106496873739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5.3557810758491087E-2</c:v>
                </c:pt>
                <c:pt idx="1">
                  <c:v>-6.1618411284335428E-2</c:v>
                </c:pt>
                <c:pt idx="2">
                  <c:v>-2.1387786702796729E-2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3939E-4"/>
                  <c:y val="-2.346761158207404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707987321848275E-4"/>
                  <c:y val="-1.503719604489916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58E-4"/>
                  <c:y val="-1.521237893502315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7.8265738472479314E-3</c:v>
                </c:pt>
                <c:pt idx="1">
                  <c:v>-1.2818248038435941E-2</c:v>
                </c:pt>
                <c:pt idx="2">
                  <c:v>6.473365006724921E-2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2226583449224043E-4"/>
                  <c:y val="-1.505736335313888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9E-4"/>
                  <c:y val="3.005894669996845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7.9152943506602316E-3</c:v>
                </c:pt>
                <c:pt idx="1">
                  <c:v>-2.3291462901400699E-2</c:v>
                </c:pt>
                <c:pt idx="2">
                  <c:v>3.4661003603508136E-3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5.9424698266186737E-2</c:v>
                </c:pt>
                <c:pt idx="1">
                  <c:v>-2.2391459926038415E-2</c:v>
                </c:pt>
                <c:pt idx="2">
                  <c:v>-2.840067120575936E-2</c:v>
                </c:pt>
              </c:numCache>
            </c:numRef>
          </c:val>
        </c:ser>
        <c:dLbls>
          <c:showVal val="1"/>
        </c:dLbls>
        <c:gapWidth val="400"/>
        <c:overlap val="-10"/>
        <c:axId val="62546304"/>
        <c:axId val="62547840"/>
      </c:barChart>
      <c:catAx>
        <c:axId val="6254630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47840"/>
        <c:crosses val="autoZero"/>
        <c:auto val="1"/>
        <c:lblAlgn val="ctr"/>
        <c:lblOffset val="0"/>
        <c:tickLblSkip val="1"/>
        <c:tickMarkSkip val="1"/>
      </c:catAx>
      <c:valAx>
        <c:axId val="62547840"/>
        <c:scaling>
          <c:orientation val="minMax"/>
          <c:max val="0.12000000000000001"/>
          <c:min val="-0.12000000000000001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463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3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4533551554828151"/>
          <c:y val="0.25117428471217701"/>
          <c:w val="0.62029459901800343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PFTS Index</c:v>
                </c:pt>
                <c:pt idx="1">
                  <c:v>UX Index</c:v>
                </c:pt>
                <c:pt idx="2">
                  <c:v>RTSI (Russia)</c:v>
                </c:pt>
                <c:pt idx="3">
                  <c:v>MICEX (Russia)</c:v>
                </c:pt>
                <c:pt idx="4">
                  <c:v>WIG20 (Poland)</c:v>
                </c:pt>
                <c:pt idx="5">
                  <c:v>HANG SENG (Hong Kong)</c:v>
                </c:pt>
                <c:pt idx="6">
                  <c:v>CAC 40 (France)</c:v>
                </c:pt>
                <c:pt idx="7">
                  <c:v>DAX (Germany)</c:v>
                </c:pt>
                <c:pt idx="8">
                  <c:v>FTSE 100 (Great Britain)</c:v>
                </c:pt>
                <c:pt idx="9">
                  <c:v>FTSE 100 (Great Britain)</c:v>
                </c:pt>
                <c:pt idx="10">
                  <c:v>S&amp;P 500 (USA)</c:v>
                </c:pt>
                <c:pt idx="11">
                  <c:v>SHANGHAI SE COMPOSITE (China)</c:v>
                </c:pt>
                <c:pt idx="12">
                  <c:v>NIKKEI 225 (Japan)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-6.2750909335847926E-2</c:v>
                </c:pt>
                <c:pt idx="1">
                  <c:v>-6.1618411284335428E-2</c:v>
                </c:pt>
                <c:pt idx="2">
                  <c:v>-5.8777239121353131E-2</c:v>
                </c:pt>
                <c:pt idx="3">
                  <c:v>-4.6880367698449277E-2</c:v>
                </c:pt>
                <c:pt idx="4">
                  <c:v>-3.0549225929858537E-2</c:v>
                </c:pt>
                <c:pt idx="5">
                  <c:v>-2.5194966765009097E-2</c:v>
                </c:pt>
                <c:pt idx="6">
                  <c:v>-7.6488807071845022E-3</c:v>
                </c:pt>
                <c:pt idx="7">
                  <c:v>-3.5410035287810615E-3</c:v>
                </c:pt>
                <c:pt idx="8">
                  <c:v>3.4192307305516145E-3</c:v>
                </c:pt>
                <c:pt idx="9">
                  <c:v>9.537838583180358E-3</c:v>
                </c:pt>
                <c:pt idx="10">
                  <c:v>1.0491438545008114E-2</c:v>
                </c:pt>
                <c:pt idx="11">
                  <c:v>3.8294327558452412E-2</c:v>
                </c:pt>
                <c:pt idx="12">
                  <c:v>5.3439521803523737E-2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PFTS Index</c:v>
                </c:pt>
                <c:pt idx="1">
                  <c:v>UX Index</c:v>
                </c:pt>
                <c:pt idx="2">
                  <c:v>RTSI (Russia)</c:v>
                </c:pt>
                <c:pt idx="3">
                  <c:v>MICEX (Russia)</c:v>
                </c:pt>
                <c:pt idx="4">
                  <c:v>WIG20 (Poland)</c:v>
                </c:pt>
                <c:pt idx="5">
                  <c:v>HANG SENG (Hong Kong)</c:v>
                </c:pt>
                <c:pt idx="6">
                  <c:v>CAC 40 (France)</c:v>
                </c:pt>
                <c:pt idx="7">
                  <c:v>DAX (Germany)</c:v>
                </c:pt>
                <c:pt idx="8">
                  <c:v>FTSE 100 (Great Britain)</c:v>
                </c:pt>
                <c:pt idx="9">
                  <c:v>FTSE 100 (Great Britain)</c:v>
                </c:pt>
                <c:pt idx="10">
                  <c:v>S&amp;P 500 (USA)</c:v>
                </c:pt>
                <c:pt idx="11">
                  <c:v>SHANGHAI SE COMPOSITE (China)</c:v>
                </c:pt>
                <c:pt idx="12">
                  <c:v>NIKKEI 225 (Japan)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-0.10095110100279125</c:v>
                </c:pt>
                <c:pt idx="1">
                  <c:v>-2.1387786702796729E-2</c:v>
                </c:pt>
                <c:pt idx="2">
                  <c:v>0.22524060654348621</c:v>
                </c:pt>
                <c:pt idx="3">
                  <c:v>0.15221142623925088</c:v>
                </c:pt>
                <c:pt idx="4">
                  <c:v>5.2622261371192636E-2</c:v>
                </c:pt>
                <c:pt idx="5">
                  <c:v>0.16693218615298866</c:v>
                </c:pt>
                <c:pt idx="6">
                  <c:v>0.17956490811533987</c:v>
                </c:pt>
                <c:pt idx="7">
                  <c:v>0.16401629689308606</c:v>
                </c:pt>
                <c:pt idx="8">
                  <c:v>6.6813807850924167E-2</c:v>
                </c:pt>
                <c:pt idx="9">
                  <c:v>1.535332954829105E-3</c:v>
                </c:pt>
                <c:pt idx="10">
                  <c:v>1.2997812868027037E-2</c:v>
                </c:pt>
                <c:pt idx="11">
                  <c:v>0.45673303198865378</c:v>
                </c:pt>
                <c:pt idx="12">
                  <c:v>0.17835201541250045</c:v>
                </c:pt>
              </c:numCache>
            </c:numRef>
          </c:val>
        </c:ser>
        <c:dLbls>
          <c:showVal val="1"/>
        </c:dLbls>
        <c:gapWidth val="100"/>
        <c:overlap val="-20"/>
        <c:axId val="62573184"/>
        <c:axId val="62579072"/>
      </c:barChart>
      <c:catAx>
        <c:axId val="6257318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79072"/>
        <c:crosses val="autoZero"/>
        <c:lblAlgn val="ctr"/>
        <c:lblOffset val="100"/>
        <c:tickLblSkip val="1"/>
        <c:tickMarkSkip val="1"/>
      </c:catAx>
      <c:valAx>
        <c:axId val="62579072"/>
        <c:scaling>
          <c:orientation val="minMax"/>
          <c:max val="0.46"/>
          <c:min val="-0.1500000000000000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731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209094664163691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4250366882822497"/>
          <c:y val="0.31359716282287137"/>
          <c:w val="0.36313641996245544"/>
          <c:h val="0.3662288544854511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9415483155775364E-2"/>
                  <c:y val="-5.7303758389981689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5.9379453364911287E-2"/>
                  <c:y val="-5.4683785151500705E-3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8616422010846823E-2"/>
                  <c:y val="-3.311572195038942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0052968231674943"/>
                  <c:y val="-4.9111258264320216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9.68725107601613E-3"/>
                  <c:y val="2.583610382035579E-3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9.6001123327035809E-2"/>
                  <c:y val="9.1336716243802851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5.0984397116848636E-2"/>
                  <c:y val="9.663837219468958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3115464197305153E-2"/>
                  <c:y val="0.11115538452147407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587970123217651E-2"/>
                  <c:y val="9.8589303048161464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558070002576289"/>
                  <c:y val="-8.8948151255419494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971928652578535E-2"/>
                  <c:y val="-0.14130644133722667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В_ВЧА!$B$30:$B$40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Grushevskyi: Fond Derzhavnyh Paperiv</c:v>
                </c:pt>
                <c:pt idx="4">
                  <c:v>KINTO-Ekviti</c:v>
                </c:pt>
                <c:pt idx="5">
                  <c:v>Premium – Fond Indeksnyi</c:v>
                </c:pt>
                <c:pt idx="6">
                  <c:v>UNIVER.UA/Taras Shevchenko: Fond Zaoshchadzhen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OTP Klasychnyi </c:v>
                </c:pt>
                <c:pt idx="10">
                  <c:v>OTP Fond Aktsii</c:v>
                </c:pt>
              </c:strCache>
            </c:strRef>
          </c:cat>
          <c:val>
            <c:numRef>
              <c:f>В_ВЧА!$C$30:$C$40</c:f>
              <c:numCache>
                <c:formatCode>#,##0.00</c:formatCode>
                <c:ptCount val="11"/>
                <c:pt idx="0">
                  <c:v>12505668.804900005</c:v>
                </c:pt>
                <c:pt idx="1">
                  <c:v>21769033.636999998</c:v>
                </c:pt>
                <c:pt idx="2">
                  <c:v>4142839.7</c:v>
                </c:pt>
                <c:pt idx="3">
                  <c:v>3882391.16</c:v>
                </c:pt>
                <c:pt idx="4">
                  <c:v>3778461.29</c:v>
                </c:pt>
                <c:pt idx="5">
                  <c:v>3243591.6236</c:v>
                </c:pt>
                <c:pt idx="6">
                  <c:v>2779706.42</c:v>
                </c:pt>
                <c:pt idx="7">
                  <c:v>2758550.74</c:v>
                </c:pt>
                <c:pt idx="8">
                  <c:v>2251231.14</c:v>
                </c:pt>
                <c:pt idx="9">
                  <c:v>2170007.85</c:v>
                </c:pt>
                <c:pt idx="10">
                  <c:v>2117776.38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В_ВЧА!$B$30:$B$40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Grushevskyi: Fond Derzhavnyh Paperiv</c:v>
                </c:pt>
                <c:pt idx="4">
                  <c:v>KINTO-Ekviti</c:v>
                </c:pt>
                <c:pt idx="5">
                  <c:v>Premium – Fond Indeksnyi</c:v>
                </c:pt>
                <c:pt idx="6">
                  <c:v>UNIVER.UA/Taras Shevchenko: Fond Zaoshchadzhen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OTP Klasychnyi </c:v>
                </c:pt>
                <c:pt idx="10">
                  <c:v>OTP Fond Aktsii</c:v>
                </c:pt>
              </c:strCache>
            </c:strRef>
          </c:cat>
          <c:val>
            <c:numRef>
              <c:f>В_ВЧА!$D$30:$D$40</c:f>
              <c:numCache>
                <c:formatCode>0.00%</c:formatCode>
                <c:ptCount val="11"/>
                <c:pt idx="0">
                  <c:v>0.19705553802379974</c:v>
                </c:pt>
                <c:pt idx="1">
                  <c:v>0.34302112925911038</c:v>
                </c:pt>
                <c:pt idx="2">
                  <c:v>6.527995573575282E-2</c:v>
                </c:pt>
                <c:pt idx="3">
                  <c:v>6.117599072773152E-2</c:v>
                </c:pt>
                <c:pt idx="4">
                  <c:v>5.9538336894969769E-2</c:v>
                </c:pt>
                <c:pt idx="5">
                  <c:v>5.1110236684626394E-2</c:v>
                </c:pt>
                <c:pt idx="6">
                  <c:v>4.380065973974033E-2</c:v>
                </c:pt>
                <c:pt idx="7">
                  <c:v>4.3467303405929074E-2</c:v>
                </c:pt>
                <c:pt idx="8">
                  <c:v>3.5473317775280649E-2</c:v>
                </c:pt>
                <c:pt idx="9">
                  <c:v>3.4193458268307157E-2</c:v>
                </c:pt>
                <c:pt idx="10">
                  <c:v>3.3370431480760125E-2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2337532108077641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5044737303369875E-2"/>
          <c:y val="0.38603734803860135"/>
          <c:w val="0.91890333772602306"/>
          <c:h val="0.34291615490662991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ВЧА'!$C$62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4008114714051372E-3"/>
                  <c:y val="-1.4918135363884066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ВЧА'!$B$63:$B$73</c:f>
              <c:strCache>
                <c:ptCount val="11"/>
                <c:pt idx="0">
                  <c:v>OTP Obligatsiinyi </c:v>
                </c:pt>
                <c:pt idx="1">
                  <c:v>Altus-Strategichnyi</c:v>
                </c:pt>
                <c:pt idx="2">
                  <c:v>UNIVER.UA/Myhailo Grushevskyi: Fond Derzhavnyh Paperiv   </c:v>
                </c:pt>
                <c:pt idx="3">
                  <c:v>Argentum</c:v>
                </c:pt>
                <c:pt idx="4">
                  <c:v>KINTO-Ekviti</c:v>
                </c:pt>
                <c:pt idx="5">
                  <c:v>VSI</c:v>
                </c:pt>
                <c:pt idx="6">
                  <c:v>OTP Klasychnyi </c:v>
                </c:pt>
                <c:pt idx="7">
                  <c:v>UNIVER.UA/Iaroslav Mudryi: Fond Aktsii</c:v>
                </c:pt>
                <c:pt idx="8">
                  <c:v>KINTO-Klasychnyi</c:v>
                </c:pt>
                <c:pt idx="9">
                  <c:v>UNIVER.UA/Taras Shevchenko: Fond Zaoshchadzhen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ВЧА'!$C$63:$C$73</c:f>
              <c:numCache>
                <c:formatCode>#,##0.00</c:formatCode>
                <c:ptCount val="11"/>
                <c:pt idx="0">
                  <c:v>866.89446999999996</c:v>
                </c:pt>
                <c:pt idx="1">
                  <c:v>181.16377000000003</c:v>
                </c:pt>
                <c:pt idx="2">
                  <c:v>62.435680000000168</c:v>
                </c:pt>
                <c:pt idx="3">
                  <c:v>-112.86587000000011</c:v>
                </c:pt>
                <c:pt idx="4">
                  <c:v>-62.959850000000095</c:v>
                </c:pt>
                <c:pt idx="5">
                  <c:v>-14.926350000000093</c:v>
                </c:pt>
                <c:pt idx="6">
                  <c:v>6.6130900000003159</c:v>
                </c:pt>
                <c:pt idx="7">
                  <c:v>-60.070060000000055</c:v>
                </c:pt>
                <c:pt idx="8">
                  <c:v>8.5407269999980926</c:v>
                </c:pt>
                <c:pt idx="9">
                  <c:v>-199.95851999999999</c:v>
                </c:pt>
                <c:pt idx="10">
                  <c:v>-224.65095009999959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ВЧА'!$E$62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5714830417620429E-3"/>
                  <c:y val="-5.948580469800076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3204998996968E-3"/>
                  <c:y val="-2.385969718722349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1953876504874722E-4"/>
                  <c:y val="3.592530863664651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5.6531878976776246E-4"/>
                  <c:y val="-2.214250179061589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9.4719243515324603E-4"/>
                  <c:y val="-3.421453647560066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2001267398583666E-3"/>
                  <c:y val="7.7709895133234999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7.966758801710187E-4"/>
                  <c:y val="3.5525666387144716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4.5015063336539129E-4"/>
                  <c:y val="6.4789787280747409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5.0437060864643162E-4"/>
                  <c:y val="-6.4830718493572017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8.891465998463789E-4"/>
                  <c:y val="6.8945583705821078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2724497450144205E-3"/>
                  <c:y val="-4.9241684378081595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4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21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38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502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12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37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5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59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878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ВЧА'!$B$63:$B$73</c:f>
              <c:strCache>
                <c:ptCount val="11"/>
                <c:pt idx="0">
                  <c:v>OTP Obligatsiinyi </c:v>
                </c:pt>
                <c:pt idx="1">
                  <c:v>Altus-Strategichnyi</c:v>
                </c:pt>
                <c:pt idx="2">
                  <c:v>UNIVER.UA/Myhailo Grushevskyi: Fond Derzhavnyh Paperiv   </c:v>
                </c:pt>
                <c:pt idx="3">
                  <c:v>Argentum</c:v>
                </c:pt>
                <c:pt idx="4">
                  <c:v>KINTO-Ekviti</c:v>
                </c:pt>
                <c:pt idx="5">
                  <c:v>VSI</c:v>
                </c:pt>
                <c:pt idx="6">
                  <c:v>OTP Klasychnyi </c:v>
                </c:pt>
                <c:pt idx="7">
                  <c:v>UNIVER.UA/Iaroslav Mudryi: Fond Aktsii</c:v>
                </c:pt>
                <c:pt idx="8">
                  <c:v>KINTO-Klasychnyi</c:v>
                </c:pt>
                <c:pt idx="9">
                  <c:v>UNIVER.UA/Taras Shevchenko: Fond Zaoshchadzhen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ВЧА'!$E$63:$E$73</c:f>
              <c:numCache>
                <c:formatCode>#,##0.00</c:formatCode>
                <c:ptCount val="11"/>
                <c:pt idx="0">
                  <c:v>880.64734618161992</c:v>
                </c:pt>
                <c:pt idx="1">
                  <c:v>174.55117526411959</c:v>
                </c:pt>
                <c:pt idx="2">
                  <c:v>78.677256108108153</c:v>
                </c:pt>
                <c:pt idx="3">
                  <c:v>9.8828579709861923</c:v>
                </c:pt>
                <c:pt idx="4">
                  <c:v>5.6580696005919568</c:v>
                </c:pt>
                <c:pt idx="5">
                  <c:v>-10.947334935728485</c:v>
                </c:pt>
                <c:pt idx="6">
                  <c:v>-17.742157953111008</c:v>
                </c:pt>
                <c:pt idx="7">
                  <c:v>-20.796975498007949</c:v>
                </c:pt>
                <c:pt idx="8">
                  <c:v>-68.851002568945532</c:v>
                </c:pt>
                <c:pt idx="9">
                  <c:v>-194.70655029726521</c:v>
                </c:pt>
                <c:pt idx="10">
                  <c:v>3.39915662421663</c:v>
                </c:pt>
              </c:numCache>
            </c:numRef>
          </c:val>
        </c:ser>
        <c:dLbls>
          <c:showVal val="1"/>
        </c:dLbls>
        <c:overlap val="-30"/>
        <c:axId val="64614784"/>
        <c:axId val="64616320"/>
      </c:barChart>
      <c:lineChart>
        <c:grouping val="standard"/>
        <c:ser>
          <c:idx val="2"/>
          <c:order val="2"/>
          <c:tx>
            <c:strRef>
              <c:f>'В_динаміка ВЧА'!$D$62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670572933736329E-2"/>
                  <c:y val="-9.5342876917208462E-3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954366755994455E-2"/>
                  <c:y val="-5.828557564051199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64037694357663E-2"/>
                  <c:y val="5.125042674262627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66503437428589E-2"/>
                  <c:y val="4.778569580329162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098543027476627E-2"/>
                  <c:y val="4.394957355082607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556459733629817E-2"/>
                  <c:y val="0.11549275370021313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610617167085795E-2"/>
                  <c:y val="9.6734570799705447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683320796727628E-2"/>
                  <c:y val="0.10842676188394051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315360386776058E-2"/>
                  <c:y val="0.10418694013741156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15849016944048E-2"/>
                  <c:y val="5.6150214450098858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57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61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41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27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ВЧА'!$B$63:$B$72</c:f>
              <c:strCache>
                <c:ptCount val="10"/>
                <c:pt idx="0">
                  <c:v>OTP Obligatsiinyi </c:v>
                </c:pt>
                <c:pt idx="1">
                  <c:v>Altus-Strategichnyi</c:v>
                </c:pt>
                <c:pt idx="2">
                  <c:v>UNIVER.UA/Myhailo Grushevskyi: Fond Derzhavnyh Paperiv   </c:v>
                </c:pt>
                <c:pt idx="3">
                  <c:v>Argentum</c:v>
                </c:pt>
                <c:pt idx="4">
                  <c:v>KINTO-Ekviti</c:v>
                </c:pt>
                <c:pt idx="5">
                  <c:v>VSI</c:v>
                </c:pt>
                <c:pt idx="6">
                  <c:v>OTP Klasychnyi </c:v>
                </c:pt>
                <c:pt idx="7">
                  <c:v>UNIVER.UA/Iaroslav Mudryi: Fond Aktsii</c:v>
                </c:pt>
                <c:pt idx="8">
                  <c:v>KINTO-Klasychnyi</c:v>
                </c:pt>
                <c:pt idx="9">
                  <c:v>UNIVER.UA/Taras Shevchenko: Fond Zaoshchadzhen</c:v>
                </c:pt>
              </c:strCache>
            </c:strRef>
          </c:cat>
          <c:val>
            <c:numRef>
              <c:f>'В_динаміка ВЧА'!$D$63:$D$72</c:f>
              <c:numCache>
                <c:formatCode>0.00%</c:formatCode>
                <c:ptCount val="10"/>
                <c:pt idx="0">
                  <c:v>1.6000419457667778</c:v>
                </c:pt>
                <c:pt idx="1">
                  <c:v>0.36596873864578144</c:v>
                </c:pt>
                <c:pt idx="2">
                  <c:v>1.6344609335604134E-2</c:v>
                </c:pt>
                <c:pt idx="3">
                  <c:v>-6.0450748024906999E-2</c:v>
                </c:pt>
                <c:pt idx="4">
                  <c:v>-1.6389728620070043E-2</c:v>
                </c:pt>
                <c:pt idx="5">
                  <c:v>-1.034326105811331E-2</c:v>
                </c:pt>
                <c:pt idx="6">
                  <c:v>3.0568115085941672E-3</c:v>
                </c:pt>
                <c:pt idx="7">
                  <c:v>-5.6626315877092541E-2</c:v>
                </c:pt>
                <c:pt idx="8">
                  <c:v>3.9248775454315258E-4</c:v>
                </c:pt>
                <c:pt idx="9">
                  <c:v>-6.710771983644577E-2</c:v>
                </c:pt>
              </c:numCache>
            </c:numRef>
          </c:val>
        </c:ser>
        <c:dLbls>
          <c:showVal val="1"/>
        </c:dLbls>
        <c:marker val="1"/>
        <c:axId val="64617856"/>
        <c:axId val="73708672"/>
      </c:lineChart>
      <c:catAx>
        <c:axId val="6461478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616320"/>
        <c:crosses val="autoZero"/>
        <c:lblAlgn val="ctr"/>
        <c:lblOffset val="40"/>
        <c:tickLblSkip val="1"/>
        <c:tickMarkSkip val="1"/>
      </c:catAx>
      <c:valAx>
        <c:axId val="64616320"/>
        <c:scaling>
          <c:orientation val="minMax"/>
          <c:max val="950"/>
          <c:min val="-2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614784"/>
        <c:crosses val="autoZero"/>
        <c:crossBetween val="between"/>
      </c:valAx>
      <c:catAx>
        <c:axId val="64617856"/>
        <c:scaling>
          <c:orientation val="minMax"/>
        </c:scaling>
        <c:delete val="1"/>
        <c:axPos val="b"/>
        <c:tickLblPos val="none"/>
        <c:crossAx val="73708672"/>
        <c:crosses val="autoZero"/>
        <c:lblAlgn val="ctr"/>
        <c:lblOffset val="100"/>
      </c:catAx>
      <c:valAx>
        <c:axId val="73708672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61785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806804728731511"/>
          <c:y val="0.75564757488407075"/>
          <c:w val="0.38103778897269885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4"/>
          <c:y val="6.097567027088718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108660806961302E-2"/>
          <c:y val="9.4512288919875148E-2"/>
          <c:w val="0.9647892063264385"/>
          <c:h val="0.8699195625313240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'В_діаграма(дох)'!$A$2:$A$31</c:f>
              <c:strCache>
                <c:ptCount val="30"/>
                <c:pt idx="0">
                  <c:v>Argentum</c:v>
                </c:pt>
                <c:pt idx="1">
                  <c:v>UNIVER.UA/Iaroslav Mudryi: Fond Aktsii</c:v>
                </c:pt>
                <c:pt idx="2">
                  <c:v>Nadbannia</c:v>
                </c:pt>
                <c:pt idx="3">
                  <c:v>UNIVER.UA/Volodymyr Velykyi: Fond Zbalansovanyi</c:v>
                </c:pt>
                <c:pt idx="4">
                  <c:v>OTP Obligatsiinyi </c:v>
                </c:pt>
                <c:pt idx="5">
                  <c:v>Sofiivskyi</c:v>
                </c:pt>
                <c:pt idx="6">
                  <c:v>Konkord Stabilnist </c:v>
                </c:pt>
                <c:pt idx="7">
                  <c:v>OTP Fond Aktsii</c:v>
                </c:pt>
                <c:pt idx="8">
                  <c:v>KINTO-Ekviti</c:v>
                </c:pt>
                <c:pt idx="9">
                  <c:v>KINTO-Kaznacheyskyi</c:v>
                </c:pt>
                <c:pt idx="10">
                  <c:v>SEM Azhio</c:v>
                </c:pt>
                <c:pt idx="11">
                  <c:v>TASK Resurs</c:v>
                </c:pt>
                <c:pt idx="12">
                  <c:v>Premium – Fond Zbalansovanyi</c:v>
                </c:pt>
                <c:pt idx="13">
                  <c:v>UNIVER.UA/Myhailo Grushevskyi: Fond Derzhavnyh Paperiv   </c:v>
                </c:pt>
                <c:pt idx="14">
                  <c:v>Premium – Fond Indeksnyi</c:v>
                </c:pt>
                <c:pt idx="15">
                  <c:v>VSI</c:v>
                </c:pt>
                <c:pt idx="16">
                  <c:v>UNIVER.UA/Taras Shevchenko: Fond Zaoshchadzhen</c:v>
                </c:pt>
                <c:pt idx="17">
                  <c:v>Konkord Dostatok </c:v>
                </c:pt>
                <c:pt idx="18">
                  <c:v>KINTO-Klasychnyi</c:v>
                </c:pt>
                <c:pt idx="19">
                  <c:v>Altus – Zbalansovanyi</c:v>
                </c:pt>
                <c:pt idx="20">
                  <c:v>Altus – Depozyt</c:v>
                </c:pt>
                <c:pt idx="21">
                  <c:v>OTP Klasychnyi </c:v>
                </c:pt>
                <c:pt idx="22">
                  <c:v>Altus-Strategichnyi</c:v>
                </c:pt>
                <c:pt idx="23">
                  <c:v>Funds' average rate of return</c:v>
                </c:pt>
                <c:pt idx="24">
                  <c:v>UX Index</c:v>
                </c:pt>
                <c:pt idx="25">
                  <c:v>PFTS Index</c:v>
                </c:pt>
                <c:pt idx="26">
                  <c:v>EURO Deposits</c:v>
                </c:pt>
                <c:pt idx="27">
                  <c:v>USD Deposits</c:v>
                </c:pt>
                <c:pt idx="28">
                  <c:v>UAH Deposits</c:v>
                </c:pt>
                <c:pt idx="29">
                  <c:v>"Gold" deposit (at official rate of gold)</c:v>
                </c:pt>
              </c:strCache>
            </c:strRef>
          </c:cat>
          <c:val>
            <c:numRef>
              <c:f>'В_діаграма(дох)'!$B$2:$B$31</c:f>
              <c:numCache>
                <c:formatCode>0.00%</c:formatCode>
                <c:ptCount val="30"/>
                <c:pt idx="0">
                  <c:v>-6.5371189836397892E-2</c:v>
                </c:pt>
                <c:pt idx="1">
                  <c:v>-3.7452054004670887E-2</c:v>
                </c:pt>
                <c:pt idx="2">
                  <c:v>-3.5965256008307689E-2</c:v>
                </c:pt>
                <c:pt idx="3">
                  <c:v>-2.8907784068890274E-2</c:v>
                </c:pt>
                <c:pt idx="4">
                  <c:v>-2.6752525197201837E-2</c:v>
                </c:pt>
                <c:pt idx="5">
                  <c:v>-2.3211380850595487E-2</c:v>
                </c:pt>
                <c:pt idx="6">
                  <c:v>-2.2979748151469526E-2</c:v>
                </c:pt>
                <c:pt idx="7">
                  <c:v>-2.1878340668091134E-2</c:v>
                </c:pt>
                <c:pt idx="8">
                  <c:v>-1.7842624146453434E-2</c:v>
                </c:pt>
                <c:pt idx="9">
                  <c:v>-1.6374947763163394E-2</c:v>
                </c:pt>
                <c:pt idx="10">
                  <c:v>-1.5172373485199731E-2</c:v>
                </c:pt>
                <c:pt idx="11">
                  <c:v>-9.4665699938866199E-3</c:v>
                </c:pt>
                <c:pt idx="12">
                  <c:v>-9.0620598599047142E-3</c:v>
                </c:pt>
                <c:pt idx="13">
                  <c:v>-4.1114791997515221E-3</c:v>
                </c:pt>
                <c:pt idx="14">
                  <c:v>-3.7944588042222449E-3</c:v>
                </c:pt>
                <c:pt idx="15">
                  <c:v>-2.7676005651683377E-3</c:v>
                </c:pt>
                <c:pt idx="16">
                  <c:v>-1.8289979420421654E-3</c:v>
                </c:pt>
                <c:pt idx="17">
                  <c:v>-5.4579569275570172E-5</c:v>
                </c:pt>
                <c:pt idx="18">
                  <c:v>3.5661650298244307E-3</c:v>
                </c:pt>
                <c:pt idx="19">
                  <c:v>9.9684190941027317E-3</c:v>
                </c:pt>
                <c:pt idx="20">
                  <c:v>1.1009139094287024E-2</c:v>
                </c:pt>
                <c:pt idx="21">
                  <c:v>1.1263639966463179E-2</c:v>
                </c:pt>
                <c:pt idx="22">
                  <c:v>1.2366902045988448E-2</c:v>
                </c:pt>
                <c:pt idx="23">
                  <c:v>-1.2818248038435941E-2</c:v>
                </c:pt>
                <c:pt idx="24">
                  <c:v>-6.1618411284335428E-2</c:v>
                </c:pt>
                <c:pt idx="25">
                  <c:v>-6.2750909335847926E-2</c:v>
                </c:pt>
                <c:pt idx="26">
                  <c:v>-2.8801931011558368E-3</c:v>
                </c:pt>
                <c:pt idx="27">
                  <c:v>7.6147262480403821E-3</c:v>
                </c:pt>
                <c:pt idx="28">
                  <c:v>1.8273972602739726E-2</c:v>
                </c:pt>
                <c:pt idx="29">
                  <c:v>-1.7985180637313025E-2</c:v>
                </c:pt>
              </c:numCache>
            </c:numRef>
          </c:val>
        </c:ser>
        <c:gapWidth val="60"/>
        <c:axId val="73879936"/>
        <c:axId val="73881472"/>
      </c:barChart>
      <c:catAx>
        <c:axId val="7387993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81472"/>
        <c:crosses val="autoZero"/>
        <c:lblAlgn val="ctr"/>
        <c:lblOffset val="0"/>
        <c:tickLblSkip val="1"/>
        <c:tickMarkSkip val="1"/>
      </c:catAx>
      <c:valAx>
        <c:axId val="73881472"/>
        <c:scaling>
          <c:orientation val="minMax"/>
          <c:max val="3.0000000000000002E-2"/>
          <c:min val="-7.0000000000000021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79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2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9200102083599181"/>
          <c:w val="0.93566433566433571"/>
          <c:h val="0.38666767361373344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5.0186366902044209E-4"/>
                  <c:y val="1.855899691521054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5387885260967709E-3"/>
                  <c:y val="1.8435046367014856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2.8916798103076988E-3"/>
                  <c:y val="-3.5973819014729295E-3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ВЧА'!$B$39:$B$45</c:f>
              <c:strCache>
                <c:ptCount val="7"/>
                <c:pt idx="0">
                  <c:v>Optimum</c:v>
                </c:pt>
                <c:pt idx="1">
                  <c:v>Zbalansovanyi Fond "Parytet"</c:v>
                </c:pt>
                <c:pt idx="2">
                  <c:v>"UNIVER.UA/Otaman: Fond Perspectyvnyh Aktsii"</c:v>
                </c:pt>
                <c:pt idx="3">
                  <c:v>TASK Ukrainskyi Kapital</c:v>
                </c:pt>
                <c:pt idx="4">
                  <c:v>Platynum </c:v>
                </c:pt>
                <c:pt idx="5">
                  <c:v>Konkord Perspectiva</c:v>
                </c:pt>
                <c:pt idx="6">
                  <c:v>Аurum</c:v>
                </c:pt>
              </c:strCache>
            </c:strRef>
          </c:cat>
          <c:val>
            <c:numRef>
              <c:f>'І_динаміка ВЧА'!$C$39:$C$45</c:f>
              <c:numCache>
                <c:formatCode>#,##0.00</c:formatCode>
                <c:ptCount val="7"/>
                <c:pt idx="0">
                  <c:v>-7.2092100000000805</c:v>
                </c:pt>
                <c:pt idx="1">
                  <c:v>-14.287800000000047</c:v>
                </c:pt>
                <c:pt idx="2">
                  <c:v>-33.353290000000037</c:v>
                </c:pt>
                <c:pt idx="3">
                  <c:v>-46.640840099999913</c:v>
                </c:pt>
                <c:pt idx="4">
                  <c:v>-161.15769999999927</c:v>
                </c:pt>
                <c:pt idx="5">
                  <c:v>-5.4237500000000001</c:v>
                </c:pt>
                <c:pt idx="6">
                  <c:v>-119.86675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ВЧА'!$E$38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515973189584023E-2"/>
                  <c:y val="-6.428471944095129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6997041299127119E-3"/>
                  <c:y val="-3.761798332966084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1700749123659503E-3"/>
                  <c:y val="-1.176181916635355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5.5426170415058488E-3"/>
                  <c:y val="-6.4284719440951292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5143850618049818E-2"/>
                  <c:y val="9.081256312853914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5.0268088130904186E-3"/>
                  <c:y val="9.966864793678018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32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3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59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61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ВЧА'!$B$39:$B$45</c:f>
              <c:strCache>
                <c:ptCount val="7"/>
                <c:pt idx="0">
                  <c:v>Optimum</c:v>
                </c:pt>
                <c:pt idx="1">
                  <c:v>Zbalansovanyi Fond "Parytet"</c:v>
                </c:pt>
                <c:pt idx="2">
                  <c:v>"UNIVER.UA/Otaman: Fond Perspectyvnyh Aktsii"</c:v>
                </c:pt>
                <c:pt idx="3">
                  <c:v>TASK Ukrainskyi Kapital</c:v>
                </c:pt>
                <c:pt idx="4">
                  <c:v>Platynum </c:v>
                </c:pt>
                <c:pt idx="5">
                  <c:v>Konkord Perspectiva</c:v>
                </c:pt>
                <c:pt idx="6">
                  <c:v>Аurum</c:v>
                </c:pt>
              </c:strCache>
            </c:strRef>
          </c:cat>
          <c:val>
            <c:numRef>
              <c:f>'І_динаміка ВЧА'!$E$39:$E$45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-5.3549955709097414</c:v>
                </c:pt>
                <c:pt idx="6">
                  <c:v>-5.7673074403559577</c:v>
                </c:pt>
              </c:numCache>
            </c:numRef>
          </c:val>
        </c:ser>
        <c:dLbls>
          <c:showVal val="1"/>
        </c:dLbls>
        <c:overlap val="-20"/>
        <c:axId val="74028160"/>
        <c:axId val="74029696"/>
      </c:barChart>
      <c:lineChart>
        <c:grouping val="standard"/>
        <c:ser>
          <c:idx val="2"/>
          <c:order val="2"/>
          <c:tx>
            <c:strRef>
              <c:f>'І_динаміка ВЧА'!$D$38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984686064195057E-3"/>
                  <c:y val="-4.957483280129438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2252271765803075E-3"/>
                  <c:y val="-5.24781071941804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3.4311914836382228E-4"/>
                  <c:y val="-2.041861585180692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5781184607912914E-3"/>
                  <c:y val="-6.66887864174088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1047143654647436E-4"/>
                  <c:y val="5.404606240343246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5.5323349018124024E-3"/>
                  <c:y val="6.6357380199764573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36258997546964E-3"/>
                  <c:y val="6.483735039236186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11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42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ВЧА'!$D$39:$D$45</c:f>
              <c:numCache>
                <c:formatCode>0.00%</c:formatCode>
                <c:ptCount val="7"/>
                <c:pt idx="0">
                  <c:v>-1.1128931874566312E-2</c:v>
                </c:pt>
                <c:pt idx="1">
                  <c:v>-1.2820804566280364E-2</c:v>
                </c:pt>
                <c:pt idx="2">
                  <c:v>-3.888054927353065E-2</c:v>
                </c:pt>
                <c:pt idx="3">
                  <c:v>-3.2818992212873307E-2</c:v>
                </c:pt>
                <c:pt idx="4">
                  <c:v>-1.4084322750298209E-2</c:v>
                </c:pt>
                <c:pt idx="5">
                  <c:v>-2.2429271084770941E-3</c:v>
                </c:pt>
                <c:pt idx="6">
                  <c:v>-5.5858090228290198E-2</c:v>
                </c:pt>
              </c:numCache>
            </c:numRef>
          </c:val>
        </c:ser>
        <c:dLbls>
          <c:showVal val="1"/>
        </c:dLbls>
        <c:marker val="1"/>
        <c:axId val="74047872"/>
        <c:axId val="74049408"/>
      </c:lineChart>
      <c:catAx>
        <c:axId val="7402816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29696"/>
        <c:crosses val="autoZero"/>
        <c:lblAlgn val="ctr"/>
        <c:lblOffset val="100"/>
        <c:tickLblSkip val="1"/>
        <c:tickMarkSkip val="1"/>
      </c:catAx>
      <c:valAx>
        <c:axId val="74029696"/>
        <c:scaling>
          <c:orientation val="minMax"/>
          <c:max val="1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28160"/>
        <c:crosses val="autoZero"/>
        <c:crossBetween val="between"/>
      </c:valAx>
      <c:catAx>
        <c:axId val="74047872"/>
        <c:scaling>
          <c:orientation val="minMax"/>
        </c:scaling>
        <c:delete val="1"/>
        <c:axPos val="b"/>
        <c:tickLblPos val="none"/>
        <c:crossAx val="74049408"/>
        <c:crosses val="autoZero"/>
        <c:lblAlgn val="ctr"/>
        <c:lblOffset val="100"/>
      </c:catAx>
      <c:valAx>
        <c:axId val="74049408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04787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384615384615391"/>
          <c:y val="0.81600212500553371"/>
          <c:w val="0.47062937062937066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5.524861878453037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1602209944751384"/>
          <c:w val="0.92893447064089818"/>
          <c:h val="0.8453038674033149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'І_діаграма(дох)'!$A$2:$A$15</c:f>
              <c:strCache>
                <c:ptCount val="14"/>
                <c:pt idx="0">
                  <c:v>Aurum</c:v>
                </c:pt>
                <c:pt idx="1">
                  <c:v>"UNIVER.UA/Otaman: Fond Perspectyvnyh Aktsii"</c:v>
                </c:pt>
                <c:pt idx="2">
                  <c:v>TASK Ukrainskyi Kapital</c:v>
                </c:pt>
                <c:pt idx="3">
                  <c:v>Platynum</c:v>
                </c:pt>
                <c:pt idx="4">
                  <c:v>Zbalansovanyi Fond "Parytet"</c:v>
                </c:pt>
                <c:pt idx="5">
                  <c:v>Optimum</c:v>
                </c:pt>
                <c:pt idx="6">
                  <c:v>Konkord Perspectiva</c:v>
                </c:pt>
                <c:pt idx="7">
                  <c:v>Funds' average rate of return</c:v>
                </c:pt>
                <c:pt idx="8">
                  <c:v>UX Index</c:v>
                </c:pt>
                <c:pt idx="9">
                  <c:v>PFTS Index</c:v>
                </c:pt>
                <c:pt idx="10">
                  <c:v>EURO deposits</c:v>
                </c:pt>
                <c:pt idx="11">
                  <c:v>USD deposits</c:v>
                </c:pt>
                <c:pt idx="12">
                  <c:v>UAH deposits</c:v>
                </c:pt>
                <c:pt idx="13">
                  <c:v>Gold deposit (at official rate of gold)</c:v>
                </c:pt>
              </c:strCache>
            </c:strRef>
          </c:cat>
          <c:val>
            <c:numRef>
              <c:f>'І_діаграма(дох)'!$B$2:$B$15</c:f>
              <c:numCache>
                <c:formatCode>0.00%</c:formatCode>
                <c:ptCount val="14"/>
                <c:pt idx="0">
                  <c:v>-5.3278194663546885E-2</c:v>
                </c:pt>
                <c:pt idx="1">
                  <c:v>-3.8880549273544784E-2</c:v>
                </c:pt>
                <c:pt idx="2">
                  <c:v>-3.2818992212884757E-2</c:v>
                </c:pt>
                <c:pt idx="3">
                  <c:v>-1.4084322750283707E-2</c:v>
                </c:pt>
                <c:pt idx="4">
                  <c:v>-1.2820804566279209E-2</c:v>
                </c:pt>
                <c:pt idx="5">
                  <c:v>-1.1128931874567094E-2</c:v>
                </c:pt>
                <c:pt idx="6">
                  <c:v>-2.8444968698471129E-5</c:v>
                </c:pt>
                <c:pt idx="7">
                  <c:v>-2.3291462901400699E-2</c:v>
                </c:pt>
                <c:pt idx="8">
                  <c:v>-6.1618411284335428E-2</c:v>
                </c:pt>
                <c:pt idx="9">
                  <c:v>-6.2750909335847926E-2</c:v>
                </c:pt>
                <c:pt idx="10">
                  <c:v>-2.8801931011558368E-3</c:v>
                </c:pt>
                <c:pt idx="11">
                  <c:v>7.6147262480403821E-3</c:v>
                </c:pt>
                <c:pt idx="12">
                  <c:v>1.8273972602739726E-2</c:v>
                </c:pt>
                <c:pt idx="13">
                  <c:v>-1.7985180637313025E-2</c:v>
                </c:pt>
              </c:numCache>
            </c:numRef>
          </c:val>
        </c:ser>
        <c:gapWidth val="60"/>
        <c:axId val="74113792"/>
        <c:axId val="74115328"/>
      </c:barChart>
      <c:catAx>
        <c:axId val="7411379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15328"/>
        <c:crosses val="autoZero"/>
        <c:lblAlgn val="ctr"/>
        <c:lblOffset val="100"/>
        <c:tickLblSkip val="1"/>
        <c:tickMarkSkip val="1"/>
      </c:catAx>
      <c:valAx>
        <c:axId val="74115328"/>
        <c:scaling>
          <c:orientation val="minMax"/>
          <c:max val="3.0000000000000002E-2"/>
          <c:min val="-7.0000000000000021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13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2840236686390545"/>
          <c:w val="0.9288762446657185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8446743422584171E-3"/>
                  <c:y val="1.950022333934390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5129532320909541E-3"/>
                  <c:y val="-9.094395700758324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2012937546337474E-3"/>
                  <c:y val="3.8002553972902212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UNIVER.UA/Skif: Fond Neruhomosti</c:v>
                </c:pt>
                <c:pt idx="1">
                  <c:v>TASK  Universal</c:v>
                </c:pt>
                <c:pt idx="2">
                  <c:v>AntyBank</c:v>
                </c:pt>
                <c:pt idx="3">
                  <c:v>Indeks Ukrainskoi Birzhi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14.348110000000101</c:v>
                </c:pt>
                <c:pt idx="1">
                  <c:v>-18.549199999999953</c:v>
                </c:pt>
                <c:pt idx="2">
                  <c:v>-69.000800000000282</c:v>
                </c:pt>
                <c:pt idx="3">
                  <c:v>-391.31950999999975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UNIVER.UA/Skif: Fond Neruhomosti</c:v>
                </c:pt>
                <c:pt idx="1">
                  <c:v>TASK  Universal</c:v>
                </c:pt>
                <c:pt idx="2">
                  <c:v>AntyBank</c:v>
                </c:pt>
                <c:pt idx="3">
                  <c:v>Indeks Ukrainskoi Birzhi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74402432"/>
        <c:axId val="74436992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960400774902646E-3"/>
                  <c:y val="-5.402797038429902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874952143921816E-3"/>
                  <c:y val="3.17803536944176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800287477894342E-3"/>
                  <c:y val="0.11591160258902114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8.7658889301106858E-3</c:v>
                </c:pt>
                <c:pt idx="1">
                  <c:v>-1.7035377732950566E-2</c:v>
                </c:pt>
                <c:pt idx="2">
                  <c:v>-1.7944472819788417E-2</c:v>
                </c:pt>
                <c:pt idx="3">
                  <c:v>-6.3351878081421203E-2</c:v>
                </c:pt>
              </c:numCache>
            </c:numRef>
          </c:val>
        </c:ser>
        <c:dLbls>
          <c:showVal val="1"/>
        </c:dLbls>
        <c:marker val="1"/>
        <c:axId val="74438528"/>
        <c:axId val="74440064"/>
      </c:lineChart>
      <c:catAx>
        <c:axId val="7440243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436992"/>
        <c:crosses val="autoZero"/>
        <c:lblAlgn val="ctr"/>
        <c:lblOffset val="100"/>
        <c:tickLblSkip val="1"/>
        <c:tickMarkSkip val="1"/>
      </c:catAx>
      <c:valAx>
        <c:axId val="7443699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402432"/>
        <c:crosses val="autoZero"/>
        <c:crossBetween val="between"/>
      </c:valAx>
      <c:catAx>
        <c:axId val="74438528"/>
        <c:scaling>
          <c:orientation val="minMax"/>
        </c:scaling>
        <c:delete val="1"/>
        <c:axPos val="b"/>
        <c:tickLblPos val="none"/>
        <c:crossAx val="74440064"/>
        <c:crosses val="autoZero"/>
        <c:lblAlgn val="ctr"/>
        <c:lblOffset val="100"/>
      </c:catAx>
      <c:valAx>
        <c:axId val="74440064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43852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207681365576103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9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7E-2"/>
          <c:y val="0.17429837518463817"/>
          <c:w val="0.96503496503496489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Indeks Ukrainskoi Birzhi</c:v>
                </c:pt>
                <c:pt idx="1">
                  <c:v>AntyBank</c:v>
                </c:pt>
                <c:pt idx="2">
                  <c:v>TASK  Universal</c:v>
                </c:pt>
                <c:pt idx="3">
                  <c:v>UNIVER.UA/Skif: Fond Neruhomosti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-6.3351878081474688E-2</c:v>
                </c:pt>
                <c:pt idx="1">
                  <c:v>-1.7944472819832025E-2</c:v>
                </c:pt>
                <c:pt idx="2">
                  <c:v>-1.7035377732950829E-2</c:v>
                </c:pt>
                <c:pt idx="3">
                  <c:v>8.7658889301038823E-3</c:v>
                </c:pt>
                <c:pt idx="4">
                  <c:v>-2.2391459926038415E-2</c:v>
                </c:pt>
                <c:pt idx="5">
                  <c:v>-6.1618411284335428E-2</c:v>
                </c:pt>
                <c:pt idx="6">
                  <c:v>-6.2750909335847926E-2</c:v>
                </c:pt>
                <c:pt idx="7">
                  <c:v>-2.8801931011558368E-3</c:v>
                </c:pt>
                <c:pt idx="8">
                  <c:v>7.6147262480403821E-3</c:v>
                </c:pt>
                <c:pt idx="9">
                  <c:v>1.8273972602739726E-2</c:v>
                </c:pt>
                <c:pt idx="10">
                  <c:v>-1.7985180637313025E-2</c:v>
                </c:pt>
              </c:numCache>
            </c:numRef>
          </c:val>
        </c:ser>
        <c:gapWidth val="60"/>
        <c:axId val="74144384"/>
        <c:axId val="74166656"/>
      </c:barChart>
      <c:catAx>
        <c:axId val="741443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66656"/>
        <c:crosses val="autoZero"/>
        <c:lblAlgn val="ctr"/>
        <c:lblOffset val="100"/>
        <c:tickLblSkip val="1"/>
        <c:tickMarkSkip val="1"/>
      </c:catAx>
      <c:valAx>
        <c:axId val="74166656"/>
        <c:scaling>
          <c:orientation val="minMax"/>
          <c:max val="3.0000000000000002E-2"/>
          <c:min val="-7.0000000000000021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44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40</xdr:row>
      <xdr:rowOff>104775</xdr:rowOff>
    </xdr:from>
    <xdr:to>
      <xdr:col>4</xdr:col>
      <xdr:colOff>533400</xdr:colOff>
      <xdr:row>64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104775</xdr:rowOff>
    </xdr:from>
    <xdr:to>
      <xdr:col>12</xdr:col>
      <xdr:colOff>342900</xdr:colOff>
      <xdr:row>53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55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19050</xdr:rowOff>
    </xdr:from>
    <xdr:to>
      <xdr:col>9</xdr:col>
      <xdr:colOff>581025</xdr:colOff>
      <xdr:row>31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52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delta-capital.com.ua/" TargetMode="External"/><Relationship Id="rId18" Type="http://schemas.openxmlformats.org/officeDocument/2006/relationships/hyperlink" Target="http://www.vseswit.com.ua/" TargetMode="External"/><Relationship Id="rId3" Type="http://schemas.openxmlformats.org/officeDocument/2006/relationships/hyperlink" Target="http://citadele.com.ua/" TargetMode="External"/><Relationship Id="rId21" Type="http://schemas.openxmlformats.org/officeDocument/2006/relationships/hyperlink" Target="http://art-capital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hyperlink" Target="http://am.concorde.ua/" TargetMode="External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ukrsibfunds.com/" TargetMode="External"/><Relationship Id="rId20" Type="http://schemas.openxmlformats.org/officeDocument/2006/relationships/hyperlink" Target="http://www.seb.ua/" TargetMode="Externa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www.altus.ua/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://www.delta-capital.com.ua/" TargetMode="External"/><Relationship Id="rId19" Type="http://schemas.openxmlformats.org/officeDocument/2006/relationships/hyperlink" Target="http://pioglobal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raam.com.ua/" TargetMode="External"/><Relationship Id="rId22" Type="http://schemas.openxmlformats.org/officeDocument/2006/relationships/hyperlink" Target="http://www.dragon-am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35" sqref="A3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4" t="s">
        <v>15</v>
      </c>
      <c r="B1" s="74"/>
      <c r="C1" s="74"/>
      <c r="D1" s="75"/>
      <c r="E1" s="75"/>
      <c r="F1" s="75"/>
    </row>
    <row r="2" spans="1:14" ht="30.75" thickBot="1">
      <c r="A2" s="164" t="s">
        <v>16</v>
      </c>
      <c r="B2" s="164" t="s">
        <v>17</v>
      </c>
      <c r="C2" s="164" t="s">
        <v>18</v>
      </c>
      <c r="D2" s="164" t="s">
        <v>19</v>
      </c>
      <c r="E2" s="164" t="s">
        <v>20</v>
      </c>
      <c r="F2" s="164" t="s">
        <v>21</v>
      </c>
      <c r="G2" s="2"/>
      <c r="I2" s="1"/>
    </row>
    <row r="3" spans="1:14" ht="14.25">
      <c r="A3" s="89" t="s">
        <v>22</v>
      </c>
      <c r="B3" s="90">
        <v>-0.10315580900831234</v>
      </c>
      <c r="C3" s="90">
        <v>5.3557810758491087E-2</v>
      </c>
      <c r="D3" s="90">
        <v>7.8265738472479314E-3</v>
      </c>
      <c r="E3" s="90">
        <v>7.9152943506602316E-3</v>
      </c>
      <c r="F3" s="90">
        <v>5.9424698266186737E-2</v>
      </c>
      <c r="G3" s="58"/>
      <c r="H3" s="58"/>
      <c r="I3" s="2"/>
      <c r="J3" s="2"/>
      <c r="K3" s="2"/>
      <c r="L3" s="2"/>
    </row>
    <row r="4" spans="1:14" ht="14.25">
      <c r="A4" s="89" t="s">
        <v>23</v>
      </c>
      <c r="B4" s="90">
        <v>-6.2750909335847926E-2</v>
      </c>
      <c r="C4" s="90">
        <v>-6.1618411284335428E-2</v>
      </c>
      <c r="D4" s="90">
        <v>-1.2818248038435941E-2</v>
      </c>
      <c r="E4" s="90">
        <v>-2.3291462901400699E-2</v>
      </c>
      <c r="F4" s="90">
        <v>-2.2391459926038415E-2</v>
      </c>
      <c r="G4" s="58"/>
      <c r="H4" s="58"/>
      <c r="I4" s="2"/>
      <c r="J4" s="2"/>
      <c r="K4" s="2"/>
      <c r="L4" s="2"/>
    </row>
    <row r="5" spans="1:14" ht="15" thickBot="1">
      <c r="A5" s="78" t="s">
        <v>24</v>
      </c>
      <c r="B5" s="80">
        <v>-0.10095110100279125</v>
      </c>
      <c r="C5" s="80">
        <v>-2.1387786702796729E-2</v>
      </c>
      <c r="D5" s="80">
        <v>6.473365006724921E-2</v>
      </c>
      <c r="E5" s="80">
        <v>3.4661003603508136E-3</v>
      </c>
      <c r="F5" s="80">
        <v>-2.840067120575936E-2</v>
      </c>
      <c r="G5" s="58"/>
      <c r="H5" s="58"/>
      <c r="I5" s="2"/>
      <c r="J5" s="2"/>
      <c r="K5" s="2"/>
      <c r="L5" s="2"/>
    </row>
    <row r="6" spans="1:14" ht="14.25">
      <c r="A6" s="72"/>
      <c r="B6" s="71"/>
      <c r="C6" s="71"/>
      <c r="D6" s="73"/>
      <c r="E6" s="73"/>
      <c r="F6" s="73"/>
      <c r="G6" s="10"/>
      <c r="J6" s="2"/>
      <c r="K6" s="2"/>
      <c r="L6" s="2"/>
      <c r="M6" s="2"/>
      <c r="N6" s="2"/>
    </row>
    <row r="7" spans="1:14" ht="14.25">
      <c r="A7" s="72"/>
      <c r="B7" s="73"/>
      <c r="C7" s="73"/>
      <c r="D7" s="73"/>
      <c r="E7" s="73"/>
      <c r="F7" s="73"/>
      <c r="J7" s="4"/>
      <c r="K7" s="4"/>
      <c r="L7" s="4"/>
      <c r="M7" s="4"/>
      <c r="N7" s="4"/>
    </row>
    <row r="8" spans="1:14" ht="14.25">
      <c r="A8" s="72"/>
      <c r="B8" s="73"/>
      <c r="C8" s="73"/>
      <c r="D8" s="73"/>
      <c r="E8" s="73"/>
      <c r="F8" s="73"/>
    </row>
    <row r="9" spans="1:14" ht="14.25">
      <c r="A9" s="72"/>
      <c r="B9" s="73"/>
      <c r="C9" s="73"/>
      <c r="D9" s="73"/>
      <c r="E9" s="73"/>
      <c r="F9" s="73"/>
    </row>
    <row r="10" spans="1:14" ht="14.25">
      <c r="A10" s="72"/>
      <c r="B10" s="73"/>
      <c r="C10" s="73"/>
      <c r="D10" s="73"/>
      <c r="E10" s="73"/>
      <c r="F10" s="73"/>
      <c r="N10" s="10"/>
    </row>
    <row r="11" spans="1:14" ht="14.25">
      <c r="A11" s="72"/>
      <c r="B11" s="73"/>
      <c r="C11" s="73"/>
      <c r="D11" s="73"/>
      <c r="E11" s="73"/>
      <c r="F11" s="73"/>
    </row>
    <row r="12" spans="1:14" ht="14.25">
      <c r="A12" s="72"/>
      <c r="B12" s="73"/>
      <c r="C12" s="73"/>
      <c r="D12" s="73"/>
      <c r="E12" s="73"/>
      <c r="F12" s="73"/>
    </row>
    <row r="13" spans="1:14" ht="14.25">
      <c r="A13" s="72"/>
      <c r="B13" s="73"/>
      <c r="C13" s="73"/>
      <c r="D13" s="73"/>
      <c r="E13" s="73"/>
      <c r="F13" s="73"/>
    </row>
    <row r="14" spans="1:14" ht="14.25">
      <c r="A14" s="72"/>
      <c r="B14" s="73"/>
      <c r="C14" s="73"/>
      <c r="D14" s="73"/>
      <c r="E14" s="73"/>
      <c r="F14" s="73"/>
    </row>
    <row r="15" spans="1:14" ht="14.25">
      <c r="A15" s="72"/>
      <c r="B15" s="73"/>
      <c r="C15" s="73"/>
      <c r="D15" s="73"/>
      <c r="E15" s="73"/>
      <c r="F15" s="73"/>
    </row>
    <row r="16" spans="1:14" ht="14.25">
      <c r="A16" s="72"/>
      <c r="B16" s="73"/>
      <c r="C16" s="73"/>
      <c r="D16" s="73"/>
      <c r="E16" s="73"/>
      <c r="F16" s="73"/>
    </row>
    <row r="17" spans="1:6" ht="14.25">
      <c r="A17" s="72"/>
      <c r="B17" s="73"/>
      <c r="C17" s="73"/>
      <c r="D17" s="73"/>
      <c r="E17" s="73"/>
      <c r="F17" s="73"/>
    </row>
    <row r="18" spans="1:6" ht="14.25">
      <c r="A18" s="72"/>
      <c r="B18" s="73"/>
      <c r="C18" s="73"/>
      <c r="D18" s="73"/>
      <c r="E18" s="73"/>
      <c r="F18" s="73"/>
    </row>
    <row r="19" spans="1:6" ht="14.25">
      <c r="A19" s="72"/>
      <c r="B19" s="73"/>
      <c r="C19" s="73"/>
      <c r="D19" s="73"/>
      <c r="E19" s="73"/>
      <c r="F19" s="73"/>
    </row>
    <row r="20" spans="1:6" ht="14.25">
      <c r="A20" s="72"/>
      <c r="B20" s="73"/>
      <c r="C20" s="73"/>
      <c r="D20" s="73"/>
      <c r="E20" s="73"/>
      <c r="F20" s="73"/>
    </row>
    <row r="21" spans="1:6" ht="15" thickBot="1">
      <c r="A21" s="72"/>
      <c r="B21" s="73"/>
      <c r="C21" s="73"/>
      <c r="D21" s="73"/>
      <c r="E21" s="73"/>
      <c r="F21" s="73"/>
    </row>
    <row r="22" spans="1:6" ht="15.75" thickBot="1">
      <c r="A22" s="164" t="s">
        <v>25</v>
      </c>
      <c r="B22" s="183" t="s">
        <v>26</v>
      </c>
      <c r="C22" s="183" t="s">
        <v>27</v>
      </c>
      <c r="D22" s="77"/>
      <c r="E22" s="73"/>
      <c r="F22" s="73"/>
    </row>
    <row r="23" spans="1:6" ht="14.25">
      <c r="A23" s="184" t="s">
        <v>17</v>
      </c>
      <c r="B23" s="26">
        <v>-6.2750909335847926E-2</v>
      </c>
      <c r="C23" s="64">
        <v>-0.10095110100279125</v>
      </c>
      <c r="D23" s="77"/>
      <c r="E23" s="73"/>
      <c r="F23" s="73"/>
    </row>
    <row r="24" spans="1:6" ht="14.25">
      <c r="A24" s="145" t="s">
        <v>28</v>
      </c>
      <c r="B24" s="26">
        <v>-6.1618411284335428E-2</v>
      </c>
      <c r="C24" s="64">
        <v>-2.1387786702796729E-2</v>
      </c>
      <c r="D24" s="77"/>
      <c r="E24" s="73"/>
      <c r="F24" s="73"/>
    </row>
    <row r="25" spans="1:6" ht="14.25">
      <c r="A25" s="186" t="s">
        <v>29</v>
      </c>
      <c r="B25" s="26">
        <v>-5.8777239121353131E-2</v>
      </c>
      <c r="C25" s="64">
        <v>0.22524060654348621</v>
      </c>
      <c r="D25" s="77"/>
      <c r="E25" s="73"/>
      <c r="F25" s="73"/>
    </row>
    <row r="26" spans="1:6" ht="14.25">
      <c r="A26" s="19" t="s">
        <v>30</v>
      </c>
      <c r="B26" s="185">
        <v>-4.6880367698449277E-2</v>
      </c>
      <c r="C26" s="64">
        <v>0.15221142623925088</v>
      </c>
      <c r="D26" s="77"/>
      <c r="E26" s="73"/>
      <c r="F26" s="73"/>
    </row>
    <row r="27" spans="1:6" ht="14.25">
      <c r="A27" s="187" t="s">
        <v>31</v>
      </c>
      <c r="B27" s="26">
        <v>-3.0549225929858537E-2</v>
      </c>
      <c r="C27" s="64">
        <v>5.2622261371192636E-2</v>
      </c>
      <c r="D27" s="77"/>
      <c r="E27" s="73"/>
      <c r="F27" s="73"/>
    </row>
    <row r="28" spans="1:6" ht="14.25">
      <c r="A28" s="188" t="s">
        <v>32</v>
      </c>
      <c r="B28" s="26">
        <v>-2.5194966765009097E-2</v>
      </c>
      <c r="C28" s="64">
        <v>0.16693218615298866</v>
      </c>
      <c r="D28" s="77"/>
      <c r="E28" s="73"/>
      <c r="F28" s="73"/>
    </row>
    <row r="29" spans="1:6" ht="14.25">
      <c r="A29" s="145" t="s">
        <v>33</v>
      </c>
      <c r="B29" s="26">
        <v>-7.6488807071845022E-3</v>
      </c>
      <c r="C29" s="64">
        <v>0.17956490811533987</v>
      </c>
      <c r="D29" s="77"/>
      <c r="E29" s="73"/>
      <c r="F29" s="73"/>
    </row>
    <row r="30" spans="1:6" ht="14.25">
      <c r="A30" s="19" t="s">
        <v>34</v>
      </c>
      <c r="B30" s="26">
        <v>-3.5410035287810615E-3</v>
      </c>
      <c r="C30" s="64">
        <v>0.16401629689308606</v>
      </c>
      <c r="D30" s="77"/>
      <c r="E30" s="73"/>
      <c r="F30" s="73"/>
    </row>
    <row r="31" spans="1:6" ht="14.25">
      <c r="A31" s="19" t="s">
        <v>35</v>
      </c>
      <c r="B31" s="26">
        <v>3.4192307305516145E-3</v>
      </c>
      <c r="C31" s="64">
        <v>6.6813807850924167E-2</v>
      </c>
      <c r="D31" s="77"/>
      <c r="E31" s="73"/>
      <c r="F31" s="73"/>
    </row>
    <row r="32" spans="1:6" ht="14.25">
      <c r="A32" s="19" t="s">
        <v>35</v>
      </c>
      <c r="B32" s="26">
        <v>9.537838583180358E-3</v>
      </c>
      <c r="C32" s="64">
        <v>1.535332954829105E-3</v>
      </c>
      <c r="D32" s="77"/>
      <c r="E32" s="73"/>
      <c r="F32" s="73"/>
    </row>
    <row r="33" spans="1:6" ht="14.25">
      <c r="A33" s="189" t="s">
        <v>36</v>
      </c>
      <c r="B33" s="26">
        <v>1.0491438545008114E-2</v>
      </c>
      <c r="C33" s="64">
        <v>1.2997812868027037E-2</v>
      </c>
      <c r="D33" s="77"/>
      <c r="E33" s="73"/>
      <c r="F33" s="73"/>
    </row>
    <row r="34" spans="1:6" ht="28.5">
      <c r="A34" s="187" t="s">
        <v>37</v>
      </c>
      <c r="B34" s="26">
        <v>3.8294327558452412E-2</v>
      </c>
      <c r="C34" s="64">
        <v>0.45673303198865378</v>
      </c>
      <c r="D34" s="77"/>
      <c r="E34" s="73"/>
      <c r="F34" s="73"/>
    </row>
    <row r="35" spans="1:6" ht="15" thickBot="1">
      <c r="A35" s="187" t="s">
        <v>38</v>
      </c>
      <c r="B35" s="79">
        <v>5.3439521803523737E-2</v>
      </c>
      <c r="C35" s="80">
        <v>0.17835201541250045</v>
      </c>
      <c r="D35" s="77"/>
      <c r="E35" s="73"/>
      <c r="F35" s="73"/>
    </row>
    <row r="36" spans="1:6" ht="14.25">
      <c r="A36" s="72"/>
      <c r="B36" s="73"/>
      <c r="C36" s="73"/>
      <c r="D36" s="77"/>
      <c r="E36" s="73"/>
      <c r="F36" s="73"/>
    </row>
    <row r="37" spans="1:6" ht="14.25">
      <c r="A37" s="72"/>
      <c r="B37" s="73"/>
      <c r="C37" s="73"/>
      <c r="D37" s="77"/>
      <c r="E37" s="73"/>
      <c r="F37" s="73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I3" sqref="I3:I6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5.28515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65" t="s">
        <v>163</v>
      </c>
      <c r="B1" s="178"/>
      <c r="C1" s="165"/>
      <c r="D1" s="165"/>
      <c r="E1" s="165"/>
      <c r="F1" s="165"/>
      <c r="G1" s="165"/>
      <c r="H1" s="165"/>
      <c r="I1" s="165"/>
      <c r="J1" s="165"/>
    </row>
    <row r="2" spans="1:11" ht="60.75" thickBot="1">
      <c r="A2" s="164" t="s">
        <v>40</v>
      </c>
      <c r="B2" s="221" t="s">
        <v>89</v>
      </c>
      <c r="C2" s="15" t="s">
        <v>127</v>
      </c>
      <c r="D2" s="42" t="s">
        <v>128</v>
      </c>
      <c r="E2" s="42" t="s">
        <v>42</v>
      </c>
      <c r="F2" s="42" t="s">
        <v>164</v>
      </c>
      <c r="G2" s="42" t="s">
        <v>165</v>
      </c>
      <c r="H2" s="42" t="s">
        <v>166</v>
      </c>
      <c r="I2" s="17" t="s">
        <v>46</v>
      </c>
      <c r="J2" s="18" t="s">
        <v>47</v>
      </c>
    </row>
    <row r="3" spans="1:11" ht="14.25" customHeight="1">
      <c r="A3" s="21">
        <v>1</v>
      </c>
      <c r="B3" s="222" t="s">
        <v>167</v>
      </c>
      <c r="C3" s="212" t="s">
        <v>136</v>
      </c>
      <c r="D3" s="225" t="s">
        <v>171</v>
      </c>
      <c r="E3" s="86">
        <v>5785600.9199999999</v>
      </c>
      <c r="F3" s="87">
        <v>166080</v>
      </c>
      <c r="G3" s="86">
        <v>34.836229046242771</v>
      </c>
      <c r="H3" s="51">
        <v>100</v>
      </c>
      <c r="I3" s="77" t="s">
        <v>172</v>
      </c>
      <c r="J3" s="88" t="s">
        <v>10</v>
      </c>
      <c r="K3" s="46"/>
    </row>
    <row r="4" spans="1:11">
      <c r="A4" s="21">
        <v>2</v>
      </c>
      <c r="B4" s="85" t="s">
        <v>168</v>
      </c>
      <c r="C4" s="212" t="s">
        <v>136</v>
      </c>
      <c r="D4" s="225" t="s">
        <v>137</v>
      </c>
      <c r="E4" s="86">
        <v>3776238.94</v>
      </c>
      <c r="F4" s="87">
        <v>4806</v>
      </c>
      <c r="G4" s="86">
        <v>785.73427798585101</v>
      </c>
      <c r="H4" s="51">
        <v>1000</v>
      </c>
      <c r="I4" s="85" t="s">
        <v>173</v>
      </c>
      <c r="J4" s="88" t="s">
        <v>13</v>
      </c>
      <c r="K4" s="47"/>
    </row>
    <row r="5" spans="1:11" ht="14.25" customHeight="1">
      <c r="A5" s="21">
        <v>3</v>
      </c>
      <c r="B5" s="211" t="s">
        <v>169</v>
      </c>
      <c r="C5" s="212" t="s">
        <v>136</v>
      </c>
      <c r="D5" s="225" t="s">
        <v>171</v>
      </c>
      <c r="E5" s="86">
        <v>1651159.86</v>
      </c>
      <c r="F5" s="87">
        <v>1011</v>
      </c>
      <c r="G5" s="86">
        <v>1633.1947181008902</v>
      </c>
      <c r="H5" s="51">
        <v>1000</v>
      </c>
      <c r="I5" s="194" t="s">
        <v>76</v>
      </c>
      <c r="J5" s="88" t="s">
        <v>3</v>
      </c>
      <c r="K5" s="48"/>
    </row>
    <row r="6" spans="1:11" ht="14.25" customHeight="1">
      <c r="A6" s="21">
        <v>4</v>
      </c>
      <c r="B6" s="73" t="s">
        <v>170</v>
      </c>
      <c r="C6" s="212" t="s">
        <v>136</v>
      </c>
      <c r="D6" s="225" t="s">
        <v>171</v>
      </c>
      <c r="E6" s="86">
        <v>1070314.24</v>
      </c>
      <c r="F6" s="87">
        <v>648</v>
      </c>
      <c r="G6" s="86">
        <v>1651.7195061728396</v>
      </c>
      <c r="H6" s="51">
        <v>5000</v>
      </c>
      <c r="I6" s="214" t="s">
        <v>83</v>
      </c>
      <c r="J6" s="88" t="s">
        <v>0</v>
      </c>
      <c r="K6" s="48"/>
    </row>
    <row r="7" spans="1:11" ht="15.75" customHeight="1" thickBot="1">
      <c r="A7" s="223" t="s">
        <v>71</v>
      </c>
      <c r="B7" s="224"/>
      <c r="C7" s="112" t="s">
        <v>6</v>
      </c>
      <c r="D7" s="112" t="s">
        <v>6</v>
      </c>
      <c r="E7" s="100">
        <f>SUM(E3:E6)</f>
        <v>12283313.959999999</v>
      </c>
      <c r="F7" s="101">
        <f>SUM(F3:F6)</f>
        <v>172545</v>
      </c>
      <c r="G7" s="112" t="s">
        <v>6</v>
      </c>
      <c r="H7" s="112" t="s">
        <v>6</v>
      </c>
      <c r="I7" s="112" t="s">
        <v>6</v>
      </c>
      <c r="J7" s="113" t="s">
        <v>6</v>
      </c>
    </row>
  </sheetData>
  <mergeCells count="2">
    <mergeCell ref="A1:J1"/>
    <mergeCell ref="A7:B7"/>
  </mergeCells>
  <phoneticPr fontId="11" type="noConversion"/>
  <hyperlinks>
    <hyperlink ref="J3" r:id="rId1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B43" sqref="B43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178" t="s">
        <v>174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1" s="22" customFormat="1" ht="15.75" customHeight="1" thickBot="1">
      <c r="A2" s="196" t="s">
        <v>40</v>
      </c>
      <c r="B2" s="104"/>
      <c r="C2" s="105"/>
      <c r="D2" s="106"/>
      <c r="E2" s="173" t="s">
        <v>88</v>
      </c>
      <c r="F2" s="173"/>
      <c r="G2" s="173"/>
      <c r="H2" s="173"/>
      <c r="I2" s="173"/>
      <c r="J2" s="173"/>
      <c r="K2" s="173"/>
    </row>
    <row r="3" spans="1:11" s="22" customFormat="1" ht="64.5" thickBot="1">
      <c r="A3" s="196"/>
      <c r="B3" s="197" t="s">
        <v>89</v>
      </c>
      <c r="C3" s="198" t="s">
        <v>90</v>
      </c>
      <c r="D3" s="198" t="s">
        <v>91</v>
      </c>
      <c r="E3" s="17" t="s">
        <v>175</v>
      </c>
      <c r="F3" s="199" t="s">
        <v>146</v>
      </c>
      <c r="G3" s="199" t="s">
        <v>147</v>
      </c>
      <c r="H3" s="17" t="s">
        <v>95</v>
      </c>
      <c r="I3" s="17" t="s">
        <v>96</v>
      </c>
      <c r="J3" s="200" t="s">
        <v>97</v>
      </c>
      <c r="K3" s="200" t="s">
        <v>98</v>
      </c>
    </row>
    <row r="4" spans="1:11" s="22" customFormat="1" collapsed="1">
      <c r="A4" s="21">
        <v>1</v>
      </c>
      <c r="B4" s="73" t="s">
        <v>170</v>
      </c>
      <c r="C4" s="107">
        <v>38945</v>
      </c>
      <c r="D4" s="107">
        <v>39016</v>
      </c>
      <c r="E4" s="102">
        <v>-1.7035377732950829E-2</v>
      </c>
      <c r="F4" s="102">
        <v>-3.0647259993338505E-2</v>
      </c>
      <c r="G4" s="102">
        <v>-7.117861145190596E-2</v>
      </c>
      <c r="H4" s="102">
        <v>-0.14454151536022852</v>
      </c>
      <c r="I4" s="102">
        <v>-7.3607199548961333E-2</v>
      </c>
      <c r="J4" s="108">
        <v>-0.6696560987654262</v>
      </c>
      <c r="K4" s="121">
        <v>-0.1209163815404749</v>
      </c>
    </row>
    <row r="5" spans="1:11" s="22" customFormat="1" collapsed="1">
      <c r="A5" s="21">
        <v>2</v>
      </c>
      <c r="B5" s="85" t="s">
        <v>168</v>
      </c>
      <c r="C5" s="107">
        <v>39205</v>
      </c>
      <c r="D5" s="107">
        <v>39322</v>
      </c>
      <c r="E5" s="102">
        <v>-1.7944472819832025E-2</v>
      </c>
      <c r="F5" s="102">
        <v>-2.5012717795882433E-2</v>
      </c>
      <c r="G5" s="102">
        <v>1.5788587119839104E-2</v>
      </c>
      <c r="H5" s="102">
        <v>-4.6120160284002232E-2</v>
      </c>
      <c r="I5" s="102" t="s">
        <v>99</v>
      </c>
      <c r="J5" s="108">
        <v>-0.21426572201416361</v>
      </c>
      <c r="K5" s="122">
        <v>-3.0611358560814428E-2</v>
      </c>
    </row>
    <row r="6" spans="1:11" s="22" customFormat="1" collapsed="1">
      <c r="A6" s="21">
        <v>3</v>
      </c>
      <c r="B6" s="211" t="s">
        <v>169</v>
      </c>
      <c r="C6" s="107">
        <v>40050</v>
      </c>
      <c r="D6" s="107">
        <v>40319</v>
      </c>
      <c r="E6" s="102">
        <v>8.7658889301038823E-3</v>
      </c>
      <c r="F6" s="102">
        <v>2.258359313794589E-3</v>
      </c>
      <c r="G6" s="102">
        <v>1.590105926625851E-2</v>
      </c>
      <c r="H6" s="102">
        <v>0.38363135657374681</v>
      </c>
      <c r="I6" s="102">
        <v>9.314539446262593E-3</v>
      </c>
      <c r="J6" s="108">
        <v>0.6331947181008879</v>
      </c>
      <c r="K6" s="122">
        <v>0.10255053626830901</v>
      </c>
    </row>
    <row r="7" spans="1:11" s="22" customFormat="1" collapsed="1">
      <c r="A7" s="21">
        <v>4</v>
      </c>
      <c r="B7" s="222" t="s">
        <v>167</v>
      </c>
      <c r="C7" s="107">
        <v>40555</v>
      </c>
      <c r="D7" s="107">
        <v>40626</v>
      </c>
      <c r="E7" s="102">
        <v>-6.3351878081474688E-2</v>
      </c>
      <c r="F7" s="102">
        <v>-0.10857485057734284</v>
      </c>
      <c r="G7" s="102">
        <v>3.1195844852849985E-2</v>
      </c>
      <c r="H7" s="102">
        <v>-0.18814888615379288</v>
      </c>
      <c r="I7" s="102">
        <v>-2.0909353514579343E-2</v>
      </c>
      <c r="J7" s="108">
        <v>-0.65163770953758693</v>
      </c>
      <c r="K7" s="122">
        <v>-0.22280258782840912</v>
      </c>
    </row>
    <row r="8" spans="1:11" s="22" customFormat="1" ht="15.75" collapsed="1" thickBot="1">
      <c r="A8" s="21"/>
      <c r="B8" s="226" t="s">
        <v>105</v>
      </c>
      <c r="C8" s="150" t="s">
        <v>6</v>
      </c>
      <c r="D8" s="150" t="s">
        <v>6</v>
      </c>
      <c r="E8" s="151">
        <f>AVERAGE(E4:E7)</f>
        <v>-2.2391459926038415E-2</v>
      </c>
      <c r="F8" s="151">
        <f>AVERAGE(F4:F7)</f>
        <v>-4.0494117263192297E-2</v>
      </c>
      <c r="G8" s="151">
        <f>AVERAGE(G4:G7)</f>
        <v>-2.0732800532395901E-3</v>
      </c>
      <c r="H8" s="151">
        <f>AVERAGE(H4:H7)</f>
        <v>1.2051986939307924E-3</v>
      </c>
      <c r="I8" s="151">
        <f>AVERAGE(I4:I7)</f>
        <v>-2.840067120575936E-2</v>
      </c>
      <c r="J8" s="150" t="s">
        <v>6</v>
      </c>
      <c r="K8" s="150" t="s">
        <v>6</v>
      </c>
    </row>
    <row r="9" spans="1:11" s="22" customFormat="1">
      <c r="A9" s="181" t="s">
        <v>106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1" s="22" customFormat="1" ht="15" hidden="1" thickBot="1">
      <c r="A10" s="180" t="s">
        <v>12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</row>
    <row r="11" spans="1:11" s="22" customFormat="1" ht="15.75" hidden="1" customHeight="1">
      <c r="C11" s="63"/>
      <c r="D11" s="63"/>
    </row>
    <row r="12" spans="1:11">
      <c r="B12" s="27"/>
      <c r="C12" s="109"/>
      <c r="E12" s="109"/>
      <c r="F12" s="109"/>
      <c r="G12" s="109"/>
      <c r="H12" s="109"/>
    </row>
    <row r="13" spans="1:11">
      <c r="B13" s="27"/>
      <c r="C13" s="109"/>
      <c r="E13" s="109"/>
    </row>
    <row r="14" spans="1:11">
      <c r="E14" s="109"/>
      <c r="F14" s="109"/>
    </row>
  </sheetData>
  <mergeCells count="5"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3"/>
  <sheetViews>
    <sheetView zoomScale="85" workbookViewId="0">
      <selection activeCell="B36" sqref="B36:E36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7" s="27" customFormat="1" ht="16.5" thickBot="1">
      <c r="A1" s="175" t="s">
        <v>176</v>
      </c>
      <c r="B1" s="175"/>
      <c r="C1" s="175"/>
      <c r="D1" s="175"/>
      <c r="E1" s="175"/>
      <c r="F1" s="175"/>
      <c r="G1" s="175"/>
    </row>
    <row r="2" spans="1:7" s="27" customFormat="1" ht="15.75" customHeight="1" thickBot="1">
      <c r="A2" s="182" t="s">
        <v>40</v>
      </c>
      <c r="B2" s="92"/>
      <c r="C2" s="176" t="s">
        <v>110</v>
      </c>
      <c r="D2" s="177"/>
      <c r="E2" s="216" t="s">
        <v>177</v>
      </c>
      <c r="F2" s="216"/>
      <c r="G2" s="93"/>
    </row>
    <row r="3" spans="1:7" s="27" customFormat="1" ht="45.75" thickBot="1">
      <c r="A3" s="172"/>
      <c r="B3" s="227" t="s">
        <v>89</v>
      </c>
      <c r="C3" s="33" t="s">
        <v>112</v>
      </c>
      <c r="D3" s="33" t="s">
        <v>113</v>
      </c>
      <c r="E3" s="33" t="s">
        <v>114</v>
      </c>
      <c r="F3" s="33" t="s">
        <v>113</v>
      </c>
      <c r="G3" s="18" t="s">
        <v>178</v>
      </c>
    </row>
    <row r="4" spans="1:7" s="27" customFormat="1">
      <c r="A4" s="21">
        <v>1</v>
      </c>
      <c r="B4" s="73" t="s">
        <v>169</v>
      </c>
      <c r="C4" s="36">
        <v>14.348110000000101</v>
      </c>
      <c r="D4" s="102">
        <v>8.7658889301106858E-3</v>
      </c>
      <c r="E4" s="37">
        <v>0</v>
      </c>
      <c r="F4" s="102">
        <v>0</v>
      </c>
      <c r="G4" s="38">
        <v>0</v>
      </c>
    </row>
    <row r="5" spans="1:7" s="27" customFormat="1">
      <c r="A5" s="21">
        <v>2</v>
      </c>
      <c r="B5" s="205" t="s">
        <v>179</v>
      </c>
      <c r="C5" s="36">
        <v>-18.549199999999953</v>
      </c>
      <c r="D5" s="102">
        <v>-1.7035377732950566E-2</v>
      </c>
      <c r="E5" s="37">
        <v>0</v>
      </c>
      <c r="F5" s="102">
        <v>0</v>
      </c>
      <c r="G5" s="38">
        <v>0</v>
      </c>
    </row>
    <row r="6" spans="1:7" s="43" customFormat="1">
      <c r="A6" s="21">
        <v>3</v>
      </c>
      <c r="B6" s="35" t="s">
        <v>168</v>
      </c>
      <c r="C6" s="36">
        <v>-69.000800000000282</v>
      </c>
      <c r="D6" s="102">
        <v>-1.7944472819788417E-2</v>
      </c>
      <c r="E6" s="37">
        <v>0</v>
      </c>
      <c r="F6" s="102">
        <v>0</v>
      </c>
      <c r="G6" s="38">
        <v>0</v>
      </c>
    </row>
    <row r="7" spans="1:7" s="43" customFormat="1">
      <c r="A7" s="21">
        <v>4</v>
      </c>
      <c r="B7" s="208" t="s">
        <v>180</v>
      </c>
      <c r="C7" s="36">
        <v>-391.31950999999975</v>
      </c>
      <c r="D7" s="102">
        <v>-6.3351878081421203E-2</v>
      </c>
      <c r="E7" s="37">
        <v>0</v>
      </c>
      <c r="F7" s="102">
        <v>0</v>
      </c>
      <c r="G7" s="38">
        <v>0</v>
      </c>
    </row>
    <row r="8" spans="1:7" s="27" customFormat="1" ht="15.75" thickBot="1">
      <c r="A8" s="116"/>
      <c r="B8" s="228" t="s">
        <v>71</v>
      </c>
      <c r="C8" s="95">
        <v>-464.52139999999986</v>
      </c>
      <c r="D8" s="99">
        <v>-3.6439237476942117E-2</v>
      </c>
      <c r="E8" s="96">
        <v>0</v>
      </c>
      <c r="F8" s="99">
        <v>0</v>
      </c>
      <c r="G8" s="117">
        <v>0</v>
      </c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82"/>
      <c r="C30" s="82"/>
      <c r="D30" s="83"/>
      <c r="E30" s="82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203" t="s">
        <v>89</v>
      </c>
      <c r="C36" s="203" t="s">
        <v>117</v>
      </c>
      <c r="D36" s="203" t="s">
        <v>118</v>
      </c>
      <c r="E36" s="229" t="s">
        <v>119</v>
      </c>
    </row>
    <row r="37" spans="2:6" s="27" customFormat="1">
      <c r="B37" s="129" t="str">
        <f t="shared" ref="B37:D40" si="0">B4</f>
        <v>UNIVER.UA/Skif: Fond Neruhomosti</v>
      </c>
      <c r="C37" s="130">
        <f t="shared" si="0"/>
        <v>14.348110000000101</v>
      </c>
      <c r="D37" s="153">
        <f t="shared" si="0"/>
        <v>8.7658889301106858E-3</v>
      </c>
      <c r="E37" s="131">
        <f>G4</f>
        <v>0</v>
      </c>
    </row>
    <row r="38" spans="2:6" s="27" customFormat="1">
      <c r="B38" s="35" t="str">
        <f t="shared" si="0"/>
        <v>TASK  Universal</v>
      </c>
      <c r="C38" s="36">
        <f t="shared" si="0"/>
        <v>-18.549199999999953</v>
      </c>
      <c r="D38" s="154">
        <f t="shared" si="0"/>
        <v>-1.7035377732950566E-2</v>
      </c>
      <c r="E38" s="38">
        <f>G5</f>
        <v>0</v>
      </c>
    </row>
    <row r="39" spans="2:6" s="27" customFormat="1">
      <c r="B39" s="35" t="str">
        <f t="shared" si="0"/>
        <v>AntyBank</v>
      </c>
      <c r="C39" s="36">
        <f t="shared" si="0"/>
        <v>-69.000800000000282</v>
      </c>
      <c r="D39" s="154">
        <f t="shared" si="0"/>
        <v>-1.7944472819788417E-2</v>
      </c>
      <c r="E39" s="38">
        <f>G6</f>
        <v>0</v>
      </c>
    </row>
    <row r="40" spans="2:6" s="27" customFormat="1">
      <c r="B40" s="35" t="str">
        <f t="shared" si="0"/>
        <v>Indeks Ukrainskoi Birzhi</v>
      </c>
      <c r="C40" s="36">
        <f t="shared" si="0"/>
        <v>-391.31950999999975</v>
      </c>
      <c r="D40" s="154">
        <f t="shared" si="0"/>
        <v>-6.3351878081421203E-2</v>
      </c>
      <c r="E40" s="38">
        <f>G7</f>
        <v>0</v>
      </c>
    </row>
    <row r="41" spans="2:6">
      <c r="B41" s="35"/>
      <c r="C41" s="36"/>
      <c r="D41" s="154"/>
      <c r="E41" s="38"/>
      <c r="F41" s="19"/>
    </row>
    <row r="42" spans="2:6">
      <c r="B42" s="35"/>
      <c r="C42" s="36"/>
      <c r="D42" s="154"/>
      <c r="E42" s="38"/>
      <c r="F42" s="19"/>
    </row>
    <row r="43" spans="2:6">
      <c r="B43" s="155"/>
      <c r="C43" s="156"/>
      <c r="D43" s="157"/>
      <c r="E43" s="158"/>
      <c r="F43" s="19"/>
    </row>
    <row r="44" spans="2:6">
      <c r="B44" s="27"/>
      <c r="C44" s="159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6">
      <c r="B49" s="27"/>
      <c r="C49" s="27"/>
      <c r="D49" s="6"/>
      <c r="F49" s="19"/>
    </row>
    <row r="50" spans="2:6">
      <c r="B50" s="27"/>
      <c r="C50" s="27"/>
      <c r="D50" s="6"/>
      <c r="F50" s="19"/>
    </row>
    <row r="51" spans="2:6">
      <c r="B51" s="27"/>
      <c r="C51" s="27"/>
      <c r="D51" s="6"/>
    </row>
    <row r="52" spans="2:6">
      <c r="B52" s="27"/>
      <c r="C52" s="27"/>
      <c r="D52" s="6"/>
    </row>
    <row r="53" spans="2:6">
      <c r="B53" s="27"/>
      <c r="C53" s="27"/>
      <c r="D53" s="6"/>
    </row>
    <row r="54" spans="2:6">
      <c r="B54" s="27"/>
      <c r="C54" s="27"/>
      <c r="D54" s="6"/>
    </row>
    <row r="55" spans="2:6">
      <c r="B55" s="27"/>
      <c r="C55" s="27"/>
      <c r="D55" s="6"/>
    </row>
    <row r="56" spans="2:6">
      <c r="B56" s="27"/>
      <c r="C56" s="27"/>
      <c r="D56" s="6"/>
    </row>
    <row r="57" spans="2:6">
      <c r="B57" s="27"/>
      <c r="C57" s="27"/>
      <c r="D57" s="6"/>
    </row>
    <row r="58" spans="2:6">
      <c r="B58" s="27"/>
      <c r="C58" s="27"/>
      <c r="D58" s="6"/>
    </row>
    <row r="59" spans="2:6">
      <c r="B59" s="27"/>
      <c r="C59" s="27"/>
      <c r="D59" s="6"/>
    </row>
    <row r="60" spans="2:6">
      <c r="B60" s="27"/>
      <c r="C60" s="27"/>
      <c r="D60" s="6"/>
    </row>
    <row r="61" spans="2:6">
      <c r="B61" s="27"/>
      <c r="C61" s="27"/>
      <c r="D61" s="6"/>
    </row>
    <row r="62" spans="2:6">
      <c r="B62" s="27"/>
      <c r="C62" s="27"/>
      <c r="D62" s="6"/>
    </row>
    <row r="63" spans="2:6">
      <c r="B63" s="27"/>
      <c r="C63" s="27"/>
      <c r="D63" s="6"/>
    </row>
    <row r="64" spans="2:6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  <row r="122" spans="2:4">
      <c r="B122" s="27"/>
      <c r="C122" s="27"/>
      <c r="D122" s="6"/>
    </row>
    <row r="123" spans="2:4">
      <c r="B123" s="27"/>
      <c r="C123" s="27"/>
      <c r="D123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zoomScale="85" workbookViewId="0">
      <selection activeCell="A6" sqref="A6:A1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89</v>
      </c>
      <c r="B1" s="66" t="s">
        <v>181</v>
      </c>
      <c r="C1" s="10"/>
      <c r="D1" s="10"/>
    </row>
    <row r="2" spans="1:4" ht="14.25">
      <c r="A2" s="208" t="s">
        <v>180</v>
      </c>
      <c r="B2" s="137">
        <v>-6.3351878081474688E-2</v>
      </c>
      <c r="C2" s="10"/>
      <c r="D2" s="10"/>
    </row>
    <row r="3" spans="1:4" ht="14.25">
      <c r="A3" s="145" t="s">
        <v>168</v>
      </c>
      <c r="B3" s="137">
        <v>-1.7944472819832025E-2</v>
      </c>
      <c r="C3" s="10"/>
      <c r="D3" s="10"/>
    </row>
    <row r="4" spans="1:4" ht="14.25">
      <c r="A4" s="230" t="s">
        <v>179</v>
      </c>
      <c r="B4" s="137">
        <v>-1.7035377732950829E-2</v>
      </c>
      <c r="C4" s="10"/>
      <c r="D4" s="10"/>
    </row>
    <row r="5" spans="1:4" ht="14.25">
      <c r="A5" s="73" t="s">
        <v>169</v>
      </c>
      <c r="B5" s="137">
        <v>8.7658889301038823E-3</v>
      </c>
      <c r="C5" s="10"/>
      <c r="D5" s="10"/>
    </row>
    <row r="6" spans="1:4" ht="14.25">
      <c r="A6" s="145" t="s">
        <v>121</v>
      </c>
      <c r="B6" s="138">
        <v>-2.2391459926038415E-2</v>
      </c>
      <c r="C6" s="10"/>
      <c r="D6" s="10"/>
    </row>
    <row r="7" spans="1:4" ht="14.25">
      <c r="A7" s="145" t="s">
        <v>28</v>
      </c>
      <c r="B7" s="138">
        <v>-6.1618411284335428E-2</v>
      </c>
      <c r="C7" s="10"/>
      <c r="D7" s="10"/>
    </row>
    <row r="8" spans="1:4" ht="14.25">
      <c r="A8" s="145" t="s">
        <v>17</v>
      </c>
      <c r="B8" s="138">
        <v>-6.2750909335847926E-2</v>
      </c>
      <c r="C8" s="10"/>
      <c r="D8" s="10"/>
    </row>
    <row r="9" spans="1:4" ht="14.25">
      <c r="A9" s="145" t="s">
        <v>159</v>
      </c>
      <c r="B9" s="138">
        <v>-2.8801931011558368E-3</v>
      </c>
      <c r="C9" s="10"/>
      <c r="D9" s="10"/>
    </row>
    <row r="10" spans="1:4" ht="14.25">
      <c r="A10" s="145" t="s">
        <v>160</v>
      </c>
      <c r="B10" s="138">
        <v>7.6147262480403821E-3</v>
      </c>
      <c r="C10" s="10"/>
      <c r="D10" s="10"/>
    </row>
    <row r="11" spans="1:4" ht="14.25">
      <c r="A11" s="145" t="s">
        <v>161</v>
      </c>
      <c r="B11" s="138">
        <v>1.8273972602739726E-2</v>
      </c>
      <c r="C11" s="10"/>
      <c r="D11" s="10"/>
    </row>
    <row r="12" spans="1:4" ht="15" thickBot="1">
      <c r="A12" s="220" t="s">
        <v>162</v>
      </c>
      <c r="B12" s="139">
        <v>-1.7985180637313025E-2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40"/>
  <sheetViews>
    <sheetView topLeftCell="A22" zoomScale="80" zoomScaleNormal="40" workbookViewId="0">
      <selection activeCell="G22" sqref="G22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5" t="s">
        <v>39</v>
      </c>
      <c r="B1" s="165"/>
      <c r="C1" s="165"/>
      <c r="D1" s="165"/>
      <c r="E1" s="165"/>
      <c r="F1" s="165"/>
      <c r="G1" s="165"/>
      <c r="H1" s="165"/>
      <c r="I1" s="13"/>
    </row>
    <row r="2" spans="1:9" ht="45.75" thickBot="1">
      <c r="A2" s="15" t="s">
        <v>40</v>
      </c>
      <c r="B2" s="16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7" t="s">
        <v>46</v>
      </c>
      <c r="H2" s="18" t="s">
        <v>47</v>
      </c>
      <c r="I2" s="19"/>
    </row>
    <row r="3" spans="1:9">
      <c r="A3" s="21">
        <v>1</v>
      </c>
      <c r="B3" s="190" t="s">
        <v>48</v>
      </c>
      <c r="C3" s="86">
        <v>21769033.636999998</v>
      </c>
      <c r="D3" s="87">
        <v>52641</v>
      </c>
      <c r="E3" s="86">
        <v>413.53761586975929</v>
      </c>
      <c r="F3" s="87">
        <v>100</v>
      </c>
      <c r="G3" s="192" t="s">
        <v>74</v>
      </c>
      <c r="H3" s="88" t="s">
        <v>10</v>
      </c>
      <c r="I3" s="19"/>
    </row>
    <row r="4" spans="1:9">
      <c r="A4" s="21">
        <v>2</v>
      </c>
      <c r="B4" s="85" t="s">
        <v>49</v>
      </c>
      <c r="C4" s="86">
        <v>4142839.7</v>
      </c>
      <c r="D4" s="87">
        <v>4597</v>
      </c>
      <c r="E4" s="86">
        <v>901.20506852294977</v>
      </c>
      <c r="F4" s="87">
        <v>1000</v>
      </c>
      <c r="G4" s="85" t="s">
        <v>75</v>
      </c>
      <c r="H4" s="88" t="s">
        <v>11</v>
      </c>
      <c r="I4" s="19"/>
    </row>
    <row r="5" spans="1:9" ht="14.25" customHeight="1">
      <c r="A5" s="21">
        <v>3</v>
      </c>
      <c r="B5" s="85" t="s">
        <v>50</v>
      </c>
      <c r="C5" s="86">
        <v>3882391.16</v>
      </c>
      <c r="D5" s="87">
        <v>1888</v>
      </c>
      <c r="E5" s="86">
        <v>2056.3512500000002</v>
      </c>
      <c r="F5" s="87">
        <v>1000</v>
      </c>
      <c r="G5" s="193" t="s">
        <v>76</v>
      </c>
      <c r="H5" s="88" t="s">
        <v>3</v>
      </c>
      <c r="I5" s="19"/>
    </row>
    <row r="6" spans="1:9">
      <c r="A6" s="21">
        <v>4</v>
      </c>
      <c r="B6" s="85" t="s">
        <v>51</v>
      </c>
      <c r="C6" s="86">
        <v>3778461.29</v>
      </c>
      <c r="D6" s="87">
        <v>4739</v>
      </c>
      <c r="E6" s="86">
        <v>797.31194133783504</v>
      </c>
      <c r="F6" s="87">
        <v>1000</v>
      </c>
      <c r="G6" s="192" t="s">
        <v>74</v>
      </c>
      <c r="H6" s="88" t="s">
        <v>10</v>
      </c>
      <c r="I6" s="19"/>
    </row>
    <row r="7" spans="1:9" ht="14.25" customHeight="1">
      <c r="A7" s="21">
        <v>5</v>
      </c>
      <c r="B7" s="190" t="s">
        <v>52</v>
      </c>
      <c r="C7" s="86">
        <v>3243591.6236</v>
      </c>
      <c r="D7" s="87">
        <v>10458</v>
      </c>
      <c r="E7" s="86">
        <v>310.15410437942245</v>
      </c>
      <c r="F7" s="87">
        <v>1000</v>
      </c>
      <c r="G7" s="190" t="s">
        <v>77</v>
      </c>
      <c r="H7" s="88" t="s">
        <v>1</v>
      </c>
      <c r="I7" s="19"/>
    </row>
    <row r="8" spans="1:9">
      <c r="A8" s="21">
        <v>6</v>
      </c>
      <c r="B8" s="190" t="s">
        <v>53</v>
      </c>
      <c r="C8" s="86">
        <v>2779706.42</v>
      </c>
      <c r="D8" s="87">
        <v>1572</v>
      </c>
      <c r="E8" s="86">
        <v>1768.2610814249363</v>
      </c>
      <c r="F8" s="87">
        <v>1000</v>
      </c>
      <c r="G8" s="193" t="s">
        <v>76</v>
      </c>
      <c r="H8" s="88" t="s">
        <v>3</v>
      </c>
      <c r="I8" s="19"/>
    </row>
    <row r="9" spans="1:9">
      <c r="A9" s="21">
        <v>7</v>
      </c>
      <c r="B9" s="190" t="s">
        <v>54</v>
      </c>
      <c r="C9" s="86">
        <v>2758550.74</v>
      </c>
      <c r="D9" s="87">
        <v>1269</v>
      </c>
      <c r="E9" s="86">
        <v>2173.7988494877859</v>
      </c>
      <c r="F9" s="87">
        <v>1000</v>
      </c>
      <c r="G9" s="194" t="s">
        <v>78</v>
      </c>
      <c r="H9" s="88" t="s">
        <v>8</v>
      </c>
      <c r="I9" s="19"/>
    </row>
    <row r="10" spans="1:9">
      <c r="A10" s="21">
        <v>8</v>
      </c>
      <c r="B10" s="190" t="s">
        <v>55</v>
      </c>
      <c r="C10" s="86">
        <v>2251231.14</v>
      </c>
      <c r="D10" s="87">
        <v>741</v>
      </c>
      <c r="E10" s="86">
        <v>3038.0987044534413</v>
      </c>
      <c r="F10" s="87">
        <v>1000</v>
      </c>
      <c r="G10" s="194" t="s">
        <v>79</v>
      </c>
      <c r="H10" s="88" t="s">
        <v>8</v>
      </c>
      <c r="I10" s="19"/>
    </row>
    <row r="11" spans="1:9">
      <c r="A11" s="21">
        <v>9</v>
      </c>
      <c r="B11" s="190" t="s">
        <v>56</v>
      </c>
      <c r="C11" s="86">
        <v>2170007.85</v>
      </c>
      <c r="D11" s="87">
        <v>1100</v>
      </c>
      <c r="E11" s="86">
        <v>1972.7344090909091</v>
      </c>
      <c r="F11" s="87">
        <v>1000</v>
      </c>
      <c r="G11" s="195" t="s">
        <v>80</v>
      </c>
      <c r="H11" s="88" t="s">
        <v>5</v>
      </c>
      <c r="I11" s="19"/>
    </row>
    <row r="12" spans="1:9">
      <c r="A12" s="21">
        <v>10</v>
      </c>
      <c r="B12" s="191" t="s">
        <v>57</v>
      </c>
      <c r="C12" s="86">
        <v>2117776.38</v>
      </c>
      <c r="D12" s="87">
        <v>2960866</v>
      </c>
      <c r="E12" s="86">
        <v>0.71525573261336373</v>
      </c>
      <c r="F12" s="87">
        <v>1</v>
      </c>
      <c r="G12" s="195" t="s">
        <v>80</v>
      </c>
      <c r="H12" s="88" t="s">
        <v>5</v>
      </c>
      <c r="I12" s="19"/>
    </row>
    <row r="13" spans="1:9">
      <c r="A13" s="21">
        <v>11</v>
      </c>
      <c r="B13" s="190" t="s">
        <v>58</v>
      </c>
      <c r="C13" s="86">
        <v>2063402.2398999999</v>
      </c>
      <c r="D13" s="87">
        <v>14742</v>
      </c>
      <c r="E13" s="86">
        <v>139.96759190747522</v>
      </c>
      <c r="F13" s="87">
        <v>100</v>
      </c>
      <c r="G13" s="192" t="s">
        <v>74</v>
      </c>
      <c r="H13" s="88" t="s">
        <v>10</v>
      </c>
      <c r="I13" s="19"/>
    </row>
    <row r="14" spans="1:9">
      <c r="A14" s="21">
        <v>12</v>
      </c>
      <c r="B14" s="190" t="s">
        <v>59</v>
      </c>
      <c r="C14" s="86">
        <v>1754205.65</v>
      </c>
      <c r="D14" s="87">
        <v>51556</v>
      </c>
      <c r="E14" s="86">
        <v>34.025247303902553</v>
      </c>
      <c r="F14" s="87">
        <v>100</v>
      </c>
      <c r="G14" s="194" t="s">
        <v>81</v>
      </c>
      <c r="H14" s="88" t="s">
        <v>2</v>
      </c>
      <c r="I14" s="19"/>
    </row>
    <row r="15" spans="1:9">
      <c r="A15" s="21">
        <v>13</v>
      </c>
      <c r="B15" s="190" t="s">
        <v>60</v>
      </c>
      <c r="C15" s="86">
        <v>1428172.68</v>
      </c>
      <c r="D15" s="87">
        <v>1437</v>
      </c>
      <c r="E15" s="86">
        <v>993.85711899791227</v>
      </c>
      <c r="F15" s="87">
        <v>1000</v>
      </c>
      <c r="G15" s="85" t="s">
        <v>82</v>
      </c>
      <c r="H15" s="88" t="s">
        <v>9</v>
      </c>
      <c r="I15" s="19"/>
    </row>
    <row r="16" spans="1:9">
      <c r="A16" s="21">
        <v>14</v>
      </c>
      <c r="B16" s="190" t="s">
        <v>64</v>
      </c>
      <c r="C16" s="86">
        <v>1408689.31</v>
      </c>
      <c r="D16" s="87">
        <v>919</v>
      </c>
      <c r="E16" s="86">
        <v>1532.8501741022851</v>
      </c>
      <c r="F16" s="87">
        <v>1000</v>
      </c>
      <c r="G16" s="195" t="s">
        <v>80</v>
      </c>
      <c r="H16" s="88" t="s">
        <v>5</v>
      </c>
      <c r="I16" s="19"/>
    </row>
    <row r="17" spans="1:9">
      <c r="A17" s="21">
        <v>15</v>
      </c>
      <c r="B17" s="190" t="s">
        <v>61</v>
      </c>
      <c r="C17" s="86">
        <v>1195437.04</v>
      </c>
      <c r="D17" s="87">
        <v>25718</v>
      </c>
      <c r="E17" s="86">
        <v>46.482504082743603</v>
      </c>
      <c r="F17" s="87">
        <v>100</v>
      </c>
      <c r="G17" s="190" t="s">
        <v>77</v>
      </c>
      <c r="H17" s="88" t="s">
        <v>1</v>
      </c>
      <c r="I17" s="19"/>
    </row>
    <row r="18" spans="1:9">
      <c r="A18" s="21">
        <v>16</v>
      </c>
      <c r="B18" s="190" t="s">
        <v>62</v>
      </c>
      <c r="C18" s="86">
        <v>1107419.04</v>
      </c>
      <c r="D18" s="87">
        <v>615</v>
      </c>
      <c r="E18" s="86">
        <v>1800.6813658536587</v>
      </c>
      <c r="F18" s="87">
        <v>1000</v>
      </c>
      <c r="G18" s="193" t="s">
        <v>76</v>
      </c>
      <c r="H18" s="88" t="s">
        <v>3</v>
      </c>
      <c r="I18" s="19"/>
    </row>
    <row r="19" spans="1:9">
      <c r="A19" s="21">
        <v>17</v>
      </c>
      <c r="B19" s="190" t="s">
        <v>63</v>
      </c>
      <c r="C19" s="86">
        <v>1000745.2</v>
      </c>
      <c r="D19" s="87">
        <v>1476</v>
      </c>
      <c r="E19" s="86">
        <v>678.01165311653108</v>
      </c>
      <c r="F19" s="87">
        <v>1000</v>
      </c>
      <c r="G19" s="193" t="s">
        <v>76</v>
      </c>
      <c r="H19" s="88" t="s">
        <v>3</v>
      </c>
      <c r="I19" s="19"/>
    </row>
    <row r="20" spans="1:9">
      <c r="A20" s="21">
        <v>18</v>
      </c>
      <c r="B20" s="190" t="s">
        <v>65</v>
      </c>
      <c r="C20" s="86">
        <v>959964.35</v>
      </c>
      <c r="D20" s="87">
        <v>952</v>
      </c>
      <c r="E20" s="86">
        <v>1008.3659138655462</v>
      </c>
      <c r="F20" s="87">
        <v>1000</v>
      </c>
      <c r="G20" s="190" t="s">
        <v>83</v>
      </c>
      <c r="H20" s="88" t="s">
        <v>0</v>
      </c>
      <c r="I20" s="19"/>
    </row>
    <row r="21" spans="1:9">
      <c r="A21" s="21">
        <v>19</v>
      </c>
      <c r="B21" s="85" t="s">
        <v>66</v>
      </c>
      <c r="C21" s="86">
        <v>788156.89489999996</v>
      </c>
      <c r="D21" s="87">
        <v>8937</v>
      </c>
      <c r="E21" s="86">
        <v>88.19032056618552</v>
      </c>
      <c r="F21" s="87">
        <v>100</v>
      </c>
      <c r="G21" s="85" t="s">
        <v>86</v>
      </c>
      <c r="H21" s="88" t="s">
        <v>14</v>
      </c>
      <c r="I21" s="19"/>
    </row>
    <row r="22" spans="1:9">
      <c r="A22" s="21">
        <v>20</v>
      </c>
      <c r="B22" s="190" t="s">
        <v>67</v>
      </c>
      <c r="C22" s="86">
        <v>762300.93</v>
      </c>
      <c r="D22" s="87">
        <v>2503</v>
      </c>
      <c r="E22" s="86">
        <v>304.55490611266481</v>
      </c>
      <c r="F22" s="87">
        <v>1000</v>
      </c>
      <c r="G22" s="190" t="s">
        <v>77</v>
      </c>
      <c r="H22" s="88" t="s">
        <v>1</v>
      </c>
      <c r="I22" s="19"/>
    </row>
    <row r="23" spans="1:9">
      <c r="A23" s="21">
        <v>21</v>
      </c>
      <c r="B23" s="190" t="s">
        <v>67</v>
      </c>
      <c r="C23" s="86">
        <v>676189.03</v>
      </c>
      <c r="D23" s="87">
        <v>282</v>
      </c>
      <c r="E23" s="86">
        <v>2397.8334397163121</v>
      </c>
      <c r="F23" s="87">
        <v>1000</v>
      </c>
      <c r="G23" s="194" t="s">
        <v>78</v>
      </c>
      <c r="H23" s="88" t="s">
        <v>8</v>
      </c>
      <c r="I23" s="19"/>
    </row>
    <row r="24" spans="1:9">
      <c r="A24" s="21">
        <v>22</v>
      </c>
      <c r="B24" s="85" t="s">
        <v>68</v>
      </c>
      <c r="C24" s="86">
        <v>655401.72</v>
      </c>
      <c r="D24" s="87">
        <v>9879</v>
      </c>
      <c r="E24" s="86">
        <v>66.342921348314604</v>
      </c>
      <c r="F24" s="87">
        <v>100</v>
      </c>
      <c r="G24" s="85" t="s">
        <v>84</v>
      </c>
      <c r="H24" s="88" t="s">
        <v>13</v>
      </c>
      <c r="I24" s="19"/>
    </row>
    <row r="25" spans="1:9">
      <c r="A25" s="21">
        <v>23</v>
      </c>
      <c r="B25" s="190" t="s">
        <v>69</v>
      </c>
      <c r="C25" s="86">
        <v>492696.38</v>
      </c>
      <c r="D25" s="87">
        <v>1121</v>
      </c>
      <c r="E25" s="86">
        <v>439.51505798394294</v>
      </c>
      <c r="F25" s="87">
        <v>1000</v>
      </c>
      <c r="G25" s="194" t="s">
        <v>85</v>
      </c>
      <c r="H25" s="88" t="s">
        <v>4</v>
      </c>
      <c r="I25" s="19"/>
    </row>
    <row r="26" spans="1:9">
      <c r="A26" s="21">
        <v>24</v>
      </c>
      <c r="B26" s="190" t="s">
        <v>70</v>
      </c>
      <c r="C26" s="86">
        <v>276290.58</v>
      </c>
      <c r="D26" s="87">
        <v>10422</v>
      </c>
      <c r="E26" s="86">
        <v>26.510322394933794</v>
      </c>
      <c r="F26" s="87">
        <v>100</v>
      </c>
      <c r="G26" s="190" t="s">
        <v>77</v>
      </c>
      <c r="H26" s="88" t="s">
        <v>1</v>
      </c>
      <c r="I26" s="19"/>
    </row>
    <row r="27" spans="1:9" ht="15" customHeight="1" thickBot="1">
      <c r="A27" s="167" t="s">
        <v>71</v>
      </c>
      <c r="B27" s="167"/>
      <c r="C27" s="100">
        <f>SUM(C3:C26)</f>
        <v>63462660.985400014</v>
      </c>
      <c r="D27" s="101">
        <f>SUM(D3:D26)</f>
        <v>3170430</v>
      </c>
      <c r="E27" s="55" t="s">
        <v>6</v>
      </c>
      <c r="F27" s="55" t="s">
        <v>6</v>
      </c>
      <c r="G27" s="55" t="s">
        <v>6</v>
      </c>
      <c r="H27" s="56" t="s">
        <v>6</v>
      </c>
    </row>
    <row r="28" spans="1:9" ht="15" customHeight="1" thickBot="1">
      <c r="A28" s="168" t="s">
        <v>72</v>
      </c>
      <c r="B28" s="168"/>
      <c r="C28" s="168"/>
      <c r="D28" s="168"/>
      <c r="E28" s="168"/>
      <c r="F28" s="168"/>
      <c r="G28" s="168"/>
      <c r="H28" s="168"/>
    </row>
    <row r="30" spans="1:9">
      <c r="B30" s="20" t="s">
        <v>73</v>
      </c>
      <c r="C30" s="23">
        <f>C27-SUM(C3:C13)</f>
        <v>12505668.804900005</v>
      </c>
      <c r="D30" s="128">
        <f>C30/$C$27</f>
        <v>0.19705553802379974</v>
      </c>
    </row>
    <row r="31" spans="1:9">
      <c r="B31" s="85" t="str">
        <f>B3</f>
        <v>KINTO-Klasychnyi</v>
      </c>
      <c r="C31" s="86">
        <f>C3</f>
        <v>21769033.636999998</v>
      </c>
      <c r="D31" s="128">
        <f>C31/$C$27</f>
        <v>0.34302112925911038</v>
      </c>
      <c r="H31" s="19"/>
    </row>
    <row r="32" spans="1:9">
      <c r="B32" s="85" t="str">
        <f>B4</f>
        <v>Sofiivskyi</v>
      </c>
      <c r="C32" s="86">
        <f>C4</f>
        <v>4142839.7</v>
      </c>
      <c r="D32" s="128">
        <f t="shared" ref="D32:D40" si="0">C32/$C$27</f>
        <v>6.527995573575282E-2</v>
      </c>
      <c r="H32" s="19"/>
    </row>
    <row r="33" spans="2:8">
      <c r="B33" s="85" t="str">
        <f t="shared" ref="B33:C40" si="1">B5</f>
        <v>UNIVER.UA/Myhailo Grushevskyi: Fond Derzhavnyh Paperiv</v>
      </c>
      <c r="C33" s="86">
        <f t="shared" si="1"/>
        <v>3882391.16</v>
      </c>
      <c r="D33" s="128">
        <f t="shared" si="0"/>
        <v>6.117599072773152E-2</v>
      </c>
      <c r="H33" s="19"/>
    </row>
    <row r="34" spans="2:8">
      <c r="B34" s="85" t="str">
        <f t="shared" si="1"/>
        <v>KINTO-Ekviti</v>
      </c>
      <c r="C34" s="86">
        <f t="shared" si="1"/>
        <v>3778461.29</v>
      </c>
      <c r="D34" s="128">
        <f t="shared" si="0"/>
        <v>5.9538336894969769E-2</v>
      </c>
      <c r="H34" s="19"/>
    </row>
    <row r="35" spans="2:8">
      <c r="B35" s="85" t="str">
        <f t="shared" si="1"/>
        <v>Premium – Fond Indeksnyi</v>
      </c>
      <c r="C35" s="86">
        <f t="shared" si="1"/>
        <v>3243591.6236</v>
      </c>
      <c r="D35" s="128">
        <f t="shared" si="0"/>
        <v>5.1110236684626394E-2</v>
      </c>
      <c r="H35" s="19"/>
    </row>
    <row r="36" spans="2:8">
      <c r="B36" s="85" t="str">
        <f t="shared" si="1"/>
        <v>UNIVER.UA/Taras Shevchenko: Fond Zaoshchadzhen</v>
      </c>
      <c r="C36" s="86">
        <f t="shared" si="1"/>
        <v>2779706.42</v>
      </c>
      <c r="D36" s="128">
        <f t="shared" si="0"/>
        <v>4.380065973974033E-2</v>
      </c>
      <c r="H36" s="19"/>
    </row>
    <row r="37" spans="2:8">
      <c r="B37" s="85" t="str">
        <f t="shared" si="1"/>
        <v>Altus – Depozyt</v>
      </c>
      <c r="C37" s="86">
        <f t="shared" si="1"/>
        <v>2758550.74</v>
      </c>
      <c r="D37" s="128">
        <f t="shared" si="0"/>
        <v>4.3467303405929074E-2</v>
      </c>
      <c r="H37" s="19"/>
    </row>
    <row r="38" spans="2:8">
      <c r="B38" s="85" t="str">
        <f t="shared" si="1"/>
        <v>Altus – Zbalansovanyi</v>
      </c>
      <c r="C38" s="86">
        <f t="shared" si="1"/>
        <v>2251231.14</v>
      </c>
      <c r="D38" s="128">
        <f t="shared" si="0"/>
        <v>3.5473317775280649E-2</v>
      </c>
      <c r="H38" s="19"/>
    </row>
    <row r="39" spans="2:8">
      <c r="B39" s="85" t="str">
        <f t="shared" si="1"/>
        <v xml:space="preserve">OTP Klasychnyi </v>
      </c>
      <c r="C39" s="86">
        <f t="shared" si="1"/>
        <v>2170007.85</v>
      </c>
      <c r="D39" s="128">
        <f t="shared" si="0"/>
        <v>3.4193458268307157E-2</v>
      </c>
    </row>
    <row r="40" spans="2:8">
      <c r="B40" s="85" t="str">
        <f t="shared" si="1"/>
        <v>OTP Fond Aktsii</v>
      </c>
      <c r="C40" s="86">
        <f t="shared" si="1"/>
        <v>2117776.38</v>
      </c>
      <c r="D40" s="128">
        <f t="shared" si="0"/>
        <v>3.3370431480760125E-2</v>
      </c>
    </row>
  </sheetData>
  <mergeCells count="3">
    <mergeCell ref="A1:H1"/>
    <mergeCell ref="A27:B27"/>
    <mergeCell ref="A28:H28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 display="http://www.kinto.com/"/>
    <hyperlink ref="H12" r:id="rId9"/>
    <hyperlink ref="H16" r:id="rId10" display="http://www.delta-capital.com.ua/"/>
    <hyperlink ref="H17" r:id="rId11" display="http://www.am.eavex.com.ua/"/>
    <hyperlink ref="H18" r:id="rId12" display="http://www.altus.ua/"/>
    <hyperlink ref="H22" r:id="rId13" display="http://www.delta-capital.com.ua/"/>
    <hyperlink ref="H25" r:id="rId14" display="http://raam.com.ua/"/>
    <hyperlink ref="H26" r:id="rId15" display="http://www.altus.ua/"/>
    <hyperlink ref="H24" r:id="rId16" display="http://ukrsibfunds.com"/>
    <hyperlink ref="H23" r:id="rId17" display="http://am.concorde.ua/"/>
    <hyperlink ref="H13" r:id="rId18" display="http://www.vseswit.com.ua/"/>
    <hyperlink ref="H21" r:id="rId19" display="http://pioglobal.ua/"/>
    <hyperlink ref="H19" r:id="rId20" display="http://www.seb.ua/"/>
    <hyperlink ref="H27" r:id="rId21" display="http://art-capital.com.ua/"/>
    <hyperlink ref="H20" r:id="rId22" display="http://www.dragon-am.com/"/>
  </hyperlinks>
  <pageMargins left="0.75" right="0.75" top="1" bottom="1" header="0.5" footer="0.5"/>
  <pageSetup paperSize="9" scale="29" orientation="portrait" verticalDpi="1200" r:id="rId23"/>
  <headerFooter alignWithMargins="0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70"/>
  <sheetViews>
    <sheetView zoomScale="80" workbookViewId="0">
      <selection activeCell="E10" sqref="E10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70" t="s">
        <v>87</v>
      </c>
      <c r="B1" s="170"/>
      <c r="C1" s="170"/>
      <c r="D1" s="170"/>
      <c r="E1" s="170"/>
      <c r="F1" s="170"/>
      <c r="G1" s="170"/>
      <c r="H1" s="170"/>
      <c r="I1" s="170"/>
      <c r="J1" s="103"/>
    </row>
    <row r="2" spans="1:11" s="20" customFormat="1" ht="15.75" customHeight="1" thickBot="1">
      <c r="A2" s="196" t="s">
        <v>40</v>
      </c>
      <c r="B2" s="104"/>
      <c r="C2" s="105"/>
      <c r="D2" s="106"/>
      <c r="E2" s="173" t="s">
        <v>88</v>
      </c>
      <c r="F2" s="173"/>
      <c r="G2" s="173"/>
      <c r="H2" s="173"/>
      <c r="I2" s="173"/>
      <c r="J2" s="173"/>
      <c r="K2" s="173"/>
    </row>
    <row r="3" spans="1:11" s="22" customFormat="1" ht="64.5" thickBot="1">
      <c r="A3" s="196"/>
      <c r="B3" s="197" t="s">
        <v>89</v>
      </c>
      <c r="C3" s="198" t="s">
        <v>90</v>
      </c>
      <c r="D3" s="198" t="s">
        <v>91</v>
      </c>
      <c r="E3" s="199" t="s">
        <v>92</v>
      </c>
      <c r="F3" s="17" t="s">
        <v>93</v>
      </c>
      <c r="G3" s="17" t="s">
        <v>94</v>
      </c>
      <c r="H3" s="17" t="s">
        <v>95</v>
      </c>
      <c r="I3" s="17" t="s">
        <v>96</v>
      </c>
      <c r="J3" s="200" t="s">
        <v>97</v>
      </c>
      <c r="K3" s="200" t="s">
        <v>98</v>
      </c>
    </row>
    <row r="4" spans="1:11" s="20" customFormat="1" collapsed="1">
      <c r="A4" s="21">
        <v>1</v>
      </c>
      <c r="B4" s="190" t="s">
        <v>48</v>
      </c>
      <c r="C4" s="146">
        <v>38118</v>
      </c>
      <c r="D4" s="146">
        <v>38182</v>
      </c>
      <c r="E4" s="147">
        <v>3.5661650298244307E-3</v>
      </c>
      <c r="F4" s="147">
        <v>9.3911584816939175E-3</v>
      </c>
      <c r="G4" s="147">
        <v>8.2739059627905176E-2</v>
      </c>
      <c r="H4" s="147">
        <v>0.12602118332968182</v>
      </c>
      <c r="I4" s="147">
        <v>7.5246556258570685E-2</v>
      </c>
      <c r="J4" s="148">
        <v>3.1353761586970501</v>
      </c>
      <c r="K4" s="121">
        <v>0.13937802061265203</v>
      </c>
    </row>
    <row r="5" spans="1:11" s="20" customFormat="1" collapsed="1">
      <c r="A5" s="21">
        <v>2</v>
      </c>
      <c r="B5" s="145" t="s">
        <v>67</v>
      </c>
      <c r="C5" s="146">
        <v>38492</v>
      </c>
      <c r="D5" s="146">
        <v>38629</v>
      </c>
      <c r="E5" s="147">
        <v>-9.0620598599047142E-3</v>
      </c>
      <c r="F5" s="147">
        <v>-4.060736691066702E-2</v>
      </c>
      <c r="G5" s="147">
        <v>-1.7734726379066368E-2</v>
      </c>
      <c r="H5" s="147">
        <v>-8.0803421282675592E-2</v>
      </c>
      <c r="I5" s="147">
        <v>-2.0883279332618909E-2</v>
      </c>
      <c r="J5" s="148">
        <v>-0.69544509388733433</v>
      </c>
      <c r="K5" s="122">
        <v>-0.11586126993513901</v>
      </c>
    </row>
    <row r="6" spans="1:11" s="20" customFormat="1" collapsed="1">
      <c r="A6" s="21">
        <v>3</v>
      </c>
      <c r="B6" s="145" t="s">
        <v>55</v>
      </c>
      <c r="C6" s="146">
        <v>38828</v>
      </c>
      <c r="D6" s="146">
        <v>39028</v>
      </c>
      <c r="E6" s="147">
        <v>9.9684190941027317E-3</v>
      </c>
      <c r="F6" s="147">
        <v>-5.2850929788023304E-2</v>
      </c>
      <c r="G6" s="147">
        <v>0.14486958225002833</v>
      </c>
      <c r="H6" s="147">
        <v>0.27417866915641342</v>
      </c>
      <c r="I6" s="147">
        <v>0.11136884647616507</v>
      </c>
      <c r="J6" s="148">
        <v>2.0380987044535153</v>
      </c>
      <c r="K6" s="122">
        <v>0.13859140091148592</v>
      </c>
    </row>
    <row r="7" spans="1:11" s="20" customFormat="1" collapsed="1">
      <c r="A7" s="21">
        <v>4</v>
      </c>
      <c r="B7" s="145" t="s">
        <v>62</v>
      </c>
      <c r="C7" s="146">
        <v>38919</v>
      </c>
      <c r="D7" s="146">
        <v>39092</v>
      </c>
      <c r="E7" s="147">
        <v>-2.8907784068890274E-2</v>
      </c>
      <c r="F7" s="147">
        <v>-0.10328577883594026</v>
      </c>
      <c r="G7" s="147">
        <v>0.11550878812111698</v>
      </c>
      <c r="H7" s="147">
        <v>6.5894368553822469E-2</v>
      </c>
      <c r="I7" s="147">
        <v>7.0668623101947325E-2</v>
      </c>
      <c r="J7" s="148">
        <v>0.80068136585364869</v>
      </c>
      <c r="K7" s="122">
        <v>7.265194146145415E-2</v>
      </c>
    </row>
    <row r="8" spans="1:11" s="20" customFormat="1" collapsed="1">
      <c r="A8" s="21">
        <v>5</v>
      </c>
      <c r="B8" s="145" t="s">
        <v>63</v>
      </c>
      <c r="C8" s="146">
        <v>38919</v>
      </c>
      <c r="D8" s="146">
        <v>39092</v>
      </c>
      <c r="E8" s="147">
        <v>-3.7452054004670887E-2</v>
      </c>
      <c r="F8" s="147">
        <v>-7.7388711256524578E-2</v>
      </c>
      <c r="G8" s="147">
        <v>5.0240870755874578E-2</v>
      </c>
      <c r="H8" s="147">
        <v>-0.10842863947615411</v>
      </c>
      <c r="I8" s="147">
        <v>6.7995363518954077E-2</v>
      </c>
      <c r="J8" s="148">
        <v>-0.32198834688346911</v>
      </c>
      <c r="K8" s="122">
        <v>-4.5279235861393596E-2</v>
      </c>
    </row>
    <row r="9" spans="1:11" s="20" customFormat="1" collapsed="1">
      <c r="A9" s="21">
        <v>6</v>
      </c>
      <c r="B9" s="145" t="s">
        <v>66</v>
      </c>
      <c r="C9" s="146">
        <v>38968</v>
      </c>
      <c r="D9" s="146">
        <v>39140</v>
      </c>
      <c r="E9" s="147" t="s">
        <v>99</v>
      </c>
      <c r="F9" s="147">
        <v>0.17277237574615301</v>
      </c>
      <c r="G9" s="147">
        <v>3.9546132924223931E-2</v>
      </c>
      <c r="H9" s="147">
        <v>2.1953948056653516E-2</v>
      </c>
      <c r="I9" s="147">
        <v>0.19729084774662731</v>
      </c>
      <c r="J9" s="148">
        <v>-0.11809679433814491</v>
      </c>
      <c r="K9" s="122">
        <v>-1.510893715814865E-2</v>
      </c>
    </row>
    <row r="10" spans="1:11" s="20" customFormat="1" collapsed="1">
      <c r="A10" s="21">
        <v>7</v>
      </c>
      <c r="B10" s="145" t="s">
        <v>100</v>
      </c>
      <c r="C10" s="146">
        <v>39269</v>
      </c>
      <c r="D10" s="146">
        <v>39443</v>
      </c>
      <c r="E10" s="147">
        <v>-2.2979748151469526E-2</v>
      </c>
      <c r="F10" s="147">
        <v>-7.3467697058456682E-2</v>
      </c>
      <c r="G10" s="147">
        <v>-7.1569110758411436E-2</v>
      </c>
      <c r="H10" s="147">
        <v>-0.16415175439349172</v>
      </c>
      <c r="I10" s="147">
        <v>-5.7618995774403658E-2</v>
      </c>
      <c r="J10" s="148">
        <v>-0.73489677605066372</v>
      </c>
      <c r="K10" s="122">
        <v>-0.1637389412492678</v>
      </c>
    </row>
    <row r="11" spans="1:11" s="20" customFormat="1" collapsed="1">
      <c r="A11" s="21">
        <v>8</v>
      </c>
      <c r="B11" s="145" t="s">
        <v>101</v>
      </c>
      <c r="C11" s="146">
        <v>39269</v>
      </c>
      <c r="D11" s="146">
        <v>39471</v>
      </c>
      <c r="E11" s="147">
        <v>-5.4579569275570172E-5</v>
      </c>
      <c r="F11" s="147">
        <v>2.5896417999226262E-2</v>
      </c>
      <c r="G11" s="147">
        <v>1.5661241225355838E-2</v>
      </c>
      <c r="H11" s="147">
        <v>5.1942260827781972E-3</v>
      </c>
      <c r="I11" s="147">
        <v>1.814876786894315E-2</v>
      </c>
      <c r="J11" s="148">
        <v>-0.5351749591725754</v>
      </c>
      <c r="K11" s="122">
        <v>-9.9008675980646776E-2</v>
      </c>
    </row>
    <row r="12" spans="1:11" s="20" customFormat="1" collapsed="1">
      <c r="A12" s="21">
        <v>9</v>
      </c>
      <c r="B12" s="145" t="s">
        <v>52</v>
      </c>
      <c r="C12" s="146">
        <v>39378</v>
      </c>
      <c r="D12" s="146">
        <v>39478</v>
      </c>
      <c r="E12" s="147">
        <v>-3.7944588042222449E-3</v>
      </c>
      <c r="F12" s="147">
        <v>-1.1125458586298431E-2</v>
      </c>
      <c r="G12" s="147">
        <v>-4.109593606930495E-2</v>
      </c>
      <c r="H12" s="147">
        <v>-8.3727426395098781E-2</v>
      </c>
      <c r="I12" s="147">
        <v>-9.6615161372527458E-3</v>
      </c>
      <c r="J12" s="148">
        <v>-0.68984589562058196</v>
      </c>
      <c r="K12" s="122">
        <v>-0.14763331454327366</v>
      </c>
    </row>
    <row r="13" spans="1:11" s="20" customFormat="1" collapsed="1">
      <c r="A13" s="21">
        <v>10</v>
      </c>
      <c r="B13" s="145" t="s">
        <v>56</v>
      </c>
      <c r="C13" s="146">
        <v>39413</v>
      </c>
      <c r="D13" s="146">
        <v>39589</v>
      </c>
      <c r="E13" s="147">
        <v>1.1263639966463179E-2</v>
      </c>
      <c r="F13" s="147">
        <v>3.6434783276356519E-2</v>
      </c>
      <c r="G13" s="147">
        <v>8.3409891070100661E-2</v>
      </c>
      <c r="H13" s="147">
        <v>0.12717198095865956</v>
      </c>
      <c r="I13" s="147">
        <v>6.3081156727896603E-2</v>
      </c>
      <c r="J13" s="148">
        <v>0.97273440909099218</v>
      </c>
      <c r="K13" s="122">
        <v>0.10155122608863598</v>
      </c>
    </row>
    <row r="14" spans="1:11" s="20" customFormat="1" collapsed="1">
      <c r="A14" s="21">
        <v>11</v>
      </c>
      <c r="B14" s="73" t="s">
        <v>65</v>
      </c>
      <c r="C14" s="146">
        <v>39429</v>
      </c>
      <c r="D14" s="146">
        <v>39618</v>
      </c>
      <c r="E14" s="147">
        <v>-9.4665699938866199E-3</v>
      </c>
      <c r="F14" s="147">
        <v>-2.8392714727368262E-2</v>
      </c>
      <c r="G14" s="147">
        <v>-2.6528134707960449E-3</v>
      </c>
      <c r="H14" s="147">
        <v>-3.9862942616815222E-2</v>
      </c>
      <c r="I14" s="147">
        <v>-2.0224741234058152E-2</v>
      </c>
      <c r="J14" s="148">
        <v>8.3659138655385323E-3</v>
      </c>
      <c r="K14" s="122">
        <v>1.2002686423850939E-3</v>
      </c>
    </row>
    <row r="15" spans="1:11" s="20" customFormat="1" collapsed="1">
      <c r="A15" s="21">
        <v>12</v>
      </c>
      <c r="B15" s="145" t="s">
        <v>69</v>
      </c>
      <c r="C15" s="146">
        <v>39429</v>
      </c>
      <c r="D15" s="146">
        <v>39651</v>
      </c>
      <c r="E15" s="147">
        <v>-1.5172373485199731E-2</v>
      </c>
      <c r="F15" s="147">
        <v>-5.2526986016199095E-2</v>
      </c>
      <c r="G15" s="147">
        <v>-0.1152855026263041</v>
      </c>
      <c r="H15" s="147">
        <v>-0.21394488285974078</v>
      </c>
      <c r="I15" s="147">
        <v>-9.8752665988589672E-2</v>
      </c>
      <c r="J15" s="148">
        <v>-0.56048494201605714</v>
      </c>
      <c r="K15" s="122">
        <v>-0.1130158972672447</v>
      </c>
    </row>
    <row r="16" spans="1:11" s="20" customFormat="1" collapsed="1">
      <c r="A16" s="21">
        <v>13</v>
      </c>
      <c r="B16" s="145" t="s">
        <v>102</v>
      </c>
      <c r="C16" s="146">
        <v>39527</v>
      </c>
      <c r="D16" s="146">
        <v>39715</v>
      </c>
      <c r="E16" s="147">
        <v>1.2366902045988448E-2</v>
      </c>
      <c r="F16" s="147">
        <v>-2.6433426548365335E-2</v>
      </c>
      <c r="G16" s="147">
        <v>0.19302816996490924</v>
      </c>
      <c r="H16" s="147">
        <v>0.3209392559499038</v>
      </c>
      <c r="I16" s="147">
        <v>0.15848666324907557</v>
      </c>
      <c r="J16" s="148">
        <v>1.3978334397163099</v>
      </c>
      <c r="K16" s="122">
        <v>0.13989224229769182</v>
      </c>
    </row>
    <row r="17" spans="1:12" s="20" customFormat="1" collapsed="1">
      <c r="A17" s="21">
        <v>14</v>
      </c>
      <c r="B17" s="145" t="s">
        <v>68</v>
      </c>
      <c r="C17" s="146">
        <v>39560</v>
      </c>
      <c r="D17" s="146">
        <v>39770</v>
      </c>
      <c r="E17" s="147">
        <v>-3.5965256008307689E-2</v>
      </c>
      <c r="F17" s="147">
        <v>-8.7290011171771598E-2</v>
      </c>
      <c r="G17" s="147">
        <v>3.6800027667438506E-2</v>
      </c>
      <c r="H17" s="147">
        <v>-6.7091598705714128E-2</v>
      </c>
      <c r="I17" s="147" t="s">
        <v>99</v>
      </c>
      <c r="J17" s="148">
        <v>-0.3365707865168317</v>
      </c>
      <c r="K17" s="122">
        <v>-6.0915689147766905E-2</v>
      </c>
    </row>
    <row r="18" spans="1:12" s="20" customFormat="1" collapsed="1">
      <c r="A18" s="21">
        <v>15</v>
      </c>
      <c r="B18" s="145" t="s">
        <v>51</v>
      </c>
      <c r="C18" s="146">
        <v>39884</v>
      </c>
      <c r="D18" s="146">
        <v>40001</v>
      </c>
      <c r="E18" s="147">
        <v>-1.7842624146453434E-2</v>
      </c>
      <c r="F18" s="147">
        <v>-2.2395848837649113E-2</v>
      </c>
      <c r="G18" s="147">
        <v>6.2350353962392191E-2</v>
      </c>
      <c r="H18" s="147">
        <v>7.6821372891550999E-2</v>
      </c>
      <c r="I18" s="147">
        <v>8.2964276314836383E-2</v>
      </c>
      <c r="J18" s="148">
        <v>-0.20268805866220752</v>
      </c>
      <c r="K18" s="122">
        <v>-3.7689546457587153E-2</v>
      </c>
    </row>
    <row r="19" spans="1:12" s="20" customFormat="1" collapsed="1">
      <c r="A19" s="21">
        <v>16</v>
      </c>
      <c r="B19" s="145" t="s">
        <v>59</v>
      </c>
      <c r="C19" s="146">
        <v>40031</v>
      </c>
      <c r="D19" s="146">
        <v>40129</v>
      </c>
      <c r="E19" s="147">
        <v>-6.5371189836397892E-2</v>
      </c>
      <c r="F19" s="147">
        <v>-0.10762752520176366</v>
      </c>
      <c r="G19" s="147">
        <v>7.9132652784983382E-3</v>
      </c>
      <c r="H19" s="147">
        <v>-0.19539939858682054</v>
      </c>
      <c r="I19" s="147">
        <v>-4.6320359740860018E-2</v>
      </c>
      <c r="J19" s="148">
        <v>-0.65974752696097472</v>
      </c>
      <c r="K19" s="122">
        <v>-0.17668328545808076</v>
      </c>
    </row>
    <row r="20" spans="1:12" s="20" customFormat="1" collapsed="1">
      <c r="A20" s="21">
        <v>17</v>
      </c>
      <c r="B20" s="145" t="s">
        <v>57</v>
      </c>
      <c r="C20" s="146">
        <v>40253</v>
      </c>
      <c r="D20" s="146">
        <v>40366</v>
      </c>
      <c r="E20" s="147">
        <v>-2.1878340668091134E-2</v>
      </c>
      <c r="F20" s="147">
        <v>-3.4355804942636126E-2</v>
      </c>
      <c r="G20" s="147">
        <v>1.9743298392619124E-2</v>
      </c>
      <c r="H20" s="147">
        <v>-0.10343305238656064</v>
      </c>
      <c r="I20" s="147">
        <v>7.7625181852025715E-3</v>
      </c>
      <c r="J20" s="148">
        <v>-0.28474426738663494</v>
      </c>
      <c r="K20" s="122">
        <v>-6.6158215106023377E-2</v>
      </c>
    </row>
    <row r="21" spans="1:12" s="20" customFormat="1">
      <c r="A21" s="21">
        <v>18</v>
      </c>
      <c r="B21" s="145" t="s">
        <v>49</v>
      </c>
      <c r="C21" s="146">
        <v>40114</v>
      </c>
      <c r="D21" s="146">
        <v>40401</v>
      </c>
      <c r="E21" s="147">
        <v>-2.3211380850595487E-2</v>
      </c>
      <c r="F21" s="147">
        <v>-4.3399384890743242E-3</v>
      </c>
      <c r="G21" s="147">
        <v>7.5235538568270588E-2</v>
      </c>
      <c r="H21" s="147">
        <v>4.8670710589722166E-2</v>
      </c>
      <c r="I21" s="147">
        <v>7.7833657744502238E-2</v>
      </c>
      <c r="J21" s="148">
        <v>-9.8794931477051873E-2</v>
      </c>
      <c r="K21" s="122">
        <v>-2.1438206578285102E-2</v>
      </c>
    </row>
    <row r="22" spans="1:12" s="20" customFormat="1">
      <c r="A22" s="21">
        <v>19</v>
      </c>
      <c r="B22" s="145" t="s">
        <v>54</v>
      </c>
      <c r="C22" s="146">
        <v>40226</v>
      </c>
      <c r="D22" s="146">
        <v>40430</v>
      </c>
      <c r="E22" s="147">
        <v>1.1009139094287024E-2</v>
      </c>
      <c r="F22" s="147">
        <v>-4.5920929081165074E-2</v>
      </c>
      <c r="G22" s="147">
        <v>0.15519242402827338</v>
      </c>
      <c r="H22" s="147">
        <v>0.29147589293898712</v>
      </c>
      <c r="I22" s="147">
        <v>0.11914496289051746</v>
      </c>
      <c r="J22" s="148">
        <v>1.1737988494877922</v>
      </c>
      <c r="K22" s="122">
        <v>0.1787901153217184</v>
      </c>
    </row>
    <row r="23" spans="1:12" s="20" customFormat="1">
      <c r="A23" s="21">
        <v>20</v>
      </c>
      <c r="B23" s="73" t="s">
        <v>53</v>
      </c>
      <c r="C23" s="146">
        <v>40427</v>
      </c>
      <c r="D23" s="146">
        <v>40543</v>
      </c>
      <c r="E23" s="147">
        <v>-1.8289979420421654E-3</v>
      </c>
      <c r="F23" s="147">
        <v>-4.1909010696912774E-2</v>
      </c>
      <c r="G23" s="147">
        <v>0.12521190209027133</v>
      </c>
      <c r="H23" s="147">
        <v>0.39161648722659503</v>
      </c>
      <c r="I23" s="147">
        <v>0.14008701287159009</v>
      </c>
      <c r="J23" s="148">
        <v>0.76826108142494487</v>
      </c>
      <c r="K23" s="122">
        <v>0.13794367195211588</v>
      </c>
    </row>
    <row r="24" spans="1:12" s="20" customFormat="1">
      <c r="A24" s="21">
        <v>21</v>
      </c>
      <c r="B24" s="201" t="s">
        <v>60</v>
      </c>
      <c r="C24" s="146">
        <v>40444</v>
      </c>
      <c r="D24" s="146">
        <v>40638</v>
      </c>
      <c r="E24" s="147">
        <v>-2.7676005651683377E-3</v>
      </c>
      <c r="F24" s="147">
        <v>-0.1367214056480095</v>
      </c>
      <c r="G24" s="147">
        <v>0.18351930257739824</v>
      </c>
      <c r="H24" s="147">
        <v>9.5875011926286335E-2</v>
      </c>
      <c r="I24" s="147">
        <v>0.17705086378255963</v>
      </c>
      <c r="J24" s="148">
        <v>-6.1428810020855984E-3</v>
      </c>
      <c r="K24" s="122">
        <v>-1.4834309925698674E-3</v>
      </c>
    </row>
    <row r="25" spans="1:12" s="20" customFormat="1" collapsed="1">
      <c r="A25" s="21">
        <v>22</v>
      </c>
      <c r="B25" s="73" t="s">
        <v>103</v>
      </c>
      <c r="C25" s="146">
        <v>40427</v>
      </c>
      <c r="D25" s="146">
        <v>40708</v>
      </c>
      <c r="E25" s="147">
        <v>-4.1114791997515221E-3</v>
      </c>
      <c r="F25" s="147">
        <v>-1.6839671411379542E-2</v>
      </c>
      <c r="G25" s="147">
        <v>0.14590935673174266</v>
      </c>
      <c r="H25" s="147">
        <v>0.24466217059503093</v>
      </c>
      <c r="I25" s="147">
        <v>0.1499909243733144</v>
      </c>
      <c r="J25" s="148">
        <v>1.0563512500000054</v>
      </c>
      <c r="K25" s="122">
        <v>0.19973923312913433</v>
      </c>
    </row>
    <row r="26" spans="1:12" s="20" customFormat="1" collapsed="1">
      <c r="A26" s="21">
        <v>23</v>
      </c>
      <c r="B26" s="73" t="s">
        <v>58</v>
      </c>
      <c r="C26" s="146">
        <v>41026</v>
      </c>
      <c r="D26" s="146">
        <v>41242</v>
      </c>
      <c r="E26" s="147">
        <v>-1.6374947763163394E-2</v>
      </c>
      <c r="F26" s="147">
        <v>-0.10519467865746568</v>
      </c>
      <c r="G26" s="147">
        <v>0.1765449090409088</v>
      </c>
      <c r="H26" s="147">
        <v>0.17813086620629637</v>
      </c>
      <c r="I26" s="147">
        <v>0.14348843530548927</v>
      </c>
      <c r="J26" s="148">
        <v>0.39967591907475231</v>
      </c>
      <c r="K26" s="122">
        <v>0.14421377665338198</v>
      </c>
    </row>
    <row r="27" spans="1:12" s="20" customFormat="1" collapsed="1">
      <c r="A27" s="21">
        <v>24</v>
      </c>
      <c r="B27" s="202" t="s">
        <v>104</v>
      </c>
      <c r="C27" s="146">
        <v>41127</v>
      </c>
      <c r="D27" s="146">
        <v>41332</v>
      </c>
      <c r="E27" s="147">
        <v>-2.6752525197201837E-2</v>
      </c>
      <c r="F27" s="147">
        <v>5.5865923486360991E-2</v>
      </c>
      <c r="G27" s="147">
        <v>0.13729750111559658</v>
      </c>
      <c r="H27" s="147">
        <v>0.24247883541242632</v>
      </c>
      <c r="I27" s="147">
        <v>8.1726033338323401E-2</v>
      </c>
      <c r="J27" s="148">
        <v>0.5328501741022742</v>
      </c>
      <c r="K27" s="122">
        <v>0.20912004018121189</v>
      </c>
    </row>
    <row r="28" spans="1:12" s="20" customFormat="1" ht="15.75" thickBot="1">
      <c r="A28" s="144"/>
      <c r="B28" s="149" t="s">
        <v>105</v>
      </c>
      <c r="C28" s="150" t="s">
        <v>6</v>
      </c>
      <c r="D28" s="150" t="s">
        <v>6</v>
      </c>
      <c r="E28" s="151">
        <f>AVERAGE(E4:E27)</f>
        <v>-1.2818248038435941E-2</v>
      </c>
      <c r="F28" s="151">
        <f>AVERAGE(F4:F27)</f>
        <v>-3.2013051453161655E-2</v>
      </c>
      <c r="G28" s="151">
        <f>AVERAGE(G4:G27)</f>
        <v>6.6765980253710069E-2</v>
      </c>
      <c r="H28" s="151">
        <f>AVERAGE(H4:H27)</f>
        <v>6.0593410965489029E-2</v>
      </c>
      <c r="I28" s="151">
        <f>AVERAGE(I4:I27)</f>
        <v>6.473365006724921E-2</v>
      </c>
      <c r="J28" s="150" t="s">
        <v>6</v>
      </c>
      <c r="K28" s="150" t="s">
        <v>6</v>
      </c>
      <c r="L28" s="152"/>
    </row>
    <row r="29" spans="1:12" s="20" customFormat="1">
      <c r="A29" s="174" t="s">
        <v>106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</row>
    <row r="30" spans="1:12" s="20" customFormat="1" ht="15" thickBot="1">
      <c r="A30" s="169" t="s">
        <v>107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</row>
    <row r="31" spans="1:12" s="20" customFormat="1" collapsed="1">
      <c r="J31" s="19"/>
    </row>
    <row r="32" spans="1:12" s="20" customFormat="1" collapsed="1">
      <c r="E32" s="109"/>
      <c r="J32" s="19"/>
    </row>
    <row r="33" spans="5:10" s="20" customFormat="1" collapsed="1">
      <c r="E33" s="110"/>
      <c r="J33" s="19"/>
    </row>
    <row r="34" spans="5:10" s="20" customFormat="1">
      <c r="E34" s="109"/>
      <c r="F34" s="109"/>
      <c r="J34" s="19"/>
    </row>
    <row r="35" spans="5:10" s="20" customFormat="1" collapsed="1">
      <c r="E35" s="110"/>
      <c r="I35" s="110"/>
      <c r="J35" s="19"/>
    </row>
    <row r="36" spans="5:10" s="20" customFormat="1" collapsed="1"/>
    <row r="37" spans="5:10" s="20" customFormat="1" collapsed="1"/>
    <row r="38" spans="5:10" s="20" customFormat="1" collapsed="1"/>
    <row r="39" spans="5:10" s="20" customFormat="1" collapsed="1"/>
    <row r="40" spans="5:10" s="20" customFormat="1" collapsed="1"/>
    <row r="41" spans="5:10" s="20" customFormat="1" collapsed="1"/>
    <row r="42" spans="5:10" s="20" customFormat="1" collapsed="1"/>
    <row r="43" spans="5:10" s="20" customFormat="1" collapsed="1"/>
    <row r="44" spans="5:10" s="20" customFormat="1" collapsed="1"/>
    <row r="45" spans="5:10" s="20" customFormat="1" collapsed="1"/>
    <row r="46" spans="5:10" s="20" customFormat="1" collapsed="1"/>
    <row r="47" spans="5:10" s="20" customFormat="1" collapsed="1"/>
    <row r="48" spans="5:10" s="20" customFormat="1" collapsed="1"/>
    <row r="49" spans="3:8" s="20" customFormat="1"/>
    <row r="50" spans="3:8" s="20" customFormat="1"/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  <row r="64" spans="3:8" s="27" customFormat="1">
      <c r="C64" s="28"/>
      <c r="D64" s="28"/>
      <c r="E64" s="29"/>
      <c r="F64" s="29"/>
      <c r="G64" s="29"/>
      <c r="H64" s="29"/>
    </row>
    <row r="65" spans="3:8" s="27" customFormat="1">
      <c r="C65" s="28"/>
      <c r="D65" s="28"/>
      <c r="E65" s="29"/>
      <c r="F65" s="29"/>
      <c r="G65" s="29"/>
      <c r="H65" s="29"/>
    </row>
    <row r="66" spans="3:8" s="27" customFormat="1">
      <c r="C66" s="28"/>
      <c r="D66" s="28"/>
      <c r="E66" s="29"/>
      <c r="F66" s="29"/>
      <c r="G66" s="29"/>
      <c r="H66" s="29"/>
    </row>
    <row r="67" spans="3:8" s="27" customFormat="1">
      <c r="C67" s="28"/>
      <c r="D67" s="28"/>
      <c r="E67" s="29"/>
      <c r="F67" s="29"/>
      <c r="G67" s="29"/>
      <c r="H67" s="29"/>
    </row>
    <row r="68" spans="3:8" s="27" customFormat="1">
      <c r="C68" s="28"/>
      <c r="D68" s="28"/>
      <c r="E68" s="29"/>
      <c r="F68" s="29"/>
      <c r="G68" s="29"/>
      <c r="H68" s="29"/>
    </row>
    <row r="69" spans="3:8" s="27" customFormat="1">
      <c r="C69" s="28"/>
      <c r="D69" s="28"/>
      <c r="E69" s="29"/>
      <c r="F69" s="29"/>
      <c r="G69" s="29"/>
      <c r="H69" s="29"/>
    </row>
    <row r="70" spans="3:8" s="27" customFormat="1">
      <c r="C70" s="28"/>
      <c r="D70" s="28"/>
      <c r="E70" s="29"/>
      <c r="F70" s="29"/>
      <c r="G70" s="29"/>
      <c r="H70" s="29"/>
    </row>
  </sheetData>
  <mergeCells count="5">
    <mergeCell ref="A30:K30"/>
    <mergeCell ref="A1:I1"/>
    <mergeCell ref="A2:A3"/>
    <mergeCell ref="E2:K2"/>
    <mergeCell ref="A29:K29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4"/>
  <sheetViews>
    <sheetView topLeftCell="A28" zoomScale="75" workbookViewId="0">
      <selection activeCell="K82" sqref="K82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75" t="s">
        <v>108</v>
      </c>
      <c r="B1" s="175"/>
      <c r="C1" s="175"/>
      <c r="D1" s="175"/>
      <c r="E1" s="175"/>
      <c r="F1" s="175"/>
      <c r="G1" s="175"/>
    </row>
    <row r="2" spans="1:8" ht="15.75" customHeight="1" thickBot="1">
      <c r="A2" s="196" t="s">
        <v>109</v>
      </c>
      <c r="B2" s="92"/>
      <c r="C2" s="176" t="s">
        <v>110</v>
      </c>
      <c r="D2" s="177"/>
      <c r="E2" s="176" t="s">
        <v>111</v>
      </c>
      <c r="F2" s="177"/>
      <c r="G2" s="93"/>
    </row>
    <row r="3" spans="1:8" ht="45.75" thickBot="1">
      <c r="A3" s="173"/>
      <c r="B3" s="203" t="s">
        <v>89</v>
      </c>
      <c r="C3" s="40" t="s">
        <v>112</v>
      </c>
      <c r="D3" s="33" t="s">
        <v>113</v>
      </c>
      <c r="E3" s="33" t="s">
        <v>114</v>
      </c>
      <c r="F3" s="33" t="s">
        <v>113</v>
      </c>
      <c r="G3" s="204" t="s">
        <v>115</v>
      </c>
    </row>
    <row r="4" spans="1:8" ht="15" customHeight="1">
      <c r="A4" s="21">
        <v>1</v>
      </c>
      <c r="B4" s="205" t="s">
        <v>104</v>
      </c>
      <c r="C4" s="36">
        <v>866.89446999999996</v>
      </c>
      <c r="D4" s="98">
        <v>1.6000419457667778</v>
      </c>
      <c r="E4" s="37">
        <v>575</v>
      </c>
      <c r="F4" s="98">
        <v>1.6715116279069768</v>
      </c>
      <c r="G4" s="38">
        <v>880.64734618161992</v>
      </c>
      <c r="H4" s="52"/>
    </row>
    <row r="5" spans="1:8" ht="14.25" customHeight="1">
      <c r="A5" s="21">
        <v>2</v>
      </c>
      <c r="B5" s="35" t="s">
        <v>102</v>
      </c>
      <c r="C5" s="36">
        <v>181.16377000000003</v>
      </c>
      <c r="D5" s="98">
        <v>0.36596873864578144</v>
      </c>
      <c r="E5" s="37">
        <v>73</v>
      </c>
      <c r="F5" s="98">
        <v>0.34928229665071769</v>
      </c>
      <c r="G5" s="38">
        <v>174.55117526411959</v>
      </c>
      <c r="H5" s="52"/>
    </row>
    <row r="6" spans="1:8">
      <c r="A6" s="21">
        <v>3</v>
      </c>
      <c r="B6" s="206" t="s">
        <v>103</v>
      </c>
      <c r="C6" s="36">
        <v>62.435680000000168</v>
      </c>
      <c r="D6" s="98">
        <v>1.6344609335604134E-2</v>
      </c>
      <c r="E6" s="37">
        <v>38</v>
      </c>
      <c r="F6" s="98">
        <v>2.0540540540540539E-2</v>
      </c>
      <c r="G6" s="38">
        <v>78.677256108108153</v>
      </c>
    </row>
    <row r="7" spans="1:8">
      <c r="A7" s="21">
        <v>4</v>
      </c>
      <c r="B7" s="35" t="s">
        <v>59</v>
      </c>
      <c r="C7" s="36">
        <v>-112.86587000000011</v>
      </c>
      <c r="D7" s="98">
        <v>-6.0450748024906999E-2</v>
      </c>
      <c r="E7" s="37">
        <v>270</v>
      </c>
      <c r="F7" s="98">
        <v>5.2645946262137814E-3</v>
      </c>
      <c r="G7" s="38">
        <v>9.8828579709861923</v>
      </c>
    </row>
    <row r="8" spans="1:8">
      <c r="A8" s="21">
        <v>5</v>
      </c>
      <c r="B8" s="207" t="s">
        <v>51</v>
      </c>
      <c r="C8" s="36">
        <v>-62.959850000000095</v>
      </c>
      <c r="D8" s="98">
        <v>-1.6389728620070043E-2</v>
      </c>
      <c r="E8" s="37">
        <v>7</v>
      </c>
      <c r="F8" s="98">
        <v>1.4792899408284023E-3</v>
      </c>
      <c r="G8" s="38">
        <v>5.6580696005919568</v>
      </c>
    </row>
    <row r="9" spans="1:8">
      <c r="A9" s="21">
        <v>6</v>
      </c>
      <c r="B9" s="73" t="s">
        <v>58</v>
      </c>
      <c r="C9" s="36">
        <v>-28.943280100000091</v>
      </c>
      <c r="D9" s="98">
        <v>-1.3832935250579497E-2</v>
      </c>
      <c r="E9" s="37">
        <v>38</v>
      </c>
      <c r="F9" s="98">
        <v>2.5843307943416759E-3</v>
      </c>
      <c r="G9" s="38">
        <v>5.4013883751765874</v>
      </c>
    </row>
    <row r="10" spans="1:8">
      <c r="A10" s="21">
        <v>7</v>
      </c>
      <c r="B10" s="190" t="s">
        <v>62</v>
      </c>
      <c r="C10" s="36">
        <v>-31.111719999999973</v>
      </c>
      <c r="D10" s="98">
        <v>-2.7326200655307699E-2</v>
      </c>
      <c r="E10" s="37">
        <v>1</v>
      </c>
      <c r="F10" s="98">
        <v>1.6286644951140066E-3</v>
      </c>
      <c r="G10" s="38">
        <v>1.8656743485342029</v>
      </c>
      <c r="H10" s="52"/>
    </row>
    <row r="11" spans="1:8">
      <c r="A11" s="21">
        <v>8</v>
      </c>
      <c r="B11" s="35" t="s">
        <v>54</v>
      </c>
      <c r="C11" s="36">
        <v>30.038570000000295</v>
      </c>
      <c r="D11" s="98">
        <v>1.1009139094292658E-2</v>
      </c>
      <c r="E11" s="37">
        <v>0</v>
      </c>
      <c r="F11" s="98">
        <v>0</v>
      </c>
      <c r="G11" s="38">
        <v>0</v>
      </c>
    </row>
    <row r="12" spans="1:8">
      <c r="A12" s="21">
        <v>9</v>
      </c>
      <c r="B12" s="208" t="s">
        <v>55</v>
      </c>
      <c r="C12" s="36">
        <v>22.219720000000205</v>
      </c>
      <c r="D12" s="98">
        <v>9.9684190940574936E-3</v>
      </c>
      <c r="E12" s="37">
        <v>0</v>
      </c>
      <c r="F12" s="98">
        <v>0</v>
      </c>
      <c r="G12" s="38">
        <v>0</v>
      </c>
    </row>
    <row r="13" spans="1:8">
      <c r="A13" s="21">
        <v>10</v>
      </c>
      <c r="B13" s="73" t="s">
        <v>61</v>
      </c>
      <c r="C13" s="36">
        <v>-6.5250000000000002E-2</v>
      </c>
      <c r="D13" s="98">
        <v>-5.4579569228595954E-5</v>
      </c>
      <c r="E13" s="37">
        <v>0</v>
      </c>
      <c r="F13" s="98">
        <v>0</v>
      </c>
      <c r="G13" s="38">
        <v>0</v>
      </c>
    </row>
    <row r="14" spans="1:8">
      <c r="A14" s="21">
        <v>11</v>
      </c>
      <c r="B14" s="207" t="s">
        <v>100</v>
      </c>
      <c r="C14" s="36">
        <v>-6.4984199999999834</v>
      </c>
      <c r="D14" s="98">
        <v>-2.2979748151448549E-2</v>
      </c>
      <c r="E14" s="37">
        <v>0</v>
      </c>
      <c r="F14" s="98">
        <v>0</v>
      </c>
      <c r="G14" s="38">
        <v>0</v>
      </c>
    </row>
    <row r="15" spans="1:8">
      <c r="A15" s="21">
        <v>12</v>
      </c>
      <c r="B15" s="73" t="s">
        <v>67</v>
      </c>
      <c r="C15" s="36">
        <v>-6.9711899999999449</v>
      </c>
      <c r="D15" s="98">
        <v>-9.0620598599100988E-3</v>
      </c>
      <c r="E15" s="37">
        <v>0</v>
      </c>
      <c r="F15" s="98">
        <v>0</v>
      </c>
      <c r="G15" s="38">
        <v>0</v>
      </c>
    </row>
    <row r="16" spans="1:8">
      <c r="A16" s="21">
        <v>13</v>
      </c>
      <c r="B16" s="35" t="s">
        <v>69</v>
      </c>
      <c r="C16" s="36">
        <v>-7.5905399999999785</v>
      </c>
      <c r="D16" s="98">
        <v>-1.517237348519921E-2</v>
      </c>
      <c r="E16" s="37">
        <v>0</v>
      </c>
      <c r="F16" s="98">
        <v>0</v>
      </c>
      <c r="G16" s="38">
        <v>0</v>
      </c>
    </row>
    <row r="17" spans="1:8">
      <c r="A17" s="21">
        <v>14</v>
      </c>
      <c r="B17" s="73" t="s">
        <v>65</v>
      </c>
      <c r="C17" s="36">
        <v>-9.1744200000000422</v>
      </c>
      <c r="D17" s="98">
        <v>-9.4665699938926619E-3</v>
      </c>
      <c r="E17" s="37">
        <v>0</v>
      </c>
      <c r="F17" s="98">
        <v>0</v>
      </c>
      <c r="G17" s="38">
        <v>0</v>
      </c>
    </row>
    <row r="18" spans="1:8">
      <c r="A18" s="21">
        <v>15</v>
      </c>
      <c r="B18" s="35" t="s">
        <v>68</v>
      </c>
      <c r="C18" s="36">
        <v>-24.451080000000076</v>
      </c>
      <c r="D18" s="98">
        <v>-3.5965256008359564E-2</v>
      </c>
      <c r="E18" s="37">
        <v>0</v>
      </c>
      <c r="F18" s="98">
        <v>0</v>
      </c>
      <c r="G18" s="38">
        <v>0</v>
      </c>
    </row>
    <row r="19" spans="1:8">
      <c r="A19" s="21">
        <v>16</v>
      </c>
      <c r="B19" s="35" t="s">
        <v>49</v>
      </c>
      <c r="C19" s="36">
        <v>-98.446099999999632</v>
      </c>
      <c r="D19" s="98">
        <v>-2.3211380850590081E-2</v>
      </c>
      <c r="E19" s="37">
        <v>0</v>
      </c>
      <c r="F19" s="98">
        <v>0</v>
      </c>
      <c r="G19" s="38">
        <v>0</v>
      </c>
    </row>
    <row r="20" spans="1:8">
      <c r="A20" s="21">
        <v>17</v>
      </c>
      <c r="B20" s="35" t="s">
        <v>52</v>
      </c>
      <c r="C20" s="36">
        <v>-13.288560000000055</v>
      </c>
      <c r="D20" s="98">
        <v>-4.0801500979110372E-3</v>
      </c>
      <c r="E20" s="37">
        <v>-3</v>
      </c>
      <c r="F20" s="98">
        <v>-2.8677946659019213E-4</v>
      </c>
      <c r="G20" s="38">
        <v>-0.93245809394888179</v>
      </c>
    </row>
    <row r="21" spans="1:8" ht="13.5" customHeight="1">
      <c r="A21" s="21">
        <v>18</v>
      </c>
      <c r="B21" s="73" t="s">
        <v>57</v>
      </c>
      <c r="C21" s="36">
        <v>-50.368680000000168</v>
      </c>
      <c r="D21" s="98">
        <v>-2.3231231585584114E-2</v>
      </c>
      <c r="E21" s="37">
        <v>-4101</v>
      </c>
      <c r="F21" s="98">
        <v>-1.3831519878636086E-3</v>
      </c>
      <c r="G21" s="38">
        <v>-2.9354480055451395</v>
      </c>
    </row>
    <row r="22" spans="1:8">
      <c r="A22" s="21">
        <v>19</v>
      </c>
      <c r="B22" s="35" t="s">
        <v>60</v>
      </c>
      <c r="C22" s="36">
        <v>-14.926350000000093</v>
      </c>
      <c r="D22" s="98">
        <v>-1.034326105811331E-2</v>
      </c>
      <c r="E22" s="37">
        <v>-11</v>
      </c>
      <c r="F22" s="98">
        <v>-7.5966850828729279E-3</v>
      </c>
      <c r="G22" s="38">
        <v>-10.947334935728485</v>
      </c>
    </row>
    <row r="23" spans="1:8">
      <c r="A23" s="21">
        <v>20</v>
      </c>
      <c r="B23" s="73" t="s">
        <v>56</v>
      </c>
      <c r="C23" s="36">
        <v>6.6130900000003159</v>
      </c>
      <c r="D23" s="98">
        <v>3.0568115085941672E-3</v>
      </c>
      <c r="E23" s="37">
        <v>-9</v>
      </c>
      <c r="F23" s="98">
        <v>-8.1154192966636611E-3</v>
      </c>
      <c r="G23" s="38">
        <v>-17.742157953111008</v>
      </c>
    </row>
    <row r="24" spans="1:8">
      <c r="A24" s="21">
        <v>21</v>
      </c>
      <c r="B24" s="35" t="s">
        <v>63</v>
      </c>
      <c r="C24" s="36">
        <v>-60.070060000000055</v>
      </c>
      <c r="D24" s="98">
        <v>-5.6626315877092541E-2</v>
      </c>
      <c r="E24" s="37">
        <v>-30</v>
      </c>
      <c r="F24" s="98">
        <v>-1.9920318725099601E-2</v>
      </c>
      <c r="G24" s="38">
        <v>-20.796975498007949</v>
      </c>
    </row>
    <row r="25" spans="1:8">
      <c r="A25" s="21">
        <v>22</v>
      </c>
      <c r="B25" s="73" t="s">
        <v>48</v>
      </c>
      <c r="C25" s="36">
        <v>8.5407269999980926</v>
      </c>
      <c r="D25" s="98">
        <v>3.9248775454315258E-4</v>
      </c>
      <c r="E25" s="37">
        <v>-167</v>
      </c>
      <c r="F25" s="98">
        <v>-3.1623996364187243E-3</v>
      </c>
      <c r="G25" s="38">
        <v>-68.851002568945532</v>
      </c>
    </row>
    <row r="26" spans="1:8" ht="15">
      <c r="A26" s="21">
        <v>23</v>
      </c>
      <c r="B26" s="209" t="s">
        <v>116</v>
      </c>
      <c r="C26" s="36">
        <v>-199.95851999999999</v>
      </c>
      <c r="D26" s="98">
        <v>-6.710771983644577E-2</v>
      </c>
      <c r="E26" s="37">
        <v>-110</v>
      </c>
      <c r="F26" s="98">
        <v>-6.5398335315101072E-2</v>
      </c>
      <c r="G26" s="38">
        <v>-194.70655029726521</v>
      </c>
    </row>
    <row r="27" spans="1:8">
      <c r="A27" s="21">
        <v>24</v>
      </c>
      <c r="B27" s="162" t="s">
        <v>66</v>
      </c>
      <c r="C27" s="156" t="s">
        <v>99</v>
      </c>
      <c r="D27" s="156" t="s">
        <v>99</v>
      </c>
      <c r="E27" s="156" t="s">
        <v>99</v>
      </c>
      <c r="F27" s="156" t="s">
        <v>99</v>
      </c>
      <c r="G27" s="156" t="s">
        <v>99</v>
      </c>
    </row>
    <row r="28" spans="1:8" ht="15.75" thickBot="1">
      <c r="A28" s="91"/>
      <c r="B28" s="94" t="s">
        <v>71</v>
      </c>
      <c r="C28" s="95">
        <v>450.2161368999989</v>
      </c>
      <c r="D28" s="99">
        <v>7.298928985747067E-3</v>
      </c>
      <c r="E28" s="96">
        <v>-3429</v>
      </c>
      <c r="F28" s="99">
        <v>-1.0835567965144168E-3</v>
      </c>
      <c r="G28" s="97">
        <v>839.77184049658422</v>
      </c>
      <c r="H28" s="52"/>
    </row>
    <row r="29" spans="1:8">
      <c r="B29" s="67"/>
      <c r="C29" s="68"/>
      <c r="D29" s="69"/>
      <c r="E29" s="70"/>
      <c r="F29" s="69"/>
      <c r="G29" s="68"/>
      <c r="H29" s="52"/>
    </row>
    <row r="48" spans="2:5" ht="15">
      <c r="B48" s="59"/>
      <c r="C48" s="60"/>
      <c r="D48" s="61"/>
      <c r="E48" s="62"/>
    </row>
    <row r="49" spans="2:6" ht="15">
      <c r="B49" s="59"/>
      <c r="C49" s="60"/>
      <c r="D49" s="61"/>
      <c r="E49" s="62"/>
    </row>
    <row r="50" spans="2:6" ht="15">
      <c r="B50" s="59"/>
      <c r="C50" s="60"/>
      <c r="D50" s="61"/>
      <c r="E50" s="62"/>
    </row>
    <row r="51" spans="2:6" ht="15">
      <c r="B51" s="59"/>
      <c r="C51" s="60"/>
      <c r="D51" s="61"/>
      <c r="E51" s="62"/>
    </row>
    <row r="52" spans="2:6" ht="15">
      <c r="B52" s="59"/>
      <c r="C52" s="60"/>
      <c r="D52" s="61"/>
      <c r="E52" s="62"/>
    </row>
    <row r="53" spans="2:6" ht="15">
      <c r="B53" s="59"/>
      <c r="C53" s="60"/>
      <c r="D53" s="61"/>
      <c r="E53" s="62"/>
    </row>
    <row r="54" spans="2:6" ht="15.75" thickBot="1">
      <c r="B54" s="81"/>
      <c r="C54" s="81"/>
      <c r="D54" s="81"/>
      <c r="E54" s="81"/>
    </row>
    <row r="57" spans="2:6" ht="14.25" customHeight="1"/>
    <row r="58" spans="2:6">
      <c r="F58" s="52"/>
    </row>
    <row r="60" spans="2:6">
      <c r="F60"/>
    </row>
    <row r="61" spans="2:6">
      <c r="F61"/>
    </row>
    <row r="62" spans="2:6" ht="30.75" thickBot="1">
      <c r="B62" s="40" t="s">
        <v>89</v>
      </c>
      <c r="C62" s="33" t="s">
        <v>117</v>
      </c>
      <c r="D62" s="33" t="s">
        <v>118</v>
      </c>
      <c r="E62" s="34" t="s">
        <v>119</v>
      </c>
      <c r="F62"/>
    </row>
    <row r="63" spans="2:6">
      <c r="B63" s="35" t="str">
        <f t="shared" ref="B63:D67" si="0">B4</f>
        <v xml:space="preserve">OTP Obligatsiinyi </v>
      </c>
      <c r="C63" s="36">
        <f t="shared" si="0"/>
        <v>866.89446999999996</v>
      </c>
      <c r="D63" s="98">
        <f t="shared" si="0"/>
        <v>1.6000419457667778</v>
      </c>
      <c r="E63" s="38">
        <f>G4</f>
        <v>880.64734618161992</v>
      </c>
    </row>
    <row r="64" spans="2:6">
      <c r="B64" s="35" t="str">
        <f t="shared" si="0"/>
        <v>Altus-Strategichnyi</v>
      </c>
      <c r="C64" s="36">
        <f t="shared" si="0"/>
        <v>181.16377000000003</v>
      </c>
      <c r="D64" s="98">
        <f t="shared" si="0"/>
        <v>0.36596873864578144</v>
      </c>
      <c r="E64" s="38">
        <f>G5</f>
        <v>174.55117526411959</v>
      </c>
    </row>
    <row r="65" spans="2:5">
      <c r="B65" s="35" t="str">
        <f t="shared" si="0"/>
        <v xml:space="preserve">UNIVER.UA/Myhailo Grushevskyi: Fond Derzhavnyh Paperiv   </v>
      </c>
      <c r="C65" s="36">
        <f t="shared" si="0"/>
        <v>62.435680000000168</v>
      </c>
      <c r="D65" s="98">
        <f t="shared" si="0"/>
        <v>1.6344609335604134E-2</v>
      </c>
      <c r="E65" s="38">
        <f>G6</f>
        <v>78.677256108108153</v>
      </c>
    </row>
    <row r="66" spans="2:5">
      <c r="B66" s="35" t="str">
        <f t="shared" si="0"/>
        <v>Argentum</v>
      </c>
      <c r="C66" s="36">
        <f t="shared" si="0"/>
        <v>-112.86587000000011</v>
      </c>
      <c r="D66" s="98">
        <f t="shared" si="0"/>
        <v>-6.0450748024906999E-2</v>
      </c>
      <c r="E66" s="38">
        <f>G7</f>
        <v>9.8828579709861923</v>
      </c>
    </row>
    <row r="67" spans="2:5">
      <c r="B67" s="124" t="str">
        <f t="shared" si="0"/>
        <v>KINTO-Ekviti</v>
      </c>
      <c r="C67" s="125">
        <f t="shared" si="0"/>
        <v>-62.959850000000095</v>
      </c>
      <c r="D67" s="126">
        <f t="shared" si="0"/>
        <v>-1.6389728620070043E-2</v>
      </c>
      <c r="E67" s="127">
        <f>G8</f>
        <v>5.6580696005919568</v>
      </c>
    </row>
    <row r="68" spans="2:5">
      <c r="B68" s="123" t="str">
        <f>B22</f>
        <v>VSI</v>
      </c>
      <c r="C68" s="36">
        <f t="shared" ref="C68:D71" si="1">C22</f>
        <v>-14.926350000000093</v>
      </c>
      <c r="D68" s="98">
        <f t="shared" si="1"/>
        <v>-1.034326105811331E-2</v>
      </c>
      <c r="E68" s="38">
        <f>G22</f>
        <v>-10.947334935728485</v>
      </c>
    </row>
    <row r="69" spans="2:5">
      <c r="B69" s="123" t="str">
        <f>B23</f>
        <v xml:space="preserve">OTP Klasychnyi </v>
      </c>
      <c r="C69" s="36">
        <f t="shared" si="1"/>
        <v>6.6130900000003159</v>
      </c>
      <c r="D69" s="98">
        <f t="shared" si="1"/>
        <v>3.0568115085941672E-3</v>
      </c>
      <c r="E69" s="38">
        <f>G23</f>
        <v>-17.742157953111008</v>
      </c>
    </row>
    <row r="70" spans="2:5">
      <c r="B70" s="123" t="str">
        <f>B24</f>
        <v>UNIVER.UA/Iaroslav Mudryi: Fond Aktsii</v>
      </c>
      <c r="C70" s="36">
        <f t="shared" si="1"/>
        <v>-60.070060000000055</v>
      </c>
      <c r="D70" s="98">
        <f t="shared" si="1"/>
        <v>-5.6626315877092541E-2</v>
      </c>
      <c r="E70" s="38">
        <f>G24</f>
        <v>-20.796975498007949</v>
      </c>
    </row>
    <row r="71" spans="2:5">
      <c r="B71" s="123" t="str">
        <f>B25</f>
        <v>KINTO-Klasychnyi</v>
      </c>
      <c r="C71" s="36">
        <f t="shared" si="1"/>
        <v>8.5407269999980926</v>
      </c>
      <c r="D71" s="98">
        <f t="shared" si="1"/>
        <v>3.9248775454315258E-4</v>
      </c>
      <c r="E71" s="38">
        <f>G25</f>
        <v>-68.851002568945532</v>
      </c>
    </row>
    <row r="72" spans="2:5">
      <c r="B72" s="123" t="str">
        <f>B26</f>
        <v>UNIVER.UA/Taras Shevchenko: Fond Zaoshchadzhen</v>
      </c>
      <c r="C72" s="36">
        <f>C26</f>
        <v>-199.95851999999999</v>
      </c>
      <c r="D72" s="98">
        <f>D26</f>
        <v>-6.710771983644577E-2</v>
      </c>
      <c r="E72" s="38">
        <f>G26</f>
        <v>-194.70655029726521</v>
      </c>
    </row>
    <row r="73" spans="2:5">
      <c r="B73" s="134" t="s">
        <v>73</v>
      </c>
      <c r="C73" s="135">
        <f>C28-SUM(C63:C72)</f>
        <v>-224.65095009999959</v>
      </c>
      <c r="D73" s="136"/>
      <c r="E73" s="135">
        <f>G28-SUM(E63:E72)</f>
        <v>3.39915662421663</v>
      </c>
    </row>
    <row r="74" spans="2:5" ht="15">
      <c r="B74" s="132" t="s">
        <v>71</v>
      </c>
      <c r="C74" s="133">
        <f>SUM(C63:C73)</f>
        <v>450.2161368999989</v>
      </c>
      <c r="D74" s="133"/>
      <c r="E74" s="133">
        <f>SUM(E63:E73)</f>
        <v>839.77184049658422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3"/>
  <sheetViews>
    <sheetView zoomScale="80" workbookViewId="0">
      <selection activeCell="A25" sqref="A25:A31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5" t="s">
        <v>89</v>
      </c>
      <c r="B1" s="66" t="s">
        <v>120</v>
      </c>
      <c r="C1" s="10"/>
    </row>
    <row r="2" spans="1:3" ht="14.25">
      <c r="A2" s="190" t="s">
        <v>59</v>
      </c>
      <c r="B2" s="163">
        <v>-6.5371189836397892E-2</v>
      </c>
      <c r="C2" s="10"/>
    </row>
    <row r="3" spans="1:3" ht="14.25">
      <c r="A3" s="35" t="s">
        <v>63</v>
      </c>
      <c r="B3" s="140">
        <v>-3.7452054004670887E-2</v>
      </c>
      <c r="C3" s="10"/>
    </row>
    <row r="4" spans="1:3" ht="14.25">
      <c r="A4" s="35" t="s">
        <v>68</v>
      </c>
      <c r="B4" s="140">
        <v>-3.5965256008307689E-2</v>
      </c>
      <c r="C4" s="10"/>
    </row>
    <row r="5" spans="1:3" ht="14.25">
      <c r="A5" s="190" t="s">
        <v>62</v>
      </c>
      <c r="B5" s="141">
        <v>-2.8907784068890274E-2</v>
      </c>
      <c r="C5" s="10"/>
    </row>
    <row r="6" spans="1:3" ht="14.25">
      <c r="A6" s="205" t="s">
        <v>104</v>
      </c>
      <c r="B6" s="141">
        <v>-2.6752525197201837E-2</v>
      </c>
      <c r="C6" s="10"/>
    </row>
    <row r="7" spans="1:3" ht="14.25">
      <c r="A7" s="35" t="s">
        <v>49</v>
      </c>
      <c r="B7" s="141">
        <v>-2.3211380850595487E-2</v>
      </c>
      <c r="C7" s="10"/>
    </row>
    <row r="8" spans="1:3" ht="14.25">
      <c r="A8" s="207" t="s">
        <v>100</v>
      </c>
      <c r="B8" s="141">
        <v>-2.2979748151469526E-2</v>
      </c>
      <c r="C8" s="10"/>
    </row>
    <row r="9" spans="1:3" ht="14.25">
      <c r="A9" s="73" t="s">
        <v>57</v>
      </c>
      <c r="B9" s="141">
        <v>-2.1878340668091134E-2</v>
      </c>
      <c r="C9" s="10"/>
    </row>
    <row r="10" spans="1:3" ht="14.25">
      <c r="A10" s="207" t="s">
        <v>51</v>
      </c>
      <c r="B10" s="141">
        <v>-1.7842624146453434E-2</v>
      </c>
      <c r="C10" s="10"/>
    </row>
    <row r="11" spans="1:3" ht="14.25">
      <c r="A11" s="190" t="s">
        <v>58</v>
      </c>
      <c r="B11" s="141">
        <v>-1.6374947763163394E-2</v>
      </c>
      <c r="C11" s="10"/>
    </row>
    <row r="12" spans="1:3" ht="14.25">
      <c r="A12" s="35" t="s">
        <v>69</v>
      </c>
      <c r="B12" s="141">
        <v>-1.5172373485199731E-2</v>
      </c>
      <c r="C12" s="10"/>
    </row>
    <row r="13" spans="1:3" ht="14.25">
      <c r="A13" s="73" t="s">
        <v>65</v>
      </c>
      <c r="B13" s="141">
        <v>-9.4665699938866199E-3</v>
      </c>
      <c r="C13" s="10"/>
    </row>
    <row r="14" spans="1:3" ht="14.25">
      <c r="A14" s="73" t="s">
        <v>67</v>
      </c>
      <c r="B14" s="141">
        <v>-9.0620598599047142E-3</v>
      </c>
      <c r="C14" s="10"/>
    </row>
    <row r="15" spans="1:3" ht="14.25">
      <c r="A15" s="206" t="s">
        <v>103</v>
      </c>
      <c r="B15" s="142">
        <v>-4.1114791997515221E-3</v>
      </c>
      <c r="C15" s="10"/>
    </row>
    <row r="16" spans="1:3" ht="14.25">
      <c r="A16" s="35" t="s">
        <v>52</v>
      </c>
      <c r="B16" s="141">
        <v>-3.7944588042222449E-3</v>
      </c>
      <c r="C16" s="10"/>
    </row>
    <row r="17" spans="1:3" ht="14.25">
      <c r="A17" s="190" t="s">
        <v>60</v>
      </c>
      <c r="B17" s="141">
        <v>-2.7676005651683377E-3</v>
      </c>
      <c r="C17" s="10"/>
    </row>
    <row r="18" spans="1:3" ht="15">
      <c r="A18" s="209" t="s">
        <v>116</v>
      </c>
      <c r="B18" s="141">
        <v>-1.8289979420421654E-3</v>
      </c>
      <c r="C18" s="10"/>
    </row>
    <row r="19" spans="1:3" ht="14.25">
      <c r="A19" s="73" t="s">
        <v>61</v>
      </c>
      <c r="B19" s="141">
        <v>-5.4579569275570172E-5</v>
      </c>
      <c r="C19" s="10"/>
    </row>
    <row r="20" spans="1:3" ht="14.25">
      <c r="A20" s="73" t="s">
        <v>48</v>
      </c>
      <c r="B20" s="141">
        <v>3.5661650298244307E-3</v>
      </c>
      <c r="C20" s="10"/>
    </row>
    <row r="21" spans="1:3" ht="14.25">
      <c r="A21" s="208" t="s">
        <v>55</v>
      </c>
      <c r="B21" s="141">
        <v>9.9684190941027317E-3</v>
      </c>
      <c r="C21" s="10"/>
    </row>
    <row r="22" spans="1:3" ht="14.25">
      <c r="A22" s="35" t="s">
        <v>54</v>
      </c>
      <c r="B22" s="141">
        <v>1.1009139094287024E-2</v>
      </c>
      <c r="C22" s="10"/>
    </row>
    <row r="23" spans="1:3" ht="14.25">
      <c r="A23" s="73" t="s">
        <v>56</v>
      </c>
      <c r="B23" s="141">
        <v>1.1263639966463179E-2</v>
      </c>
      <c r="C23" s="10"/>
    </row>
    <row r="24" spans="1:3" ht="14.25">
      <c r="A24" s="35" t="s">
        <v>102</v>
      </c>
      <c r="B24" s="141">
        <v>1.2366902045988448E-2</v>
      </c>
      <c r="C24" s="10"/>
    </row>
    <row r="25" spans="1:3" ht="14.25">
      <c r="A25" s="184" t="s">
        <v>121</v>
      </c>
      <c r="B25" s="140">
        <v>-1.2818248038435941E-2</v>
      </c>
      <c r="C25" s="10"/>
    </row>
    <row r="26" spans="1:3" ht="14.25">
      <c r="A26" s="145" t="s">
        <v>28</v>
      </c>
      <c r="B26" s="140">
        <v>-6.1618411284335428E-2</v>
      </c>
      <c r="C26" s="10"/>
    </row>
    <row r="27" spans="1:3" ht="14.25">
      <c r="A27" s="145" t="s">
        <v>17</v>
      </c>
      <c r="B27" s="140">
        <v>-6.2750909335847926E-2</v>
      </c>
      <c r="C27" s="57"/>
    </row>
    <row r="28" spans="1:3" ht="14.25">
      <c r="A28" s="145" t="s">
        <v>122</v>
      </c>
      <c r="B28" s="140">
        <v>-2.8801931011558368E-3</v>
      </c>
      <c r="C28" s="9"/>
    </row>
    <row r="29" spans="1:3" ht="14.25">
      <c r="A29" s="145" t="s">
        <v>123</v>
      </c>
      <c r="B29" s="140">
        <v>7.6147262480403821E-3</v>
      </c>
      <c r="C29" s="76"/>
    </row>
    <row r="30" spans="1:3" ht="14.25">
      <c r="A30" s="145" t="s">
        <v>124</v>
      </c>
      <c r="B30" s="140">
        <v>1.8273972602739726E-2</v>
      </c>
      <c r="C30" s="10"/>
    </row>
    <row r="31" spans="1:3" ht="15" thickBot="1">
      <c r="A31" s="210" t="s">
        <v>125</v>
      </c>
      <c r="B31" s="143">
        <v>-1.7985180637313025E-2</v>
      </c>
      <c r="C31" s="10"/>
    </row>
    <row r="32" spans="1:3">
      <c r="B32" s="10"/>
      <c r="C32" s="10"/>
    </row>
    <row r="33" spans="2:3">
      <c r="C33" s="10"/>
    </row>
    <row r="34" spans="2:3">
      <c r="B34" s="10"/>
      <c r="C34" s="10"/>
    </row>
    <row r="35" spans="2:3">
      <c r="C35" s="10"/>
    </row>
    <row r="36" spans="2:3">
      <c r="B36" s="10"/>
    </row>
    <row r="37" spans="2:3">
      <c r="B37" s="10"/>
    </row>
    <row r="38" spans="2:3">
      <c r="B38" s="10"/>
    </row>
    <row r="39" spans="2:3">
      <c r="B39" s="10"/>
    </row>
    <row r="40" spans="2:3">
      <c r="B40" s="10"/>
    </row>
    <row r="41" spans="2:3">
      <c r="B41" s="10"/>
    </row>
    <row r="42" spans="2:3">
      <c r="B42" s="10"/>
    </row>
    <row r="43" spans="2:3">
      <c r="B43" s="10"/>
    </row>
    <row r="44" spans="2:3">
      <c r="B44" s="10"/>
    </row>
    <row r="45" spans="2:3">
      <c r="B45" s="10"/>
    </row>
    <row r="46" spans="2:3">
      <c r="B46" s="10"/>
    </row>
    <row r="47" spans="2:3">
      <c r="B47" s="10"/>
    </row>
    <row r="48" spans="2:3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10"/>
  <sheetViews>
    <sheetView zoomScale="85" workbookViewId="0">
      <selection activeCell="C41" sqref="C41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65" t="s">
        <v>126</v>
      </c>
      <c r="B1" s="165"/>
      <c r="C1" s="165"/>
      <c r="D1" s="165"/>
      <c r="E1" s="165"/>
      <c r="F1" s="165"/>
      <c r="G1" s="165"/>
      <c r="H1" s="165"/>
      <c r="I1" s="165"/>
      <c r="J1" s="165"/>
      <c r="K1" s="13"/>
      <c r="L1" s="14"/>
      <c r="M1" s="14"/>
    </row>
    <row r="2" spans="1:13" ht="45.75" thickBot="1">
      <c r="A2" s="15" t="s">
        <v>109</v>
      </c>
      <c r="B2" s="15" t="s">
        <v>89</v>
      </c>
      <c r="C2" s="42" t="s">
        <v>127</v>
      </c>
      <c r="D2" s="42" t="s">
        <v>128</v>
      </c>
      <c r="E2" s="42" t="s">
        <v>42</v>
      </c>
      <c r="F2" s="42" t="s">
        <v>43</v>
      </c>
      <c r="G2" s="42" t="s">
        <v>44</v>
      </c>
      <c r="H2" s="42" t="s">
        <v>45</v>
      </c>
      <c r="I2" s="17" t="s">
        <v>46</v>
      </c>
      <c r="J2" s="18" t="s">
        <v>47</v>
      </c>
    </row>
    <row r="3" spans="1:13">
      <c r="A3" s="21">
        <v>1</v>
      </c>
      <c r="B3" s="73" t="s">
        <v>129</v>
      </c>
      <c r="C3" s="212" t="s">
        <v>136</v>
      </c>
      <c r="D3" s="213" t="s">
        <v>137</v>
      </c>
      <c r="E3" s="86">
        <v>11281188.720000001</v>
      </c>
      <c r="F3" s="87">
        <v>33748</v>
      </c>
      <c r="G3" s="86">
        <v>334.27725257793054</v>
      </c>
      <c r="H3" s="51">
        <v>100</v>
      </c>
      <c r="I3" s="194" t="s">
        <v>139</v>
      </c>
      <c r="J3" s="88" t="s">
        <v>7</v>
      </c>
    </row>
    <row r="4" spans="1:13" ht="14.25" customHeight="1">
      <c r="A4" s="21">
        <v>2</v>
      </c>
      <c r="B4" s="211" t="s">
        <v>130</v>
      </c>
      <c r="C4" s="212" t="s">
        <v>136</v>
      </c>
      <c r="D4" s="213" t="s">
        <v>137</v>
      </c>
      <c r="E4" s="86">
        <v>2412733.2999999998</v>
      </c>
      <c r="F4" s="87">
        <v>45056</v>
      </c>
      <c r="G4" s="86">
        <v>53.549655983664771</v>
      </c>
      <c r="H4" s="84">
        <v>100</v>
      </c>
      <c r="I4" s="85" t="s">
        <v>140</v>
      </c>
      <c r="J4" s="88" t="s">
        <v>1</v>
      </c>
    </row>
    <row r="5" spans="1:13">
      <c r="A5" s="21">
        <v>3</v>
      </c>
      <c r="B5" s="190" t="s">
        <v>131</v>
      </c>
      <c r="C5" s="212" t="s">
        <v>136</v>
      </c>
      <c r="D5" s="213" t="s">
        <v>137</v>
      </c>
      <c r="E5" s="86">
        <v>2026048.9</v>
      </c>
      <c r="F5" s="87">
        <v>56724</v>
      </c>
      <c r="G5" s="86">
        <v>35.717666243565333</v>
      </c>
      <c r="H5" s="51">
        <v>100</v>
      </c>
      <c r="I5" s="194" t="s">
        <v>139</v>
      </c>
      <c r="J5" s="88" t="s">
        <v>2</v>
      </c>
    </row>
    <row r="6" spans="1:13">
      <c r="A6" s="21">
        <v>4</v>
      </c>
      <c r="B6" s="190" t="s">
        <v>132</v>
      </c>
      <c r="C6" s="212" t="s">
        <v>136</v>
      </c>
      <c r="D6" s="111" t="s">
        <v>138</v>
      </c>
      <c r="E6" s="86">
        <v>1374513.1002</v>
      </c>
      <c r="F6" s="87">
        <v>2941</v>
      </c>
      <c r="G6" s="86">
        <v>467.36249581774905</v>
      </c>
      <c r="H6" s="51">
        <v>1000</v>
      </c>
      <c r="I6" s="190" t="s">
        <v>141</v>
      </c>
      <c r="J6" s="88" t="s">
        <v>0</v>
      </c>
    </row>
    <row r="7" spans="1:13" s="43" customFormat="1" collapsed="1">
      <c r="A7" s="21">
        <v>5</v>
      </c>
      <c r="B7" s="85" t="s">
        <v>133</v>
      </c>
      <c r="C7" s="212" t="s">
        <v>136</v>
      </c>
      <c r="D7" s="213" t="s">
        <v>137</v>
      </c>
      <c r="E7" s="86">
        <v>1100135.24</v>
      </c>
      <c r="F7" s="87">
        <v>802</v>
      </c>
      <c r="G7" s="86">
        <v>1371.7397007481297</v>
      </c>
      <c r="H7" s="51">
        <v>1000</v>
      </c>
      <c r="I7" s="85" t="s">
        <v>142</v>
      </c>
      <c r="J7" s="88" t="s">
        <v>13</v>
      </c>
    </row>
    <row r="8" spans="1:13" s="43" customFormat="1">
      <c r="A8" s="21">
        <v>7</v>
      </c>
      <c r="B8" s="73" t="s">
        <v>134</v>
      </c>
      <c r="C8" s="212" t="s">
        <v>136</v>
      </c>
      <c r="D8" s="213" t="s">
        <v>137</v>
      </c>
      <c r="E8" s="86">
        <v>824486.7</v>
      </c>
      <c r="F8" s="87">
        <v>910</v>
      </c>
      <c r="G8" s="86">
        <v>906.02934065934062</v>
      </c>
      <c r="H8" s="51">
        <v>1000</v>
      </c>
      <c r="I8" s="194" t="s">
        <v>143</v>
      </c>
      <c r="J8" s="88" t="s">
        <v>3</v>
      </c>
    </row>
    <row r="9" spans="1:13" s="43" customFormat="1">
      <c r="A9" s="21">
        <v>8</v>
      </c>
      <c r="B9" s="211" t="s">
        <v>135</v>
      </c>
      <c r="C9" s="212" t="s">
        <v>136</v>
      </c>
      <c r="D9" s="213" t="s">
        <v>137</v>
      </c>
      <c r="E9" s="86">
        <v>640580.72</v>
      </c>
      <c r="F9" s="87">
        <v>679</v>
      </c>
      <c r="G9" s="86">
        <v>943.41784977908685</v>
      </c>
      <c r="H9" s="51">
        <v>1000</v>
      </c>
      <c r="I9" s="190" t="s">
        <v>144</v>
      </c>
      <c r="J9" s="88" t="s">
        <v>4</v>
      </c>
    </row>
    <row r="10" spans="1:13" ht="15.75" customHeight="1" thickBot="1">
      <c r="A10" s="166" t="s">
        <v>71</v>
      </c>
      <c r="B10" s="167"/>
      <c r="C10" s="112" t="s">
        <v>6</v>
      </c>
      <c r="D10" s="112" t="s">
        <v>6</v>
      </c>
      <c r="E10" s="100">
        <f>SUM(E3:E9)</f>
        <v>19659686.680199996</v>
      </c>
      <c r="F10" s="101">
        <f>SUM(F3:F9)</f>
        <v>140860</v>
      </c>
      <c r="G10" s="112" t="s">
        <v>6</v>
      </c>
      <c r="H10" s="112" t="s">
        <v>6</v>
      </c>
      <c r="I10" s="112" t="s">
        <v>6</v>
      </c>
      <c r="J10" s="113" t="s">
        <v>6</v>
      </c>
    </row>
  </sheetData>
  <mergeCells count="2">
    <mergeCell ref="A1:J1"/>
    <mergeCell ref="A10:B10"/>
  </mergeCells>
  <phoneticPr fontId="11" type="noConversion"/>
  <hyperlinks>
    <hyperlink ref="J5" r:id="rId1" display="http://am.concorde.ua/"/>
    <hyperlink ref="J6" r:id="rId2" display="http://www.dragon-am.com/"/>
    <hyperlink ref="J7" r:id="rId3" display="http://otpcapital.com.ua/"/>
    <hyperlink ref="J3" r:id="rId4"/>
    <hyperlink ref="J10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2"/>
  <sheetViews>
    <sheetView tabSelected="1" zoomScale="85" workbookViewId="0">
      <selection activeCell="G36" sqref="G36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8" t="s">
        <v>145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1" customFormat="1" ht="15.75" customHeight="1" thickBot="1">
      <c r="A2" s="196" t="s">
        <v>40</v>
      </c>
      <c r="B2" s="104"/>
      <c r="C2" s="105"/>
      <c r="D2" s="106"/>
      <c r="E2" s="173" t="s">
        <v>88</v>
      </c>
      <c r="F2" s="173"/>
      <c r="G2" s="173"/>
      <c r="H2" s="173"/>
      <c r="I2" s="173"/>
      <c r="J2" s="173"/>
      <c r="K2" s="173"/>
    </row>
    <row r="3" spans="1:11" customFormat="1" ht="64.5" thickBot="1">
      <c r="A3" s="196"/>
      <c r="B3" s="197" t="s">
        <v>89</v>
      </c>
      <c r="C3" s="198" t="s">
        <v>90</v>
      </c>
      <c r="D3" s="198" t="s">
        <v>91</v>
      </c>
      <c r="E3" s="199" t="s">
        <v>92</v>
      </c>
      <c r="F3" s="199" t="s">
        <v>146</v>
      </c>
      <c r="G3" s="199" t="s">
        <v>147</v>
      </c>
      <c r="H3" s="17" t="s">
        <v>95</v>
      </c>
      <c r="I3" s="17" t="s">
        <v>96</v>
      </c>
      <c r="J3" s="200" t="s">
        <v>97</v>
      </c>
      <c r="K3" s="200" t="s">
        <v>98</v>
      </c>
    </row>
    <row r="4" spans="1:11" customFormat="1" collapsed="1">
      <c r="A4" s="21">
        <v>1</v>
      </c>
      <c r="B4" s="73" t="s">
        <v>148</v>
      </c>
      <c r="C4" s="107">
        <v>38441</v>
      </c>
      <c r="D4" s="107">
        <v>38625</v>
      </c>
      <c r="E4" s="102">
        <v>-1.1128931874567094E-2</v>
      </c>
      <c r="F4" s="102">
        <v>3.3939112485534162E-2</v>
      </c>
      <c r="G4" s="102">
        <v>-3.8485137723963669E-2</v>
      </c>
      <c r="H4" s="102">
        <v>-9.2699437764340864E-2</v>
      </c>
      <c r="I4" s="102">
        <v>-1.579989844580787E-2</v>
      </c>
      <c r="J4" s="108">
        <v>-5.658215022091384E-2</v>
      </c>
      <c r="K4" s="160">
        <v>-6.0078962722390772E-3</v>
      </c>
    </row>
    <row r="5" spans="1:11" customFormat="1" collapsed="1">
      <c r="A5" s="21">
        <v>2</v>
      </c>
      <c r="B5" s="145" t="s">
        <v>129</v>
      </c>
      <c r="C5" s="107">
        <v>38862</v>
      </c>
      <c r="D5" s="107">
        <v>38958</v>
      </c>
      <c r="E5" s="102">
        <v>-1.4084322750283707E-2</v>
      </c>
      <c r="F5" s="102">
        <v>-8.0479974570134338E-2</v>
      </c>
      <c r="G5" s="102">
        <v>0.2008365851472913</v>
      </c>
      <c r="H5" s="102">
        <v>0.13638300565945571</v>
      </c>
      <c r="I5" s="102">
        <v>0.1135693889953413</v>
      </c>
      <c r="J5" s="108">
        <v>2.3427725257793655</v>
      </c>
      <c r="K5" s="161">
        <v>0.14782185201610543</v>
      </c>
    </row>
    <row r="6" spans="1:11" customFormat="1">
      <c r="A6" s="21">
        <v>3</v>
      </c>
      <c r="B6" s="145" t="s">
        <v>149</v>
      </c>
      <c r="C6" s="107">
        <v>39048</v>
      </c>
      <c r="D6" s="107">
        <v>39140</v>
      </c>
      <c r="E6" s="102">
        <v>-3.2818992212884757E-2</v>
      </c>
      <c r="F6" s="102">
        <v>-5.5733220036535469E-2</v>
      </c>
      <c r="G6" s="102">
        <v>-7.5349517294238666E-2</v>
      </c>
      <c r="H6" s="102">
        <v>-0.22860030589616709</v>
      </c>
      <c r="I6" s="102">
        <v>-7.7276686522974702E-2</v>
      </c>
      <c r="J6" s="108">
        <v>-0.53263750418224509</v>
      </c>
      <c r="K6" s="161">
        <v>-8.802842836793856E-2</v>
      </c>
    </row>
    <row r="7" spans="1:11" customFormat="1">
      <c r="A7" s="21">
        <v>4</v>
      </c>
      <c r="B7" s="25" t="s">
        <v>133</v>
      </c>
      <c r="C7" s="107">
        <v>39100</v>
      </c>
      <c r="D7" s="107">
        <v>39268</v>
      </c>
      <c r="E7" s="102">
        <v>-1.2820804566279209E-2</v>
      </c>
      <c r="F7" s="102">
        <v>-5.4523632093511631E-3</v>
      </c>
      <c r="G7" s="102">
        <v>4.6413800745922051E-2</v>
      </c>
      <c r="H7" s="102">
        <v>1.4741974495482424E-2</v>
      </c>
      <c r="I7" s="102" t="s">
        <v>99</v>
      </c>
      <c r="J7" s="108">
        <v>0.37173970074812024</v>
      </c>
      <c r="K7" s="161">
        <v>4.0799634841499621E-2</v>
      </c>
    </row>
    <row r="8" spans="1:11" customFormat="1">
      <c r="A8" s="21">
        <v>5</v>
      </c>
      <c r="B8" s="73" t="s">
        <v>130</v>
      </c>
      <c r="C8" s="107">
        <v>39269</v>
      </c>
      <c r="D8" s="107">
        <v>39420</v>
      </c>
      <c r="E8" s="102">
        <v>-2.8444968698471129E-5</v>
      </c>
      <c r="F8" s="102">
        <v>-7.9549020577509566E-3</v>
      </c>
      <c r="G8" s="102">
        <v>-1.3717499756986884E-2</v>
      </c>
      <c r="H8" s="102">
        <v>-2.4394154754019959E-2</v>
      </c>
      <c r="I8" s="102">
        <v>-1.1617210023681879E-2</v>
      </c>
      <c r="J8" s="108">
        <v>-0.46450344016334311</v>
      </c>
      <c r="K8" s="161">
        <v>-8.0027858656803175E-2</v>
      </c>
    </row>
    <row r="9" spans="1:11" customFormat="1">
      <c r="A9" s="21">
        <v>6</v>
      </c>
      <c r="B9" s="211" t="s">
        <v>134</v>
      </c>
      <c r="C9" s="107">
        <v>39647</v>
      </c>
      <c r="D9" s="107">
        <v>39861</v>
      </c>
      <c r="E9" s="102">
        <v>-3.8880549273544784E-2</v>
      </c>
      <c r="F9" s="102">
        <v>-0.10085854726039623</v>
      </c>
      <c r="G9" s="102">
        <v>4.563299711302915E-2</v>
      </c>
      <c r="H9" s="102">
        <v>0.1080840612445122</v>
      </c>
      <c r="I9" s="102">
        <v>3.2882640553126619E-2</v>
      </c>
      <c r="J9" s="108">
        <v>-9.3970659340668394E-2</v>
      </c>
      <c r="K9" s="161">
        <v>-1.5592477155346285E-2</v>
      </c>
    </row>
    <row r="10" spans="1:11" s="20" customFormat="1">
      <c r="A10" s="21">
        <v>7</v>
      </c>
      <c r="B10" s="214" t="s">
        <v>131</v>
      </c>
      <c r="C10" s="107">
        <v>40253</v>
      </c>
      <c r="D10" s="107">
        <v>40445</v>
      </c>
      <c r="E10" s="102">
        <v>-5.3278194663546885E-2</v>
      </c>
      <c r="F10" s="102">
        <v>-8.9414956786739719E-2</v>
      </c>
      <c r="G10" s="102">
        <v>1.563616113146038E-2</v>
      </c>
      <c r="H10" s="102">
        <v>-0.16585481218798925</v>
      </c>
      <c r="I10" s="102">
        <v>-2.0961632393898588E-2</v>
      </c>
      <c r="J10" s="108">
        <v>-0.64282333756434906</v>
      </c>
      <c r="K10" s="122">
        <v>-0.19748897341568838</v>
      </c>
    </row>
    <row r="11" spans="1:11" ht="15.75" thickBot="1">
      <c r="A11" s="144"/>
      <c r="B11" s="215" t="s">
        <v>105</v>
      </c>
      <c r="C11" s="150" t="s">
        <v>6</v>
      </c>
      <c r="D11" s="150" t="s">
        <v>6</v>
      </c>
      <c r="E11" s="151">
        <f>AVERAGE(E4:E10)</f>
        <v>-2.3291462901400699E-2</v>
      </c>
      <c r="F11" s="151">
        <f>AVERAGE(F4:F10)</f>
        <v>-4.3707835919339098E-2</v>
      </c>
      <c r="G11" s="151">
        <f>AVERAGE(G4:G10)</f>
        <v>2.5852484194644809E-2</v>
      </c>
      <c r="H11" s="151">
        <f>AVERAGE(H4:H10)</f>
        <v>-3.6048524171866693E-2</v>
      </c>
      <c r="I11" s="151">
        <f>AVERAGE(I4:I10)</f>
        <v>3.4661003603508136E-3</v>
      </c>
      <c r="J11" s="150" t="s">
        <v>6</v>
      </c>
      <c r="K11" s="150" t="s">
        <v>6</v>
      </c>
    </row>
    <row r="12" spans="1:11" ht="15" thickBot="1">
      <c r="A12" s="179" t="s">
        <v>106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118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1" spans="2:9">
      <c r="B21" s="27"/>
      <c r="C21" s="28"/>
      <c r="D21" s="28"/>
      <c r="E21" s="27"/>
      <c r="F21" s="27"/>
      <c r="G21" s="27"/>
      <c r="H21" s="27"/>
      <c r="I21" s="27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  <row r="32" spans="2:9">
      <c r="C32" s="5"/>
    </row>
  </sheetData>
  <mergeCells count="4">
    <mergeCell ref="A2:A3"/>
    <mergeCell ref="A1:J1"/>
    <mergeCell ref="E2:K2"/>
    <mergeCell ref="A12:K12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6"/>
  <sheetViews>
    <sheetView zoomScale="85" workbookViewId="0">
      <selection activeCell="B38" sqref="B38:E38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175" t="s">
        <v>150</v>
      </c>
      <c r="B1" s="175"/>
      <c r="C1" s="175"/>
      <c r="D1" s="175"/>
      <c r="E1" s="175"/>
      <c r="F1" s="175"/>
      <c r="G1" s="175"/>
    </row>
    <row r="2" spans="1:7" s="29" customFormat="1" ht="15.75" customHeight="1" thickBot="1">
      <c r="A2" s="171" t="s">
        <v>109</v>
      </c>
      <c r="B2" s="92"/>
      <c r="C2" s="176" t="s">
        <v>110</v>
      </c>
      <c r="D2" s="177"/>
      <c r="E2" s="216" t="s">
        <v>111</v>
      </c>
      <c r="F2" s="216"/>
      <c r="G2" s="93"/>
    </row>
    <row r="3" spans="1:7" s="29" customFormat="1" ht="45.75" thickBot="1">
      <c r="A3" s="172"/>
      <c r="B3" s="33" t="s">
        <v>89</v>
      </c>
      <c r="C3" s="33" t="s">
        <v>112</v>
      </c>
      <c r="D3" s="33" t="s">
        <v>113</v>
      </c>
      <c r="E3" s="33" t="s">
        <v>114</v>
      </c>
      <c r="F3" s="33" t="s">
        <v>113</v>
      </c>
      <c r="G3" s="34" t="s">
        <v>151</v>
      </c>
    </row>
    <row r="4" spans="1:7" s="29" customFormat="1">
      <c r="A4" s="21">
        <v>1</v>
      </c>
      <c r="B4" s="35" t="s">
        <v>148</v>
      </c>
      <c r="C4" s="36">
        <v>-7.2092100000000805</v>
      </c>
      <c r="D4" s="102">
        <v>-1.1128931874566312E-2</v>
      </c>
      <c r="E4" s="37">
        <v>0</v>
      </c>
      <c r="F4" s="102">
        <v>0</v>
      </c>
      <c r="G4" s="38">
        <v>0</v>
      </c>
    </row>
    <row r="5" spans="1:7" s="29" customFormat="1">
      <c r="A5" s="21">
        <v>2</v>
      </c>
      <c r="B5" s="35" t="s">
        <v>152</v>
      </c>
      <c r="C5" s="36">
        <v>-14.287800000000047</v>
      </c>
      <c r="D5" s="102">
        <v>-1.2820804566280364E-2</v>
      </c>
      <c r="E5" s="37">
        <v>0</v>
      </c>
      <c r="F5" s="102">
        <v>0</v>
      </c>
      <c r="G5" s="38">
        <v>0</v>
      </c>
    </row>
    <row r="6" spans="1:7" s="29" customFormat="1">
      <c r="A6" s="21">
        <v>3</v>
      </c>
      <c r="B6" s="35" t="s">
        <v>153</v>
      </c>
      <c r="C6" s="36">
        <v>-33.353290000000037</v>
      </c>
      <c r="D6" s="102">
        <v>-3.888054927353065E-2</v>
      </c>
      <c r="E6" s="37">
        <v>0</v>
      </c>
      <c r="F6" s="102">
        <v>0</v>
      </c>
      <c r="G6" s="38">
        <v>0</v>
      </c>
    </row>
    <row r="7" spans="1:7" s="29" customFormat="1">
      <c r="A7" s="21">
        <v>4</v>
      </c>
      <c r="B7" s="73" t="s">
        <v>132</v>
      </c>
      <c r="C7" s="36">
        <v>-46.640840099999913</v>
      </c>
      <c r="D7" s="102">
        <v>-3.2818992212873307E-2</v>
      </c>
      <c r="E7" s="37">
        <v>0</v>
      </c>
      <c r="F7" s="102">
        <v>0</v>
      </c>
      <c r="G7" s="38">
        <v>0</v>
      </c>
    </row>
    <row r="8" spans="1:7" s="29" customFormat="1">
      <c r="A8" s="21">
        <v>5</v>
      </c>
      <c r="B8" s="217" t="s">
        <v>154</v>
      </c>
      <c r="C8" s="36">
        <v>-161.15769999999927</v>
      </c>
      <c r="D8" s="102">
        <v>-1.4084322750298209E-2</v>
      </c>
      <c r="E8" s="37">
        <v>0</v>
      </c>
      <c r="F8" s="102">
        <v>0</v>
      </c>
      <c r="G8" s="38">
        <v>0</v>
      </c>
    </row>
    <row r="9" spans="1:7" s="29" customFormat="1">
      <c r="A9" s="21">
        <v>6</v>
      </c>
      <c r="B9" s="35" t="s">
        <v>130</v>
      </c>
      <c r="C9" s="36">
        <v>-5.4237500000000001</v>
      </c>
      <c r="D9" s="102">
        <v>-2.2429271084770941E-3</v>
      </c>
      <c r="E9" s="37">
        <v>-100</v>
      </c>
      <c r="F9" s="102">
        <v>-2.214545132429799E-3</v>
      </c>
      <c r="G9" s="38">
        <v>-5.3549955709097414</v>
      </c>
    </row>
    <row r="10" spans="1:7" s="29" customFormat="1">
      <c r="A10" s="21">
        <v>7</v>
      </c>
      <c r="B10" s="35" t="s">
        <v>155</v>
      </c>
      <c r="C10" s="36">
        <v>-119.86675</v>
      </c>
      <c r="D10" s="102">
        <v>-5.5858090228290198E-2</v>
      </c>
      <c r="E10" s="37">
        <v>-155</v>
      </c>
      <c r="F10" s="102">
        <v>-2.7250830710807152E-3</v>
      </c>
      <c r="G10" s="38">
        <v>-5.7673074403559577</v>
      </c>
    </row>
    <row r="11" spans="1:7" s="29" customFormat="1" ht="15.75" thickBot="1">
      <c r="A11" s="114"/>
      <c r="B11" s="94" t="s">
        <v>71</v>
      </c>
      <c r="C11" s="115">
        <v>-387.9393400999993</v>
      </c>
      <c r="D11" s="99">
        <v>-1.93508867188153E-2</v>
      </c>
      <c r="E11" s="96">
        <v>-255</v>
      </c>
      <c r="F11" s="99">
        <v>-1.8070368139460724E-3</v>
      </c>
      <c r="G11" s="97">
        <v>-11.1223030112657</v>
      </c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>
      <c r="D32" s="39"/>
    </row>
    <row r="33" spans="1:9" s="29" customFormat="1"/>
    <row r="34" spans="1:9" s="29" customFormat="1"/>
    <row r="35" spans="1:9" s="29" customFormat="1">
      <c r="H35" s="22"/>
      <c r="I35" s="22"/>
    </row>
    <row r="38" spans="1:9" ht="30.75" thickBot="1">
      <c r="B38" s="40" t="s">
        <v>89</v>
      </c>
      <c r="C38" s="33" t="s">
        <v>156</v>
      </c>
      <c r="D38" s="33" t="s">
        <v>157</v>
      </c>
      <c r="E38" s="34" t="s">
        <v>158</v>
      </c>
    </row>
    <row r="39" spans="1:9">
      <c r="A39" s="22">
        <v>1</v>
      </c>
      <c r="B39" s="35" t="str">
        <f t="shared" ref="B39:D45" si="0">B4</f>
        <v>Optimum</v>
      </c>
      <c r="C39" s="119">
        <f t="shared" si="0"/>
        <v>-7.2092100000000805</v>
      </c>
      <c r="D39" s="102">
        <f t="shared" si="0"/>
        <v>-1.1128931874566312E-2</v>
      </c>
      <c r="E39" s="120">
        <f t="shared" ref="E39:E45" si="1">G4</f>
        <v>0</v>
      </c>
    </row>
    <row r="40" spans="1:9">
      <c r="A40" s="22">
        <v>2</v>
      </c>
      <c r="B40" s="35" t="str">
        <f t="shared" si="0"/>
        <v>Zbalansovanyi Fond "Parytet"</v>
      </c>
      <c r="C40" s="119">
        <f t="shared" si="0"/>
        <v>-14.287800000000047</v>
      </c>
      <c r="D40" s="102">
        <f t="shared" si="0"/>
        <v>-1.2820804566280364E-2</v>
      </c>
      <c r="E40" s="120">
        <f t="shared" si="1"/>
        <v>0</v>
      </c>
    </row>
    <row r="41" spans="1:9">
      <c r="A41" s="22">
        <v>3</v>
      </c>
      <c r="B41" s="35" t="str">
        <f t="shared" si="0"/>
        <v>"UNIVER.UA/Otaman: Fond Perspectyvnyh Aktsii"</v>
      </c>
      <c r="C41" s="119">
        <f t="shared" si="0"/>
        <v>-33.353290000000037</v>
      </c>
      <c r="D41" s="102">
        <f t="shared" si="0"/>
        <v>-3.888054927353065E-2</v>
      </c>
      <c r="E41" s="120">
        <f t="shared" si="1"/>
        <v>0</v>
      </c>
    </row>
    <row r="42" spans="1:9">
      <c r="A42" s="22">
        <v>4</v>
      </c>
      <c r="B42" s="35" t="str">
        <f t="shared" si="0"/>
        <v>TASK Ukrainskyi Kapital</v>
      </c>
      <c r="C42" s="119">
        <f t="shared" si="0"/>
        <v>-46.640840099999913</v>
      </c>
      <c r="D42" s="102">
        <f t="shared" si="0"/>
        <v>-3.2818992212873307E-2</v>
      </c>
      <c r="E42" s="120">
        <f t="shared" si="1"/>
        <v>0</v>
      </c>
    </row>
    <row r="43" spans="1:9">
      <c r="A43" s="22">
        <v>5</v>
      </c>
      <c r="B43" s="35" t="str">
        <f t="shared" si="0"/>
        <v xml:space="preserve">Platynum </v>
      </c>
      <c r="C43" s="119">
        <f t="shared" si="0"/>
        <v>-161.15769999999927</v>
      </c>
      <c r="D43" s="102">
        <f t="shared" si="0"/>
        <v>-1.4084322750298209E-2</v>
      </c>
      <c r="E43" s="120">
        <f t="shared" si="1"/>
        <v>0</v>
      </c>
    </row>
    <row r="44" spans="1:9">
      <c r="A44" s="22">
        <v>6</v>
      </c>
      <c r="B44" s="35" t="str">
        <f t="shared" si="0"/>
        <v>Konkord Perspectiva</v>
      </c>
      <c r="C44" s="119">
        <f t="shared" si="0"/>
        <v>-5.4237500000000001</v>
      </c>
      <c r="D44" s="102">
        <f t="shared" si="0"/>
        <v>-2.2429271084770941E-3</v>
      </c>
      <c r="E44" s="120">
        <f t="shared" si="1"/>
        <v>-5.3549955709097414</v>
      </c>
    </row>
    <row r="45" spans="1:9">
      <c r="A45" s="22">
        <v>7</v>
      </c>
      <c r="B45" s="35" t="str">
        <f t="shared" si="0"/>
        <v>Аurum</v>
      </c>
      <c r="C45" s="119">
        <f t="shared" si="0"/>
        <v>-119.86675</v>
      </c>
      <c r="D45" s="102">
        <f t="shared" si="0"/>
        <v>-5.5858090228290198E-2</v>
      </c>
      <c r="E45" s="120">
        <f t="shared" si="1"/>
        <v>-5.7673074403559577</v>
      </c>
    </row>
    <row r="46" spans="1:9">
      <c r="B46" s="35"/>
      <c r="C46" s="119"/>
      <c r="D46" s="102"/>
      <c r="E46" s="120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8"/>
  <sheetViews>
    <sheetView zoomScale="85" workbookViewId="0">
      <selection activeCell="A10" sqref="A10:A15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89</v>
      </c>
      <c r="B1" s="66" t="s">
        <v>120</v>
      </c>
      <c r="C1" s="10"/>
      <c r="D1" s="10"/>
    </row>
    <row r="2" spans="1:4" ht="14.25">
      <c r="A2" s="218" t="s">
        <v>131</v>
      </c>
      <c r="B2" s="137">
        <v>-5.3278194663546885E-2</v>
      </c>
      <c r="C2" s="10"/>
      <c r="D2" s="10"/>
    </row>
    <row r="3" spans="1:4" ht="14.25">
      <c r="A3" s="35" t="s">
        <v>153</v>
      </c>
      <c r="B3" s="137">
        <v>-3.8880549273544784E-2</v>
      </c>
      <c r="C3" s="10"/>
      <c r="D3" s="10"/>
    </row>
    <row r="4" spans="1:4" ht="14.25">
      <c r="A4" s="73" t="s">
        <v>132</v>
      </c>
      <c r="B4" s="137">
        <v>-3.2818992212884757E-2</v>
      </c>
      <c r="C4" s="10"/>
      <c r="D4" s="10"/>
    </row>
    <row r="5" spans="1:4" ht="14.25">
      <c r="A5" s="219" t="s">
        <v>129</v>
      </c>
      <c r="B5" s="137">
        <v>-1.4084322750283707E-2</v>
      </c>
      <c r="C5" s="10"/>
      <c r="D5" s="10"/>
    </row>
    <row r="6" spans="1:4" ht="14.25">
      <c r="A6" s="25" t="s">
        <v>152</v>
      </c>
      <c r="B6" s="137">
        <v>-1.2820804566279209E-2</v>
      </c>
      <c r="C6" s="10"/>
      <c r="D6" s="10"/>
    </row>
    <row r="7" spans="1:4" ht="14.25">
      <c r="A7" s="77" t="s">
        <v>148</v>
      </c>
      <c r="B7" s="137">
        <v>-1.1128931874567094E-2</v>
      </c>
      <c r="C7" s="10"/>
      <c r="D7" s="10"/>
    </row>
    <row r="8" spans="1:4" ht="14.25">
      <c r="A8" s="35" t="s">
        <v>130</v>
      </c>
      <c r="B8" s="137">
        <v>-2.8444968698471129E-5</v>
      </c>
      <c r="C8" s="10"/>
      <c r="D8" s="10"/>
    </row>
    <row r="9" spans="1:4" ht="14.25">
      <c r="A9" s="145" t="s">
        <v>121</v>
      </c>
      <c r="B9" s="138">
        <v>-2.3291462901400699E-2</v>
      </c>
      <c r="C9" s="10"/>
      <c r="D9" s="10"/>
    </row>
    <row r="10" spans="1:4" ht="14.25">
      <c r="A10" s="145" t="s">
        <v>28</v>
      </c>
      <c r="B10" s="138">
        <v>-6.1618411284335428E-2</v>
      </c>
      <c r="C10" s="10"/>
      <c r="D10" s="10"/>
    </row>
    <row r="11" spans="1:4" ht="14.25">
      <c r="A11" s="145" t="s">
        <v>17</v>
      </c>
      <c r="B11" s="138">
        <v>-6.2750909335847926E-2</v>
      </c>
      <c r="C11" s="10"/>
      <c r="D11" s="10"/>
    </row>
    <row r="12" spans="1:4" ht="14.25">
      <c r="A12" s="145" t="s">
        <v>159</v>
      </c>
      <c r="B12" s="138">
        <v>-2.8801931011558368E-3</v>
      </c>
      <c r="C12" s="10"/>
      <c r="D12" s="10"/>
    </row>
    <row r="13" spans="1:4" ht="14.25">
      <c r="A13" s="145" t="s">
        <v>160</v>
      </c>
      <c r="B13" s="138">
        <v>7.6147262480403821E-3</v>
      </c>
      <c r="C13" s="10"/>
      <c r="D13" s="10"/>
    </row>
    <row r="14" spans="1:4" ht="14.25">
      <c r="A14" s="145" t="s">
        <v>161</v>
      </c>
      <c r="B14" s="138">
        <v>1.8273972602739726E-2</v>
      </c>
      <c r="C14" s="10"/>
      <c r="D14" s="10"/>
    </row>
    <row r="15" spans="1:4" ht="15" thickBot="1">
      <c r="A15" s="220" t="s">
        <v>162</v>
      </c>
      <c r="B15" s="139">
        <v>-1.7985180637313025E-2</v>
      </c>
      <c r="C15" s="10"/>
      <c r="D15" s="10"/>
    </row>
    <row r="16" spans="1:4">
      <c r="B16" s="10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 ht="14.25">
      <c r="A20" s="53"/>
      <c r="B20" s="54"/>
      <c r="C20" s="10"/>
      <c r="D20" s="10"/>
    </row>
    <row r="21" spans="1:4" ht="14.25">
      <c r="A21" s="53"/>
      <c r="B21" s="54"/>
      <c r="C21" s="10"/>
      <c r="D21" s="10"/>
    </row>
    <row r="22" spans="1:4">
      <c r="B22" s="10"/>
    </row>
    <row r="26" spans="1:4">
      <c r="A26" s="7"/>
      <c r="B26" s="8"/>
    </row>
    <row r="27" spans="1:4">
      <c r="B27" s="8"/>
    </row>
    <row r="28" spans="1:4">
      <c r="B28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  <vt:lpstr>Лист1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2015-06-11T19:46:13Z</dcterms:modified>
</cp:coreProperties>
</file>