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ownloads\уаиб\"/>
    </mc:Choice>
  </mc:AlternateContent>
  <xr:revisionPtr revIDLastSave="0" documentId="13_ncr:40009_{301EE24C-B13E-4BDB-B098-CAEF14783D4E}" xr6:coauthVersionLast="46" xr6:coauthVersionMax="46" xr10:uidLastSave="{00000000-0000-0000-0000-000000000000}"/>
  <bookViews>
    <workbookView xWindow="10880" yWindow="3230" windowWidth="14400" windowHeight="7360" tabRatio="904" firstSheet="9" activeTab="12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NAV'!$B$3:$G$19</definedName>
    <definedName name="_xlnm._FilterDatabase" localSheetId="12" hidden="1">'C_diagram(ROR)'!$A$1:$B$1</definedName>
    <definedName name="_xlnm._FilterDatabase" localSheetId="11" hidden="1">'C_dynamics NAV'!$B$35:$E$35</definedName>
    <definedName name="_xlnm._FilterDatabase" localSheetId="9" hidden="1">C_NAV!$A$2:$J$2</definedName>
    <definedName name="_xlnm._FilterDatabase" localSheetId="0" hidden="1">'IDX + ROR'!$A$22:$C$22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NAV'!$B$35:$E$35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20" l="1"/>
  <c r="C38" i="20"/>
  <c r="D38" i="20"/>
  <c r="E38" i="20"/>
  <c r="E37" i="20"/>
  <c r="D37" i="20"/>
  <c r="C37" i="20"/>
  <c r="B37" i="20"/>
  <c r="B38" i="17"/>
  <c r="E39" i="17"/>
  <c r="D39" i="17"/>
  <c r="C39" i="17"/>
  <c r="B39" i="17"/>
  <c r="C38" i="17"/>
  <c r="D38" i="17"/>
  <c r="E38" i="17"/>
  <c r="E37" i="17"/>
  <c r="D37" i="17"/>
  <c r="C37" i="17"/>
  <c r="B37" i="17"/>
  <c r="K7" i="24"/>
  <c r="K8" i="16"/>
  <c r="E64" i="14"/>
  <c r="E65" i="14"/>
  <c r="E66" i="14"/>
  <c r="E67" i="14"/>
  <c r="D64" i="14"/>
  <c r="D65" i="14"/>
  <c r="D66" i="14"/>
  <c r="D67" i="14"/>
  <c r="C64" i="14"/>
  <c r="C65" i="14"/>
  <c r="C66" i="14"/>
  <c r="C67" i="14"/>
  <c r="B64" i="14"/>
  <c r="B65" i="14"/>
  <c r="B66" i="14"/>
  <c r="B67" i="14"/>
  <c r="E68" i="14"/>
  <c r="D68" i="14"/>
  <c r="C68" i="14"/>
  <c r="B68" i="14"/>
  <c r="K20" i="21"/>
  <c r="C19" i="12"/>
  <c r="C23" i="12" s="1"/>
  <c r="D23" i="12" s="1"/>
  <c r="C26" i="12"/>
  <c r="D26" i="12" s="1"/>
  <c r="C27" i="12"/>
  <c r="D27" i="12"/>
  <c r="C28" i="12"/>
  <c r="D28" i="12"/>
  <c r="C29" i="12"/>
  <c r="D29" i="12"/>
  <c r="C30" i="12"/>
  <c r="D30" i="12"/>
  <c r="C31" i="12"/>
  <c r="D31" i="12"/>
  <c r="C32" i="12"/>
  <c r="D32" i="12"/>
  <c r="C33" i="12"/>
  <c r="D33" i="12"/>
  <c r="B26" i="12"/>
  <c r="B27" i="12"/>
  <c r="B28" i="12"/>
  <c r="B29" i="12"/>
  <c r="B30" i="12"/>
  <c r="B31" i="12"/>
  <c r="B32" i="12"/>
  <c r="B33" i="12"/>
  <c r="I8" i="16"/>
  <c r="H8" i="16"/>
  <c r="G8" i="16"/>
  <c r="F8" i="16"/>
  <c r="E8" i="16"/>
  <c r="C25" i="12"/>
  <c r="B25" i="12"/>
  <c r="C24" i="12"/>
  <c r="D24" i="12" s="1"/>
  <c r="B24" i="12"/>
  <c r="E36" i="20"/>
  <c r="D36" i="20"/>
  <c r="C36" i="20"/>
  <c r="B36" i="20"/>
  <c r="I7" i="24"/>
  <c r="H7" i="24"/>
  <c r="G7" i="24"/>
  <c r="F7" i="24"/>
  <c r="E7" i="24"/>
  <c r="E36" i="17"/>
  <c r="D36" i="17"/>
  <c r="C36" i="17"/>
  <c r="B36" i="17"/>
  <c r="E7" i="22"/>
  <c r="E63" i="14"/>
  <c r="E62" i="14"/>
  <c r="E61" i="14"/>
  <c r="E60" i="14"/>
  <c r="E59" i="14"/>
  <c r="E69" i="14" s="1"/>
  <c r="D63" i="14"/>
  <c r="D62" i="14"/>
  <c r="D61" i="14"/>
  <c r="D60" i="14"/>
  <c r="D59" i="14"/>
  <c r="C63" i="14"/>
  <c r="C62" i="14"/>
  <c r="C61" i="14"/>
  <c r="C60" i="14"/>
  <c r="C59" i="14"/>
  <c r="C69" i="14" s="1"/>
  <c r="C70" i="14" s="1"/>
  <c r="B63" i="14"/>
  <c r="B62" i="14"/>
  <c r="B61" i="14"/>
  <c r="B60" i="14"/>
  <c r="B59" i="14"/>
  <c r="I20" i="21"/>
  <c r="H20" i="21"/>
  <c r="G20" i="21"/>
  <c r="F20" i="21"/>
  <c r="E20" i="21"/>
  <c r="D25" i="12"/>
  <c r="F6" i="23"/>
  <c r="E6" i="23"/>
  <c r="F7" i="22"/>
  <c r="D19" i="12"/>
  <c r="E70" i="14" l="1"/>
</calcChain>
</file>

<file path=xl/sharedStrings.xml><?xml version="1.0" encoding="utf-8"?>
<sst xmlns="http://schemas.openxmlformats.org/spreadsheetml/2006/main" count="371" uniqueCount="132">
  <si>
    <t>http://www.task.ua/</t>
  </si>
  <si>
    <t>http://univer.ua/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</si>
  <si>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</si>
  <si>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</si>
  <si>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</si>
  <si>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</si>
  <si>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</si>
  <si>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</si>
  <si>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</si>
  <si>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</si>
  <si>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</si>
  <si>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</si>
  <si>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</si>
  <si>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</si>
  <si>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</si>
  <si>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</si>
  <si>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</si>
  <si>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</si>
  <si>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January '21</t>
  </si>
  <si>
    <t>February '21</t>
  </si>
  <si>
    <t xml:space="preserve">YTD 2021 </t>
  </si>
  <si>
    <t>Index</t>
  </si>
  <si>
    <t>Monthly change</t>
  </si>
  <si>
    <t>YTD change</t>
  </si>
  <si>
    <t>WIG20 (Poland)</t>
  </si>
  <si>
    <t>SHANGHAI SE COMPOSITE (China)</t>
  </si>
  <si>
    <t>FTSE 100  (UK)</t>
  </si>
  <si>
    <t>ММВБ (MICEX) (Russia)</t>
  </si>
  <si>
    <t>HANG SENG (Hong Kong)</t>
  </si>
  <si>
    <t>S&amp;P 500 (USA)</t>
  </si>
  <si>
    <t>DAX (Germany)</t>
  </si>
  <si>
    <t>INDU (USA)</t>
  </si>
  <si>
    <t>РТС (RTSI) (Russia)</t>
  </si>
  <si>
    <t>NIKKEI 225 (Japan)</t>
  </si>
  <si>
    <t>CAC 40 (France)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</si>
  <si>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</si>
  <si>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</si>
  <si>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</si>
  <si>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</si>
  <si>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</si>
  <si>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</si>
  <si>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</si>
  <si>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</si>
  <si>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</si>
  <si>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OTP Klasychnyi</t>
  </si>
  <si>
    <t>КІNТО-Klasychnyi</t>
  </si>
  <si>
    <t>UNIVER.UA/Myhailo Hrushevskyi: Fond Derzhavnykh Paperiv</t>
  </si>
  <si>
    <t>OTP Fond Aktsii</t>
  </si>
  <si>
    <t>UNIVER.UA/Iaroslav Mudryi: Fond Aktsii</t>
  </si>
  <si>
    <t>КІNTO-Ekviti</t>
  </si>
  <si>
    <t>Altus – Depozyt</t>
  </si>
  <si>
    <t>Sofiivskyi</t>
  </si>
  <si>
    <t>KINTO-Kaznacheiskyi</t>
  </si>
  <si>
    <t>Altus – Zbalansovanyi</t>
  </si>
  <si>
    <t>VSI</t>
  </si>
  <si>
    <t>UNIVER.UA/Volodymyr Velykyi: Fond Zbalansovanyi</t>
  </si>
  <si>
    <t>Argentum</t>
  </si>
  <si>
    <t>UNIVER.UA/Taras Shevchenko: Fond Zaoshchadzhen</t>
  </si>
  <si>
    <t>ТАSK Resurs</t>
  </si>
  <si>
    <t>Nadbannia</t>
  </si>
  <si>
    <t xml:space="preserve">Total  </t>
  </si>
  <si>
    <t>(*) All funds are diversified unit funds.</t>
  </si>
  <si>
    <t>Others</t>
  </si>
  <si>
    <t>TOV "KUA "OTP Kapital"</t>
  </si>
  <si>
    <t>PrJSC “KINTO”</t>
  </si>
  <si>
    <t>LLC AMC “Univer Menedzhment”</t>
  </si>
  <si>
    <t>LLC AMC "Altus Essets Activitis"</t>
  </si>
  <si>
    <t>"LLC AMC "Iveks Essets Menedzhment "</t>
  </si>
  <si>
    <t>LLC AMC "Vsesvit"</t>
  </si>
  <si>
    <t>LLC AMC "OZON"</t>
  </si>
  <si>
    <t>LLC AMC "TASK-Invest"</t>
  </si>
  <si>
    <t>LLC AMC “ART-KAPITAL Menedzhment”</t>
  </si>
  <si>
    <t>Since fund's inception</t>
  </si>
  <si>
    <t>Since fund's inception, % per annum (average)*</t>
  </si>
  <si>
    <t xml:space="preserve">3 months </t>
  </si>
  <si>
    <t xml:space="preserve">6 months </t>
  </si>
  <si>
    <t xml:space="preserve">1 month </t>
  </si>
  <si>
    <t>YTD</t>
  </si>
  <si>
    <t>1 year</t>
  </si>
  <si>
    <t>Rates of Return of Open-Ended CII. Ranking by Date of Reaching Compliance with Standards</t>
  </si>
  <si>
    <t>Fund</t>
  </si>
  <si>
    <t>Registration date</t>
  </si>
  <si>
    <t>Date of reaching compliance with standards</t>
  </si>
  <si>
    <t>Rates of Return on Investment Certificates</t>
  </si>
  <si>
    <t>n/a</t>
  </si>
  <si>
    <t>Average</t>
  </si>
  <si>
    <t xml:space="preserve">*The indicator "since the fund's inception, % per annum (average)" is calculated based on compound interest formula.          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</si>
  <si>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</si>
  <si>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</si>
  <si>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</si>
  <si>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</si>
  <si>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</si>
  <si>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</si>
  <si>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</si>
  <si>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</si>
  <si>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</si>
  <si>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</si>
  <si>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</si>
  <si>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</si>
  <si>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</si>
  <si>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</si>
  <si>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</si>
  <si>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</si>
  <si>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</si>
  <si>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Platynum</t>
  </si>
  <si>
    <t>Zbalansovanyi Fond Parytet</t>
  </si>
  <si>
    <t>Aurum</t>
  </si>
  <si>
    <t>ТАSК Ukrainskyi Kapital</t>
  </si>
  <si>
    <t>unit</t>
  </si>
  <si>
    <t>diversified</t>
  </si>
  <si>
    <t>specialized</t>
  </si>
  <si>
    <t>Interval Funds. Ranking by NAV</t>
  </si>
  <si>
    <t>Form</t>
  </si>
  <si>
    <t>Type</t>
  </si>
  <si>
    <t>Rates of Return of Interval CII. Ranking by Date of Reaching Compliance with Standards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</si>
  <si>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</si>
  <si>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</si>
  <si>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</si>
  <si>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</si>
  <si>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</si>
  <si>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</si>
  <si>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</si>
  <si>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</si>
  <si>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</si>
  <si>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KINTO-Gold</t>
  </si>
  <si>
    <t>ТАSК Universal</t>
  </si>
  <si>
    <t>non-diversified</t>
  </si>
  <si>
    <t>special bank metals</t>
  </si>
  <si>
    <t>Rates of Return of Closed-End CII. Ranking by Date of Reaching Compliance with Standards</t>
  </si>
  <si>
    <t>Since fund's inception, % per annum (average)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</si>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</sst>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0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dotted">
        <color indexed="55"/>
      </left>
      <right/>
      <top/>
      <bottom style="dotted">
        <color indexed="55"/>
      </bottom>
      <diagonal/>
    </border>
    <border>
      <left/>
      <right style="dotted">
        <color indexed="23"/>
      </right>
      <top style="medium">
        <color indexed="21"/>
      </top>
      <bottom style="dash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ashed">
        <color indexed="23"/>
      </bottom>
      <diagonal/>
    </border>
    <border>
      <left style="dotted">
        <color indexed="23"/>
      </left>
      <right/>
      <top style="medium">
        <color indexed="21"/>
      </top>
      <bottom style="dashed">
        <color indexed="23"/>
      </bottom>
      <diagonal/>
    </border>
    <border>
      <left/>
      <right style="dotted">
        <color indexed="23"/>
      </right>
      <top style="dashed">
        <color indexed="23"/>
      </top>
      <bottom style="dashed">
        <color indexed="23"/>
      </bottom>
      <diagonal/>
    </border>
    <border>
      <left style="dotted">
        <color indexed="23"/>
      </left>
      <right style="dotted">
        <color indexed="23"/>
      </right>
      <top style="dashed">
        <color indexed="23"/>
      </top>
      <bottom style="dashed">
        <color indexed="23"/>
      </bottom>
      <diagonal/>
    </border>
    <border>
      <left style="dotted">
        <color indexed="23"/>
      </left>
      <right/>
      <top style="dashed">
        <color indexed="23"/>
      </top>
      <bottom style="dashed">
        <color indexed="23"/>
      </bottom>
      <diagonal/>
    </border>
    <border>
      <left/>
      <right style="dotted">
        <color indexed="23"/>
      </right>
      <top style="dash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ashed">
        <color indexed="23"/>
      </top>
      <bottom style="dotted">
        <color indexed="23"/>
      </bottom>
      <diagonal/>
    </border>
    <border>
      <left style="dotted">
        <color indexed="23"/>
      </left>
      <right/>
      <top style="dashed">
        <color indexed="23"/>
      </top>
      <bottom style="dotted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2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4" fontId="18" fillId="0" borderId="17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1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90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3" xfId="5" applyNumberFormat="1" applyFont="1" applyFill="1" applyBorder="1" applyAlignment="1">
      <alignment horizontal="center" vertical="center" wrapText="1"/>
    </xf>
    <xf numFmtId="10" fontId="15" fillId="0" borderId="24" xfId="5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vertical="center"/>
    </xf>
    <xf numFmtId="4" fontId="10" fillId="0" borderId="25" xfId="0" applyNumberFormat="1" applyFont="1" applyFill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 indent="1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1" xfId="1" applyFont="1" applyFill="1" applyBorder="1" applyAlignment="1" applyProtection="1">
      <alignment vertical="center" wrapText="1"/>
    </xf>
    <xf numFmtId="10" fontId="15" fillId="0" borderId="27" xfId="5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0" fillId="0" borderId="30" xfId="0" applyBorder="1"/>
    <xf numFmtId="0" fontId="11" fillId="0" borderId="31" xfId="0" applyFont="1" applyFill="1" applyBorder="1" applyAlignment="1">
      <alignment horizontal="center" vertical="center" wrapText="1" shrinkToFit="1"/>
    </xf>
    <xf numFmtId="4" fontId="11" fillId="0" borderId="32" xfId="0" applyNumberFormat="1" applyFont="1" applyFill="1" applyBorder="1" applyAlignment="1">
      <alignment horizontal="right" vertical="center" indent="1"/>
    </xf>
    <xf numFmtId="3" fontId="11" fillId="0" borderId="33" xfId="0" applyNumberFormat="1" applyFont="1" applyFill="1" applyBorder="1" applyAlignment="1">
      <alignment horizontal="right" vertical="center" indent="1"/>
    </xf>
    <xf numFmtId="4" fontId="11" fillId="0" borderId="34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5" xfId="0" applyFont="1" applyBorder="1" applyAlignment="1">
      <alignment vertical="center"/>
    </xf>
    <xf numFmtId="14" fontId="10" fillId="0" borderId="35" xfId="0" applyNumberFormat="1" applyFont="1" applyBorder="1" applyAlignment="1">
      <alignment horizontal="center" vertical="center"/>
    </xf>
    <xf numFmtId="14" fontId="10" fillId="0" borderId="3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7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" fontId="11" fillId="0" borderId="33" xfId="0" applyNumberFormat="1" applyFont="1" applyFill="1" applyBorder="1" applyAlignment="1">
      <alignment horizontal="right" vertical="center" indent="1"/>
    </xf>
    <xf numFmtId="0" fontId="10" fillId="0" borderId="38" xfId="0" applyFont="1" applyFill="1" applyBorder="1" applyAlignment="1">
      <alignment vertical="center"/>
    </xf>
    <xf numFmtId="4" fontId="11" fillId="0" borderId="24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9" xfId="0" applyNumberFormat="1" applyFont="1" applyBorder="1" applyAlignment="1">
      <alignment horizontal="right" vertical="center" indent="1"/>
    </xf>
    <xf numFmtId="10" fontId="10" fillId="0" borderId="21" xfId="0" applyNumberFormat="1" applyFont="1" applyBorder="1" applyAlignment="1">
      <alignment horizontal="right" vertical="center" indent="1"/>
    </xf>
    <xf numFmtId="0" fontId="10" fillId="0" borderId="40" xfId="0" applyFont="1" applyFill="1" applyBorder="1" applyAlignment="1">
      <alignment horizontal="left" vertical="center" wrapText="1" shrinkToFit="1"/>
    </xf>
    <xf numFmtId="0" fontId="10" fillId="0" borderId="41" xfId="0" applyFont="1" applyFill="1" applyBorder="1" applyAlignment="1">
      <alignment horizontal="left" vertical="center" wrapText="1" shrinkToFi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42" xfId="10" applyNumberFormat="1" applyFont="1" applyFill="1" applyBorder="1" applyAlignment="1">
      <alignment horizontal="right" vertical="center" indent="1"/>
    </xf>
    <xf numFmtId="4" fontId="10" fillId="0" borderId="4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4" xfId="0" applyFont="1" applyFill="1" applyBorder="1" applyAlignment="1">
      <alignment horizontal="left" vertical="center" wrapText="1" shrinkToFit="1"/>
    </xf>
    <xf numFmtId="4" fontId="10" fillId="0" borderId="45" xfId="0" applyNumberFormat="1" applyFont="1" applyFill="1" applyBorder="1" applyAlignment="1">
      <alignment horizontal="right" vertical="center" indent="1"/>
    </xf>
    <xf numFmtId="10" fontId="10" fillId="0" borderId="45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1" xfId="5" applyNumberFormat="1" applyFont="1" applyFill="1" applyBorder="1" applyAlignment="1">
      <alignment horizontal="right" vertical="center" indent="1"/>
    </xf>
    <xf numFmtId="10" fontId="15" fillId="0" borderId="24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7" xfId="5" applyNumberFormat="1" applyFont="1" applyFill="1" applyBorder="1" applyAlignment="1">
      <alignment horizontal="right" vertical="center" indent="1"/>
    </xf>
    <xf numFmtId="10" fontId="15" fillId="0" borderId="34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7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3" fillId="0" borderId="39" xfId="0" applyNumberFormat="1" applyFont="1" applyBorder="1" applyAlignment="1">
      <alignment horizontal="right" vertical="center" indent="1"/>
    </xf>
    <xf numFmtId="10" fontId="13" fillId="0" borderId="21" xfId="0" applyNumberFormat="1" applyFont="1" applyBorder="1" applyAlignment="1">
      <alignment horizontal="right" vertical="center" indent="1"/>
    </xf>
    <xf numFmtId="0" fontId="15" fillId="0" borderId="48" xfId="4" applyFont="1" applyFill="1" applyBorder="1" applyAlignment="1">
      <alignment horizontal="left" vertical="center" wrapText="1"/>
    </xf>
    <xf numFmtId="10" fontId="15" fillId="0" borderId="49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8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21" fillId="0" borderId="50" xfId="4" applyFont="1" applyFill="1" applyBorder="1" applyAlignment="1">
      <alignment vertical="center" wrapText="1"/>
    </xf>
    <xf numFmtId="10" fontId="21" fillId="0" borderId="50" xfId="5" applyNumberFormat="1" applyFont="1" applyFill="1" applyBorder="1" applyAlignment="1">
      <alignment horizontal="center" vertical="center" wrapText="1"/>
    </xf>
    <xf numFmtId="10" fontId="21" fillId="0" borderId="50" xfId="5" applyNumberFormat="1" applyFont="1" applyFill="1" applyBorder="1" applyAlignment="1">
      <alignment horizontal="right" vertical="center" wrapText="1" indent="1"/>
    </xf>
    <xf numFmtId="0" fontId="10" fillId="0" borderId="5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10" fontId="20" fillId="0" borderId="47" xfId="0" applyNumberFormat="1" applyFont="1" applyBorder="1" applyAlignment="1">
      <alignment horizontal="right" vertical="center" indent="1"/>
    </xf>
    <xf numFmtId="10" fontId="13" fillId="0" borderId="57" xfId="0" applyNumberFormat="1" applyFont="1" applyBorder="1" applyAlignment="1">
      <alignment horizontal="right" vertical="center" indent="1"/>
    </xf>
    <xf numFmtId="10" fontId="10" fillId="0" borderId="57" xfId="0" applyNumberFormat="1" applyFont="1" applyBorder="1" applyAlignment="1">
      <alignment horizontal="right" vertical="center" indent="1"/>
    </xf>
    <xf numFmtId="0" fontId="10" fillId="0" borderId="58" xfId="0" applyFont="1" applyFill="1" applyBorder="1" applyAlignment="1">
      <alignment horizontal="left" vertical="center" wrapText="1" shrinkToFit="1"/>
    </xf>
    <xf numFmtId="4" fontId="10" fillId="0" borderId="59" xfId="0" applyNumberFormat="1" applyFont="1" applyFill="1" applyBorder="1" applyAlignment="1">
      <alignment horizontal="right" vertical="center" indent="1"/>
    </xf>
    <xf numFmtId="10" fontId="15" fillId="0" borderId="59" xfId="5" applyNumberFormat="1" applyFont="1" applyFill="1" applyBorder="1" applyAlignment="1">
      <alignment horizontal="right" vertical="center" wrapText="1" indent="1"/>
    </xf>
    <xf numFmtId="4" fontId="10" fillId="0" borderId="60" xfId="0" applyNumberFormat="1" applyFont="1" applyFill="1" applyBorder="1" applyAlignment="1">
      <alignment horizontal="right" vertical="center" indent="1"/>
    </xf>
    <xf numFmtId="0" fontId="10" fillId="0" borderId="61" xfId="0" applyFont="1" applyFill="1" applyBorder="1" applyAlignment="1">
      <alignment horizontal="left" vertical="center" wrapText="1" shrinkToFit="1"/>
    </xf>
    <xf numFmtId="4" fontId="10" fillId="0" borderId="62" xfId="0" applyNumberFormat="1" applyFont="1" applyFill="1" applyBorder="1" applyAlignment="1">
      <alignment horizontal="right" vertical="center" indent="1"/>
    </xf>
    <xf numFmtId="10" fontId="15" fillId="0" borderId="62" xfId="5" applyNumberFormat="1" applyFont="1" applyFill="1" applyBorder="1" applyAlignment="1">
      <alignment horizontal="right" vertical="center" wrapText="1" indent="1"/>
    </xf>
    <xf numFmtId="4" fontId="10" fillId="0" borderId="63" xfId="0" applyNumberFormat="1" applyFont="1" applyFill="1" applyBorder="1" applyAlignment="1">
      <alignment horizontal="right" vertical="center" indent="1"/>
    </xf>
    <xf numFmtId="0" fontId="10" fillId="0" borderId="64" xfId="0" applyFont="1" applyFill="1" applyBorder="1" applyAlignment="1">
      <alignment horizontal="left" vertical="center" wrapText="1" shrinkToFit="1"/>
    </xf>
    <xf numFmtId="4" fontId="10" fillId="0" borderId="65" xfId="0" applyNumberFormat="1" applyFont="1" applyFill="1" applyBorder="1" applyAlignment="1">
      <alignment horizontal="right" vertical="center" indent="1"/>
    </xf>
    <xf numFmtId="10" fontId="15" fillId="0" borderId="65" xfId="5" applyNumberFormat="1" applyFont="1" applyFill="1" applyBorder="1" applyAlignment="1">
      <alignment horizontal="right" vertical="center" wrapText="1" indent="1"/>
    </xf>
    <xf numFmtId="4" fontId="10" fillId="0" borderId="66" xfId="0" applyNumberFormat="1" applyFont="1" applyFill="1" applyBorder="1" applyAlignment="1">
      <alignment horizontal="right" vertical="center" indent="1"/>
    </xf>
    <xf numFmtId="0" fontId="6" fillId="0" borderId="25" xfId="0" applyFont="1" applyBorder="1" applyAlignment="1">
      <alignment horizontal="left" vertical="center"/>
    </xf>
    <xf numFmtId="0" fontId="21" fillId="0" borderId="25" xfId="6" applyFont="1" applyFill="1" applyBorder="1" applyAlignment="1">
      <alignment horizontal="center" vertical="center" wrapText="1"/>
    </xf>
    <xf numFmtId="0" fontId="21" fillId="0" borderId="52" xfId="6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5" xfId="0" applyFont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9" fillId="0" borderId="38" xfId="0" applyFont="1" applyBorder="1" applyAlignment="1">
      <alignment horizontal="left" vertical="center" wrapText="1"/>
    </xf>
    <xf numFmtId="0" fontId="0" fillId="0" borderId="55" xfId="0" applyBorder="1" applyAlignment="1"/>
    <xf numFmtId="0" fontId="9" fillId="0" borderId="6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56" xfId="0" applyFont="1" applyBorder="1" applyAlignment="1">
      <alignment horizontal="center" vertical="center" wrapText="1"/>
    </xf>
    <xf numFmtId="0" fontId="15" fillId="0" borderId="26" xfId="4" applyFont="1" applyBorder="1" applyAlignment="1">
      <alignment vertical="center" wrapText="1"/>
    </xf>
    <xf numFmtId="0" fontId="15" fillId="0" borderId="22" xfId="4" applyFont="1" applyBorder="1" applyAlignment="1">
      <alignment vertical="center" wrapText="1"/>
    </xf>
    <xf numFmtId="0" fontId="11" fillId="0" borderId="67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15" fillId="0" borderId="0" xfId="4" applyFont="1" applyAlignment="1">
      <alignment vertical="center" wrapText="1"/>
    </xf>
    <xf numFmtId="0" fontId="15" fillId="0" borderId="5" xfId="4" applyFont="1" applyBorder="1" applyAlignment="1">
      <alignment vertical="center" wrapText="1"/>
    </xf>
    <xf numFmtId="0" fontId="15" fillId="0" borderId="69" xfId="4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22" fillId="0" borderId="70" xfId="11" applyFont="1" applyBorder="1" applyAlignment="1">
      <alignment vertical="center" wrapText="1"/>
    </xf>
    <xf numFmtId="0" fontId="22" fillId="0" borderId="71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/>
    </xf>
    <xf numFmtId="14" fontId="18" fillId="0" borderId="7" xfId="0" applyNumberFormat="1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5" fillId="0" borderId="10" xfId="4" applyFont="1" applyBorder="1" applyAlignment="1">
      <alignment vertical="center" wrapText="1"/>
    </xf>
    <xf numFmtId="0" fontId="15" fillId="0" borderId="46" xfId="4" applyFont="1" applyBorder="1" applyAlignment="1">
      <alignment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2" fillId="0" borderId="5" xfId="4" applyFont="1" applyBorder="1" applyAlignment="1">
      <alignment vertical="center" wrapText="1"/>
    </xf>
    <xf numFmtId="0" fontId="22" fillId="0" borderId="22" xfId="4" applyFont="1" applyBorder="1" applyAlignment="1">
      <alignment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11" fillId="0" borderId="73" xfId="0" applyFont="1" applyBorder="1" applyAlignment="1">
      <alignment vertical="center" wrapText="1"/>
    </xf>
    <xf numFmtId="0" fontId="11" fillId="0" borderId="73" xfId="0" applyFont="1" applyBorder="1" applyAlignment="1">
      <alignment horizontal="center" vertical="center" wrapText="1"/>
    </xf>
  </cellXfs>
  <cellStyles count="12">
    <cellStyle name="Відсотковий" xfId="9" builtinId="5"/>
    <cellStyle name="Гиперссылка" xfId="1"/>
    <cellStyle name="Звичайний" xfId="0" builtinId="0"/>
    <cellStyle name="Обычный_Nastya_Otkrit" xfId="2"/>
    <cellStyle name="Обычный_Відкр_1" xfId="3"/>
    <cellStyle name="Обычный_Відкр_1 2" xfId="11"/>
    <cellStyle name="Обычный_Відкр_2" xfId="4"/>
    <cellStyle name="Обычный_З_2_28.10" xfId="5"/>
    <cellStyle name="Обычный_Лист2" xfId="6"/>
    <cellStyle name="Обычный_Лист5" xfId="7"/>
    <cellStyle name="Открывавшаяся гиперссылка" xfId="8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3234008106766579"/>
          <c:y val="2.077932619382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87198401282251E-2"/>
          <c:y val="0.33506663487537985"/>
          <c:w val="0.94812413129275497"/>
          <c:h val="0.28571573516505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7253262529675073E-3"/>
                  <c:y val="1.41007441604721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21-40E8-B65A-18655F1B19A9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021-40E8-B65A-18655F1B19A9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021-40E8-B65A-18655F1B19A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January '21</c:v>
                </c:pt>
                <c:pt idx="1">
                  <c:v>February '21</c:v>
                </c:pt>
                <c:pt idx="2">
                  <c:v>YTD 2021 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2.7747768226525249E-2</c:v>
                </c:pt>
                <c:pt idx="1">
                  <c:v>1.5098462818078584E-2</c:v>
                </c:pt>
                <c:pt idx="2">
                  <c:v>4.3265179691456712E-2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21-40E8-B65A-18655F1B19A9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7.2568907536774141E-3"/>
                  <c:y val="1.383369898318431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21-40E8-B65A-18655F1B19A9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021-40E8-B65A-18655F1B19A9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021-40E8-B65A-18655F1B19A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January '21</c:v>
                </c:pt>
                <c:pt idx="1">
                  <c:v>February '21</c:v>
                </c:pt>
                <c:pt idx="2">
                  <c:v>YTD 2021 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2.991812402602223E-2</c:v>
                </c:pt>
                <c:pt idx="1">
                  <c:v>6.6900435915602907E-2</c:v>
                </c:pt>
                <c:pt idx="2">
                  <c:v>9.882009548074322E-2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21-40E8-B65A-18655F1B19A9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9319905720040507E-4"/>
                  <c:y val="-1.54512025073320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21-40E8-B65A-18655F1B19A9}"/>
                </c:ext>
              </c:extLst>
            </c:dLbl>
            <c:dLbl>
              <c:idx val="1"/>
              <c:layout>
                <c:manualLayout>
                  <c:x val="9.9447630367455186E-4"/>
                  <c:y val="-1.958723148084845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21-40E8-B65A-18655F1B19A9}"/>
                </c:ext>
              </c:extLst>
            </c:dLbl>
            <c:dLbl>
              <c:idx val="2"/>
              <c:layout>
                <c:manualLayout>
                  <c:x val="6.2660853438811781E-4"/>
                  <c:y val="-8.233951714420317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21-40E8-B65A-18655F1B19A9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021-40E8-B65A-18655F1B19A9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021-40E8-B65A-18655F1B19A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January '21</c:v>
                </c:pt>
                <c:pt idx="1">
                  <c:v>February '21</c:v>
                </c:pt>
                <c:pt idx="2">
                  <c:v>YTD 2021 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6.5846367571529875E-3</c:v>
                </c:pt>
                <c:pt idx="1">
                  <c:v>1.6201239603368514E-2</c:v>
                </c:pt>
                <c:pt idx="2">
                  <c:v>1.9192391639773772E-2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21-40E8-B65A-18655F1B19A9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634342455893066E-3"/>
                  <c:y val="-1.6158719983531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21-40E8-B65A-18655F1B19A9}"/>
                </c:ext>
              </c:extLst>
            </c:dLbl>
            <c:dLbl>
              <c:idx val="1"/>
              <c:layout>
                <c:manualLayout>
                  <c:x val="8.9547957510316412E-4"/>
                  <c:y val="-9.208735692147529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21-40E8-B65A-18655F1B19A9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A021-40E8-B65A-18655F1B19A9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021-40E8-B65A-18655F1B19A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January '21</c:v>
                </c:pt>
                <c:pt idx="1">
                  <c:v>February '21</c:v>
                </c:pt>
                <c:pt idx="2">
                  <c:v>YTD 2021 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7.5572267699988149E-3</c:v>
                </c:pt>
                <c:pt idx="1">
                  <c:v>9.0316529938916368E-3</c:v>
                </c:pt>
                <c:pt idx="2">
                  <c:v>2.259584647520485E-2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21-40E8-B65A-18655F1B19A9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021-40E8-B65A-18655F1B19A9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021-40E8-B65A-18655F1B19A9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021-40E8-B65A-18655F1B19A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January '21</c:v>
                </c:pt>
                <c:pt idx="1">
                  <c:v>February '21</c:v>
                </c:pt>
                <c:pt idx="2">
                  <c:v>YTD 2021 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8.5138454423456435E-3</c:v>
                </c:pt>
                <c:pt idx="1">
                  <c:v>1.4285218839309073E-3</c:v>
                </c:pt>
                <c:pt idx="2">
                  <c:v>1.0602004583596466E-2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021-40E8-B65A-18655F1B19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397866968"/>
        <c:axId val="1"/>
      </c:barChart>
      <c:catAx>
        <c:axId val="397866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"/>
          <c:min val="-0.1400000000000000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3978669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4150134169627705E-3"/>
          <c:y val="0.76364023762295874"/>
          <c:w val="0.62251689179175063"/>
          <c:h val="8.571472054951577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/>
              <a:t>for the Month</a:t>
            </a:r>
          </a:p>
        </c:rich>
      </c:tx>
      <c:layout>
        <c:manualLayout>
          <c:xMode val="edge"/>
          <c:yMode val="edge"/>
          <c:x val="0.17130656807616784"/>
          <c:y val="1.2820532884698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957541399436"/>
          <c:y val="0.20673109276575766"/>
          <c:w val="0.54068635549040478"/>
          <c:h val="0.589744512696114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FB9-4CC2-8968-81DE7CB94B6D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FB9-4CC2-8968-81DE7CB94B6D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FB9-4CC2-8968-81DE7CB94B6D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FB9-4CC2-8968-81DE7CB94B6D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FB9-4CC2-8968-81DE7CB94B6D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FB9-4CC2-8968-81DE7CB94B6D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FB9-4CC2-8968-81DE7CB94B6D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FB9-4CC2-8968-81DE7CB94B6D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FB9-4CC2-8968-81DE7CB94B6D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FB9-4CC2-8968-81DE7CB94B6D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FB9-4CC2-8968-81DE7CB94B6D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FB9-4CC2-8968-81DE7CB94B6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ROR'!$A$23:$A$35</c:f>
              <c:strCache>
                <c:ptCount val="13"/>
                <c:pt idx="0">
                  <c:v>WIG20 (Poland)</c:v>
                </c:pt>
                <c:pt idx="1">
                  <c:v>SHANGHAI SE COMPOSITE (China)</c:v>
                </c:pt>
                <c:pt idx="2">
                  <c:v>FTSE 100  (UK)</c:v>
                </c:pt>
                <c:pt idx="3">
                  <c:v>PFTS Index</c:v>
                </c:pt>
                <c:pt idx="4">
                  <c:v>ММВБ (MICEX) (Russia)</c:v>
                </c:pt>
                <c:pt idx="5">
                  <c:v>HANG SENG (Hong Kong)</c:v>
                </c:pt>
                <c:pt idx="6">
                  <c:v>S&amp;P 500 (USA)</c:v>
                </c:pt>
                <c:pt idx="7">
                  <c:v>DAX (Germany)</c:v>
                </c:pt>
                <c:pt idx="8">
                  <c:v>INDU (USA)</c:v>
                </c:pt>
                <c:pt idx="9">
                  <c:v>РТС (RTSI) (Russia)</c:v>
                </c:pt>
                <c:pt idx="10">
                  <c:v>NIKKEI 225 (Japan)</c:v>
                </c:pt>
                <c:pt idx="11">
                  <c:v>CAC 40 (France)</c:v>
                </c:pt>
                <c:pt idx="12">
                  <c:v>UX Index</c:v>
                </c:pt>
              </c:strCache>
            </c:strRef>
          </c:cat>
          <c:val>
            <c:numRef>
              <c:f>'IDX + ROR'!$B$23:$B$35</c:f>
              <c:numCache>
                <c:formatCode>0.00%</c:formatCode>
                <c:ptCount val="13"/>
                <c:pt idx="0">
                  <c:v>-2.0908516896730567E-2</c:v>
                </c:pt>
                <c:pt idx="1">
                  <c:v>7.4675501784344789E-3</c:v>
                </c:pt>
                <c:pt idx="2">
                  <c:v>1.1856492276190567E-2</c:v>
                </c:pt>
                <c:pt idx="3">
                  <c:v>1.5098462818078584E-2</c:v>
                </c:pt>
                <c:pt idx="4">
                  <c:v>2.1226213580382458E-2</c:v>
                </c:pt>
                <c:pt idx="5">
                  <c:v>2.4625482300589363E-2</c:v>
                </c:pt>
                <c:pt idx="6">
                  <c:v>2.6091474971999817E-2</c:v>
                </c:pt>
                <c:pt idx="7">
                  <c:v>2.6310088610996818E-2</c:v>
                </c:pt>
                <c:pt idx="8">
                  <c:v>3.1676684692665269E-2</c:v>
                </c:pt>
                <c:pt idx="9">
                  <c:v>3.238425316603788E-2</c:v>
                </c:pt>
                <c:pt idx="10">
                  <c:v>4.7088227437056762E-2</c:v>
                </c:pt>
                <c:pt idx="11">
                  <c:v>5.6306385563813954E-2</c:v>
                </c:pt>
                <c:pt idx="12">
                  <c:v>6.6900435915602907E-2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B9-4CC2-8968-81DE7CB94B6D}"/>
            </c:ext>
          </c:extLst>
        </c:ser>
        <c:ser>
          <c:idx val="1"/>
          <c:order val="1"/>
          <c:tx>
            <c:strRef>
              <c:f>'IDX + ROR'!$C$22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ROR'!$A$23:$A$35</c:f>
              <c:strCache>
                <c:ptCount val="13"/>
                <c:pt idx="0">
                  <c:v>WIG20 (Poland)</c:v>
                </c:pt>
                <c:pt idx="1">
                  <c:v>SHANGHAI SE COMPOSITE (China)</c:v>
                </c:pt>
                <c:pt idx="2">
                  <c:v>FTSE 100  (UK)</c:v>
                </c:pt>
                <c:pt idx="3">
                  <c:v>PFTS Index</c:v>
                </c:pt>
                <c:pt idx="4">
                  <c:v>ММВБ (MICEX) (Russia)</c:v>
                </c:pt>
                <c:pt idx="5">
                  <c:v>HANG SENG (Hong Kong)</c:v>
                </c:pt>
                <c:pt idx="6">
                  <c:v>S&amp;P 500 (USA)</c:v>
                </c:pt>
                <c:pt idx="7">
                  <c:v>DAX (Germany)</c:v>
                </c:pt>
                <c:pt idx="8">
                  <c:v>INDU (USA)</c:v>
                </c:pt>
                <c:pt idx="9">
                  <c:v>РТС (RTSI) (Russia)</c:v>
                </c:pt>
                <c:pt idx="10">
                  <c:v>NIKKEI 225 (Japan)</c:v>
                </c:pt>
                <c:pt idx="11">
                  <c:v>CAC 40 (France)</c:v>
                </c:pt>
                <c:pt idx="12">
                  <c:v>UX Index</c:v>
                </c:pt>
              </c:strCache>
            </c:strRef>
          </c:cat>
          <c:val>
            <c:numRef>
              <c:f>'IDX + ROR'!$C$23:$C$35</c:f>
              <c:numCache>
                <c:formatCode>0.00%</c:formatCode>
                <c:ptCount val="13"/>
                <c:pt idx="0">
                  <c:v>-3.865966390790232E-2</c:v>
                </c:pt>
                <c:pt idx="1">
                  <c:v>2.7714566035525579E-2</c:v>
                </c:pt>
                <c:pt idx="2">
                  <c:v>-1.1042096945919733E-2</c:v>
                </c:pt>
                <c:pt idx="3">
                  <c:v>4.3265179691456712E-2</c:v>
                </c:pt>
                <c:pt idx="4">
                  <c:v>1.7518896206164758E-2</c:v>
                </c:pt>
                <c:pt idx="5">
                  <c:v>6.7524683106231054E-2</c:v>
                </c:pt>
                <c:pt idx="6">
                  <c:v>2.1197521998692403E-2</c:v>
                </c:pt>
                <c:pt idx="7">
                  <c:v>4.9209915167383045E-3</c:v>
                </c:pt>
                <c:pt idx="8">
                  <c:v>1.7192290845378766E-2</c:v>
                </c:pt>
                <c:pt idx="9">
                  <c:v>1.7636544476957949E-2</c:v>
                </c:pt>
                <c:pt idx="10">
                  <c:v>5.5452214441172654E-2</c:v>
                </c:pt>
                <c:pt idx="11">
                  <c:v>1.8539453263826111E-2</c:v>
                </c:pt>
                <c:pt idx="12">
                  <c:v>9.882009548074322E-2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FB9-4CC2-8968-81DE7CB94B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397868936"/>
        <c:axId val="1"/>
      </c:barChart>
      <c:catAx>
        <c:axId val="397868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5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397868936"/>
        <c:crosses val="autoZero"/>
        <c:crossBetween val="between"/>
        <c:majorUnit val="0.0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2077280340940218E-2"/>
          <c:y val="0.88782190226534685"/>
          <c:w val="0.57387700305516232"/>
          <c:h val="5.608983137055440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Shares of funds in the total NAV of open-end CII</a:t>
            </a:r>
            <a:endParaRPr lang="ru-RU"/>
          </a:p>
        </c:rich>
      </c:tx>
      <c:layout>
        <c:manualLayout>
          <c:xMode val="edge"/>
          <c:yMode val="edge"/>
          <c:x val="0.25831223551410271"/>
          <c:y val="7.2916852103810895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7851693916918022"/>
          <c:y val="0.35119136931631367"/>
          <c:w val="0.29070782940696049"/>
          <c:h val="0.319941289843251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CC-4037-9EDB-CBEBF973D38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ACC-4037-9EDB-CBEBF973D38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6ACC-4037-9EDB-CBEBF973D38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ACC-4037-9EDB-CBEBF973D38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6ACC-4037-9EDB-CBEBF973D38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ACC-4037-9EDB-CBEBF973D38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6ACC-4037-9EDB-CBEBF973D38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ACC-4037-9EDB-CBEBF973D38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6ACC-4037-9EDB-CBEBF973D38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ACC-4037-9EDB-CBEBF973D38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6ACC-4037-9EDB-CBEBF973D38A}"/>
              </c:ext>
            </c:extLst>
          </c:dPt>
          <c:dLbls>
            <c:dLbl>
              <c:idx val="0"/>
              <c:layout>
                <c:manualLayout>
                  <c:x val="-2.8255965849482867E-2"/>
                  <c:y val="-0.1058532353970724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CC-4037-9EDB-CBEBF973D38A}"/>
                </c:ext>
              </c:extLst>
            </c:dLbl>
            <c:dLbl>
              <c:idx val="1"/>
              <c:layout>
                <c:manualLayout>
                  <c:x val="2.9690892743120978E-2"/>
                  <c:y val="-8.364220666460175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C-4037-9EDB-CBEBF973D38A}"/>
                </c:ext>
              </c:extLst>
            </c:dLbl>
            <c:dLbl>
              <c:idx val="2"/>
              <c:layout>
                <c:manualLayout>
                  <c:x val="8.8466386464085112E-2"/>
                  <c:y val="-3.75525067384848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CC-4037-9EDB-CBEBF973D38A}"/>
                </c:ext>
              </c:extLst>
            </c:dLbl>
            <c:dLbl>
              <c:idx val="3"/>
              <c:layout>
                <c:manualLayout>
                  <c:x val="7.3380920982071385E-2"/>
                  <c:y val="7.811605376554797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CC-4037-9EDB-CBEBF973D38A}"/>
                </c:ext>
              </c:extLst>
            </c:dLbl>
            <c:dLbl>
              <c:idx val="4"/>
              <c:layout>
                <c:manualLayout>
                  <c:x val="1.1922276908437057E-2"/>
                  <c:y val="0.154177340671494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C-4037-9EDB-CBEBF973D38A}"/>
                </c:ext>
              </c:extLst>
            </c:dLbl>
            <c:dLbl>
              <c:idx val="5"/>
              <c:layout>
                <c:manualLayout>
                  <c:x val="-2.7806808236598757E-2"/>
                  <c:y val="0.165636311199010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C-4037-9EDB-CBEBF973D38A}"/>
                </c:ext>
              </c:extLst>
            </c:dLbl>
            <c:dLbl>
              <c:idx val="6"/>
              <c:layout>
                <c:manualLayout>
                  <c:x val="2.2840023761848183E-2"/>
                  <c:y val="0.1127061169045392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C-4037-9EDB-CBEBF973D38A}"/>
                </c:ext>
              </c:extLst>
            </c:dLbl>
            <c:dLbl>
              <c:idx val="7"/>
              <c:layout>
                <c:manualLayout>
                  <c:x val="-8.287924939874286E-2"/>
                  <c:y val="9.460825434394259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C-4037-9EDB-CBEBF973D38A}"/>
                </c:ext>
              </c:extLst>
            </c:dLbl>
            <c:dLbl>
              <c:idx val="8"/>
              <c:layout>
                <c:manualLayout>
                  <c:x val="-6.5699958484344623E-2"/>
                  <c:y val="8.8879922772844289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C-4037-9EDB-CBEBF973D38A}"/>
                </c:ext>
              </c:extLst>
            </c:dLbl>
            <c:dLbl>
              <c:idx val="9"/>
              <c:layout>
                <c:manualLayout>
                  <c:x val="-7.8951057776409567E-2"/>
                  <c:y val="-9.872711706369441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C-4037-9EDB-CBEBF973D38A}"/>
                </c:ext>
              </c:extLst>
            </c:dLbl>
            <c:dLbl>
              <c:idx val="10"/>
              <c:layout>
                <c:manualLayout>
                  <c:x val="-3.7830736345395299E-2"/>
                  <c:y val="-0.1474638448410905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C-4037-9EDB-CBEBF973D38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O_NAV!$B$23:$B$33</c:f>
              <c:strCache>
                <c:ptCount val="11"/>
                <c:pt idx="0">
                  <c:v>Others</c:v>
                </c:pt>
                <c:pt idx="1">
                  <c:v>OTP Klasychnyi</c:v>
                </c:pt>
                <c:pt idx="2">
                  <c:v>КІNТО-Klasychnyi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UNIVER.UA/Iaroslav Mudryi: Fond Aktsii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Sofiivskyi</c:v>
                </c:pt>
                <c:pt idx="9">
                  <c:v>KINTO-Kaznacheiskyi</c:v>
                </c:pt>
                <c:pt idx="10">
                  <c:v>Altus – Zbalansovanyi</c:v>
                </c:pt>
              </c:strCache>
            </c:strRef>
          </c:cat>
          <c:val>
            <c:numRef>
              <c:f>O_NAV!$C$23:$C$33</c:f>
              <c:numCache>
                <c:formatCode>#,##0.00</c:formatCode>
                <c:ptCount val="11"/>
                <c:pt idx="0">
                  <c:v>8775654.4900999963</c:v>
                </c:pt>
                <c:pt idx="1">
                  <c:v>70208173.030000001</c:v>
                </c:pt>
                <c:pt idx="2">
                  <c:v>31183400.91</c:v>
                </c:pt>
                <c:pt idx="3">
                  <c:v>8156785.9199999999</c:v>
                </c:pt>
                <c:pt idx="4">
                  <c:v>7913279.6299999999</c:v>
                </c:pt>
                <c:pt idx="5">
                  <c:v>7276474.0700000003</c:v>
                </c:pt>
                <c:pt idx="6">
                  <c:v>5017177.43</c:v>
                </c:pt>
                <c:pt idx="7">
                  <c:v>4833502.22</c:v>
                </c:pt>
                <c:pt idx="8">
                  <c:v>4649763.4851000002</c:v>
                </c:pt>
                <c:pt idx="9">
                  <c:v>4297159.49</c:v>
                </c:pt>
                <c:pt idx="10">
                  <c:v>3805920.39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CC-4037-9EDB-CBEBF973D38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ACC-4037-9EDB-CBEBF973D3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6ACC-4037-9EDB-CBEBF973D38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ACC-4037-9EDB-CBEBF973D38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ACC-4037-9EDB-CBEBF973D38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ACC-4037-9EDB-CBEBF973D38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ACC-4037-9EDB-CBEBF973D38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ACC-4037-9EDB-CBEBF973D38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ACC-4037-9EDB-CBEBF973D38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ACC-4037-9EDB-CBEBF973D38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ACC-4037-9EDB-CBEBF973D38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6ACC-4037-9EDB-CBEBF973D38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O_NAV!$B$23:$B$33</c:f>
              <c:strCache>
                <c:ptCount val="11"/>
                <c:pt idx="0">
                  <c:v>Others</c:v>
                </c:pt>
                <c:pt idx="1">
                  <c:v>OTP Klasychnyi</c:v>
                </c:pt>
                <c:pt idx="2">
                  <c:v>КІNТО-Klasychnyi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UNIVER.UA/Iaroslav Mudryi: Fond Aktsii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Sofiivskyi</c:v>
                </c:pt>
                <c:pt idx="9">
                  <c:v>KINTO-Kaznacheiskyi</c:v>
                </c:pt>
                <c:pt idx="10">
                  <c:v>Altus – Zbalansovanyi</c:v>
                </c:pt>
              </c:strCache>
            </c:strRef>
          </c:cat>
          <c:val>
            <c:numRef>
              <c:f>O_NAV!$D$23:$D$33</c:f>
              <c:numCache>
                <c:formatCode>0.00%</c:formatCode>
                <c:ptCount val="11"/>
                <c:pt idx="0">
                  <c:v>5.6211931620277593E-2</c:v>
                </c:pt>
                <c:pt idx="1">
                  <c:v>0.44971426644008722</c:v>
                </c:pt>
                <c:pt idx="2">
                  <c:v>0.19974341533364634</c:v>
                </c:pt>
                <c:pt idx="3">
                  <c:v>5.224780589225983E-2</c:v>
                </c:pt>
                <c:pt idx="4">
                  <c:v>5.0688040869829976E-2</c:v>
                </c:pt>
                <c:pt idx="5">
                  <c:v>4.6609020822434663E-2</c:v>
                </c:pt>
                <c:pt idx="6">
                  <c:v>3.2137230897150607E-2</c:v>
                </c:pt>
                <c:pt idx="7">
                  <c:v>3.0960710290453101E-2</c:v>
                </c:pt>
                <c:pt idx="8">
                  <c:v>2.9783782778796088E-2</c:v>
                </c:pt>
                <c:pt idx="9">
                  <c:v>2.7525198910896789E-2</c:v>
                </c:pt>
                <c:pt idx="10">
                  <c:v>2.4378596144167756E-2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ACC-4037-9EDB-CBEBF973D38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Dynamics of Open-Ended CIIs' NAV for the Month</a:t>
            </a:r>
          </a:p>
        </c:rich>
      </c:tx>
      <c:layout>
        <c:manualLayout>
          <c:xMode val="edge"/>
          <c:yMode val="edge"/>
          <c:x val="0.40307845041261414"/>
          <c:y val="3.9604042452240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847046761214118E-2"/>
          <c:y val="0.40594143513546554"/>
          <c:w val="0.89273699757256786"/>
          <c:h val="0.323904490055824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O_dynamics NAV'!$C$58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0C1-4EED-B886-405C266EE78C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0C1-4EED-B886-405C266EE78C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0C1-4EED-B886-405C266EE78C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0C1-4EED-B886-405C266EE78C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0C1-4EED-B886-405C266EE78C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0C1-4EED-B886-405C266EE78C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0C1-4EED-B886-405C266EE78C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0C1-4EED-B886-405C266EE78C}"/>
                </c:ext>
              </c:extLst>
            </c:dLbl>
            <c:dLbl>
              <c:idx val="8"/>
              <c:layout>
                <c:manualLayout>
                  <c:x val="1.1425601548707975E-3"/>
                  <c:y val="7.6429902092710056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C1-4EED-B886-405C266EE78C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0C1-4EED-B886-405C266EE78C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0C1-4EED-B886-405C266EE78C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E0C1-4EED-B886-405C266EE78C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E0C1-4EED-B886-405C266EE78C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E0C1-4EED-B886-405C266EE78C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0C1-4EED-B886-405C266EE78C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0C1-4EED-B886-405C266EE78C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0C1-4EED-B886-405C266EE78C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0C1-4EED-B886-405C266EE78C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0C1-4EED-B886-405C266EE78C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0C1-4EED-B886-405C266EE78C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0C1-4EED-B886-405C266EE78C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NAV'!$B$59:$B$69</c:f>
              <c:strCache>
                <c:ptCount val="11"/>
                <c:pt idx="0">
                  <c:v>OTP Klasychnyi</c:v>
                </c:pt>
                <c:pt idx="1">
                  <c:v>OTP Fond Aktsii</c:v>
                </c:pt>
                <c:pt idx="2">
                  <c:v>UNIVER.UA/Iaroslav Mudryi: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КІNTO-Ekviti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ТАSK Resurs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 O_dynamics NAV'!$C$59:$C$69</c:f>
              <c:numCache>
                <c:formatCode>#,##0.00</c:formatCode>
                <c:ptCount val="11"/>
                <c:pt idx="0">
                  <c:v>38592.632810000003</c:v>
                </c:pt>
                <c:pt idx="1">
                  <c:v>970.04295999999999</c:v>
                </c:pt>
                <c:pt idx="2">
                  <c:v>567.01995999999997</c:v>
                </c:pt>
                <c:pt idx="3">
                  <c:v>270.660415</c:v>
                </c:pt>
                <c:pt idx="4">
                  <c:v>82.705969999999738</c:v>
                </c:pt>
                <c:pt idx="5">
                  <c:v>20.981410000000146</c:v>
                </c:pt>
                <c:pt idx="6">
                  <c:v>17.364200000000185</c:v>
                </c:pt>
                <c:pt idx="7">
                  <c:v>13.237750000000002</c:v>
                </c:pt>
                <c:pt idx="8">
                  <c:v>-0.35189000000013038</c:v>
                </c:pt>
                <c:pt idx="9">
                  <c:v>-11.979189999999944</c:v>
                </c:pt>
                <c:pt idx="10">
                  <c:v>178.85404999999446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0C1-4EED-B886-405C266EE78C}"/>
            </c:ext>
          </c:extLst>
        </c:ser>
        <c:ser>
          <c:idx val="0"/>
          <c:order val="1"/>
          <c:tx>
            <c:strRef>
              <c:f>' O_dynamics NAV'!$E$58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761512154644116E-3"/>
                  <c:y val="-6.8165442024843426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0C1-4EED-B886-405C266EE78C}"/>
                </c:ext>
              </c:extLst>
            </c:dLbl>
            <c:dLbl>
              <c:idx val="1"/>
              <c:layout>
                <c:manualLayout>
                  <c:x val="5.8278041445985196E-3"/>
                  <c:y val="-4.854258598420702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0C1-4EED-B886-405C266EE78C}"/>
                </c:ext>
              </c:extLst>
            </c:dLbl>
            <c:dLbl>
              <c:idx val="2"/>
              <c:layout>
                <c:manualLayout>
                  <c:x val="4.5159403995949643E-3"/>
                  <c:y val="3.578582954198938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0C1-4EED-B886-405C266EE78C}"/>
                </c:ext>
              </c:extLst>
            </c:dLbl>
            <c:dLbl>
              <c:idx val="3"/>
              <c:layout>
                <c:manualLayout>
                  <c:x val="4.4681597412299934E-3"/>
                  <c:y val="-1.789411444695576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0C1-4EED-B886-405C266EE78C}"/>
                </c:ext>
              </c:extLst>
            </c:dLbl>
            <c:dLbl>
              <c:idx val="4"/>
              <c:layout>
                <c:manualLayout>
                  <c:x val="3.1562959962264658E-3"/>
                  <c:y val="-3.203841532275597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0C1-4EED-B886-405C266EE78C}"/>
                </c:ext>
              </c:extLst>
            </c:dLbl>
            <c:dLbl>
              <c:idx val="5"/>
              <c:layout>
                <c:manualLayout>
                  <c:x val="2.3255086619389242E-3"/>
                  <c:y val="-3.203841532275597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0C1-4EED-B886-405C266EE78C}"/>
                </c:ext>
              </c:extLst>
            </c:dLbl>
            <c:dLbl>
              <c:idx val="6"/>
              <c:layout>
                <c:manualLayout>
                  <c:x val="3.8996481418467344E-3"/>
                  <c:y val="-7.447131795015660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0C1-4EED-B886-405C266EE78C}"/>
                </c:ext>
              </c:extLst>
            </c:dLbl>
            <c:dLbl>
              <c:idx val="7"/>
              <c:layout>
                <c:manualLayout>
                  <c:x val="3.0688608075590817E-3"/>
                  <c:y val="-6.032701707435639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0C1-4EED-B886-405C266EE78C}"/>
                </c:ext>
              </c:extLst>
            </c:dLbl>
            <c:dLbl>
              <c:idx val="8"/>
              <c:layout>
                <c:manualLayout>
                  <c:x val="3.2000745482418935E-3"/>
                  <c:y val="-1.7348142408075806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0C1-4EED-B886-405C266EE78C}"/>
                </c:ext>
              </c:extLst>
            </c:dLbl>
            <c:dLbl>
              <c:idx val="9"/>
              <c:layout>
                <c:manualLayout>
                  <c:x val="3.3312124156940071E-3"/>
                  <c:y val="-4.618271619855618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0C1-4EED-B886-405C266EE78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89562300079747914"/>
                  <c:y val="0.7722788278186905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0C1-4EED-B886-405C266EE78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1707616495547"/>
                  <c:y val="0.366337392683224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0C1-4EED-B886-405C266EE78C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9692166701915772"/>
                  <c:y val="0.3606796723329049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0C1-4EED-B886-405C266EE78C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4165471700528309"/>
                  <c:y val="0.396040424522405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0C1-4EED-B886-405C266EE78C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8686876752889381"/>
                  <c:y val="0.3592652422453249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0C1-4EED-B886-405C266EE78C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3304481912747488"/>
                  <c:y val="0.3620941024204849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0C1-4EED-B886-405C266EE78C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7585386696365943"/>
                  <c:y val="0.3649229625956449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0C1-4EED-B886-405C266EE78C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1914391533732922"/>
                  <c:y val="0.3691662528583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0C1-4EED-B886-405C266EE78C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5569995618620598"/>
                  <c:y val="0.4285723165367458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0C1-4EED-B886-405C266EE78C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79461288792558304"/>
                  <c:y val="0.4794917996896265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0C1-4EED-B886-405C266EE78C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2780192501206318"/>
                  <c:y val="0.684584162388729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0C1-4EED-B886-405C266EE78C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87734498037304076"/>
                  <c:y val="0.4285723165367458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0C1-4EED-B886-405C266EE78C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NAV'!$B$59:$B$69</c:f>
              <c:strCache>
                <c:ptCount val="11"/>
                <c:pt idx="0">
                  <c:v>OTP Klasychnyi</c:v>
                </c:pt>
                <c:pt idx="1">
                  <c:v>OTP Fond Aktsii</c:v>
                </c:pt>
                <c:pt idx="2">
                  <c:v>UNIVER.UA/Iaroslav Mudryi: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КІNTO-Ekviti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ТАSK Resurs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 O_dynamics NAV'!$E$59:$E$69</c:f>
              <c:numCache>
                <c:formatCode>#,##0.00</c:formatCode>
                <c:ptCount val="11"/>
                <c:pt idx="0">
                  <c:v>38124.224708021728</c:v>
                </c:pt>
                <c:pt idx="1">
                  <c:v>672.07566072625173</c:v>
                </c:pt>
                <c:pt idx="2">
                  <c:v>449.83902458715636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-167.00005068223254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E0C1-4EED-B886-405C266EE7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396555992"/>
        <c:axId val="1"/>
      </c:barChart>
      <c:lineChart>
        <c:grouping val="standard"/>
        <c:varyColors val="0"/>
        <c:ser>
          <c:idx val="2"/>
          <c:order val="2"/>
          <c:tx>
            <c:strRef>
              <c:f>' O_dynamics NAV'!$D$58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6.7821075785415991E-2"/>
                  <c:y val="7.35503645541610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0C1-4EED-B886-405C266EE78C}"/>
                </c:ext>
              </c:extLst>
            </c:dLbl>
            <c:dLbl>
              <c:idx val="1"/>
              <c:layout>
                <c:manualLayout>
                  <c:x val="-1.5926268088359424E-2"/>
                  <c:y val="-5.541314570659938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0C1-4EED-B886-405C266EE78C}"/>
                </c:ext>
              </c:extLst>
            </c:dLbl>
            <c:dLbl>
              <c:idx val="2"/>
              <c:layout>
                <c:manualLayout>
                  <c:x val="-6.6561200086880934E-3"/>
                  <c:y val="4.70851699960859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0C1-4EED-B886-405C266EE78C}"/>
                </c:ext>
              </c:extLst>
            </c:dLbl>
            <c:dLbl>
              <c:idx val="3"/>
              <c:layout>
                <c:manualLayout>
                  <c:x val="-1.4701915405254062E-2"/>
                  <c:y val="4.520031425201415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0C1-4EED-B886-405C266EE78C}"/>
                </c:ext>
              </c:extLst>
            </c:dLbl>
            <c:dLbl>
              <c:idx val="4"/>
              <c:layout>
                <c:manualLayout>
                  <c:x val="-1.8418781837683695E-2"/>
                  <c:y val="3.976875118879563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0C1-4EED-B886-405C266EE78C}"/>
                </c:ext>
              </c:extLst>
            </c:dLbl>
            <c:dLbl>
              <c:idx val="5"/>
              <c:layout>
                <c:manualLayout>
                  <c:x val="-1.8287568097000884E-2"/>
                  <c:y val="0.107444364297055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0C1-4EED-B886-405C266EE78C}"/>
                </c:ext>
              </c:extLst>
            </c:dLbl>
            <c:dLbl>
              <c:idx val="6"/>
              <c:layout>
                <c:manualLayout>
                  <c:x val="-1.8156354356318016E-2"/>
                  <c:y val="9.17253732094110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0C1-4EED-B886-405C266EE78C}"/>
                </c:ext>
              </c:extLst>
            </c:dLbl>
            <c:dLbl>
              <c:idx val="7"/>
              <c:layout>
                <c:manualLayout>
                  <c:x val="-1.6101214338924974E-2"/>
                  <c:y val="0.101799031827703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0C1-4EED-B886-405C266EE78C}"/>
                </c:ext>
              </c:extLst>
            </c:dLbl>
            <c:dLbl>
              <c:idx val="8"/>
              <c:layout>
                <c:manualLayout>
                  <c:x val="-1.9337004360638677E-2"/>
                  <c:y val="9.63216162018849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0C1-4EED-B886-405C266EE78C}"/>
                </c:ext>
              </c:extLst>
            </c:dLbl>
            <c:dLbl>
              <c:idx val="9"/>
              <c:layout>
                <c:manualLayout>
                  <c:x val="-2.1129868643127492E-2"/>
                  <c:y val="5.11029990402696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0C1-4EED-B886-405C266EE78C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E0C1-4EED-B886-405C266EE78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150559392116781"/>
                  <c:y val="1.272987078822017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0C1-4EED-B886-405C266EE78C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527664283232283"/>
                  <c:y val="9.901010613060133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0C1-4EED-B886-405C266EE78C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E0C1-4EED-B886-405C266EE78C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E0C1-4EED-B886-405C266EE78C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E0C1-4EED-B886-405C266EE78C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5372784223933931"/>
                  <c:y val="9.901010613060133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0C1-4EED-B886-405C266EE78C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9942289330043526"/>
                  <c:y val="9.901010613060133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0C1-4EED-B886-405C266EE78C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4511794436153109"/>
                  <c:y val="9.901010613060133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0C1-4EED-B886-405C266EE78C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E0C1-4EED-B886-405C266EE78C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E0C1-4EED-B886-405C266EE78C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E0C1-4EED-B886-405C266EE7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NAV'!$B$59:$B$68</c:f>
              <c:strCache>
                <c:ptCount val="10"/>
                <c:pt idx="0">
                  <c:v>OTP Klasychnyi</c:v>
                </c:pt>
                <c:pt idx="1">
                  <c:v>OTP Fond Aktsii</c:v>
                </c:pt>
                <c:pt idx="2">
                  <c:v>UNIVER.UA/Iaroslav Mudryi: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КІNTO-Ekviti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ТАSK Resurs</c:v>
                </c:pt>
                <c:pt idx="9">
                  <c:v>VSI</c:v>
                </c:pt>
              </c:strCache>
            </c:strRef>
          </c:cat>
          <c:val>
            <c:numRef>
              <c:f>' O_dynamics NAV'!$D$59:$D$68</c:f>
              <c:numCache>
                <c:formatCode>0.00%</c:formatCode>
                <c:ptCount val="10"/>
                <c:pt idx="0">
                  <c:v>1.2206855407641048</c:v>
                </c:pt>
                <c:pt idx="1">
                  <c:v>0.13971048462042415</c:v>
                </c:pt>
                <c:pt idx="2">
                  <c:v>8.4510595154812074E-2</c:v>
                </c:pt>
                <c:pt idx="3">
                  <c:v>6.1807272098260806E-2</c:v>
                </c:pt>
                <c:pt idx="4">
                  <c:v>1.0243392499476022E-2</c:v>
                </c:pt>
                <c:pt idx="5">
                  <c:v>4.1994769452620767E-3</c:v>
                </c:pt>
                <c:pt idx="6">
                  <c:v>3.6054199293898532E-3</c:v>
                </c:pt>
                <c:pt idx="7">
                  <c:v>9.485075831202788E-3</c:v>
                </c:pt>
                <c:pt idx="8">
                  <c:v>-3.2725451260891009E-4</c:v>
                </c:pt>
                <c:pt idx="9">
                  <c:v>-5.4075866917443127E-3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E0C1-4EED-B886-405C266EE7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9655599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40000"/>
          <c:min val="-15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UA"/>
          </a:p>
        </c:txPr>
        <c:crossAx val="3965559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4175094059913455E-2"/>
          <c:y val="0.75106237650499019"/>
          <c:w val="0.46560852028569272"/>
          <c:h val="5.2333913240460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/>
              <a:t>Rates of Return: OPen-ended Funds, Bank Deposits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/>
              <a:t>and Equity Indexes for the Month</a:t>
            </a:r>
          </a:p>
        </c:rich>
      </c:tx>
      <c:layout>
        <c:manualLayout>
          <c:xMode val="edge"/>
          <c:yMode val="edge"/>
          <c:x val="0.31723711747369343"/>
          <c:y val="7.188501206078557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827663211305999E-2"/>
          <c:y val="0.12699685464072119"/>
          <c:w val="0.95439411874221092"/>
          <c:h val="0.83146997283641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2B5-46A3-95B2-B7583FE042C7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B5-46A3-95B2-B7583FE042C7}"/>
              </c:ext>
            </c:extLst>
          </c:dPt>
          <c:dPt>
            <c:idx val="18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2B5-46A3-95B2-B7583FE042C7}"/>
              </c:ext>
            </c:extLst>
          </c:dPt>
          <c:dPt>
            <c:idx val="19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B5-46A3-95B2-B7583FE042C7}"/>
              </c:ext>
            </c:extLst>
          </c:dPt>
          <c:dPt>
            <c:idx val="2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B5-46A3-95B2-B7583FE042C7}"/>
              </c:ext>
            </c:extLst>
          </c:dPt>
          <c:dPt>
            <c:idx val="2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B5-46A3-95B2-B7583FE042C7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2B5-46A3-95B2-B7583FE042C7}"/>
              </c:ext>
            </c:extLst>
          </c:dPt>
          <c:cat>
            <c:strRef>
              <c:f>'O_diagram(ROR)'!$A$2:$A$24</c:f>
              <c:strCache>
                <c:ptCount val="23"/>
                <c:pt idx="0">
                  <c:v>VSI</c:v>
                </c:pt>
                <c:pt idx="1">
                  <c:v>ТАSK Resurs</c:v>
                </c:pt>
                <c:pt idx="2">
                  <c:v>KINTO-Kaznacheiskyi</c:v>
                </c:pt>
                <c:pt idx="3">
                  <c:v>Altus – Depozyt</c:v>
                </c:pt>
                <c:pt idx="4">
                  <c:v>КІNTO-Ekviti</c:v>
                </c:pt>
                <c:pt idx="5">
                  <c:v>Altus – Zbalansovanyi</c:v>
                </c:pt>
                <c:pt idx="6">
                  <c:v>КІNТО-Klasychnyi</c:v>
                </c:pt>
                <c:pt idx="7">
                  <c:v>UNIVER.UA/Taras Shevchenko: Fond Zaoshchadzhen</c:v>
                </c:pt>
                <c:pt idx="8">
                  <c:v>OTP Klasychnyi</c:v>
                </c:pt>
                <c:pt idx="9">
                  <c:v>UNIVER.UA/Myhailo Hrushevskyi: Fond Derzhavnykh Paperiv</c:v>
                </c:pt>
                <c:pt idx="10">
                  <c:v>UNIVER.UA/Volodymyr Velykyi: Fond Zbalansovanyi</c:v>
                </c:pt>
                <c:pt idx="11">
                  <c:v>UNIVER.UA/Iaroslav Mudryi: Fond Aktsii</c:v>
                </c:pt>
                <c:pt idx="12">
                  <c:v>Argentum</c:v>
                </c:pt>
                <c:pt idx="13">
                  <c:v>OTP Fond Aktsii</c:v>
                </c:pt>
                <c:pt idx="14">
                  <c:v>Nadbannia</c:v>
                </c:pt>
                <c:pt idx="15">
                  <c:v>Sofiivskyi</c:v>
                </c:pt>
                <c:pt idx="16">
                  <c:v>Funds' average rate of return</c:v>
                </c:pt>
                <c:pt idx="17">
                  <c:v>UX Index</c:v>
                </c:pt>
                <c:pt idx="18">
                  <c:v>PFTS Index</c:v>
                </c:pt>
                <c:pt idx="19">
                  <c:v>EURO Deposits</c:v>
                </c:pt>
                <c:pt idx="20">
                  <c:v>USD Deposits</c:v>
                </c:pt>
                <c:pt idx="21">
                  <c:v>UAH Deposits</c:v>
                </c:pt>
                <c:pt idx="22">
                  <c:v>"Gold" deposit (at official rate of gold)</c:v>
                </c:pt>
              </c:strCache>
            </c:strRef>
          </c:cat>
          <c:val>
            <c:numRef>
              <c:f>'O_diagram(ROR)'!$B$2:$B$24</c:f>
              <c:numCache>
                <c:formatCode>0.00%</c:formatCode>
                <c:ptCount val="23"/>
                <c:pt idx="0">
                  <c:v>-5.4075808393625469E-3</c:v>
                </c:pt>
                <c:pt idx="1">
                  <c:v>-3.2725053322368858E-4</c:v>
                </c:pt>
                <c:pt idx="2">
                  <c:v>5.5222588425540842E-4</c:v>
                </c:pt>
                <c:pt idx="3">
                  <c:v>3.6067283870284683E-3</c:v>
                </c:pt>
                <c:pt idx="4">
                  <c:v>4.1994786863899236E-3</c:v>
                </c:pt>
                <c:pt idx="5">
                  <c:v>6.6845683596552519E-3</c:v>
                </c:pt>
                <c:pt idx="6">
                  <c:v>6.8007829229217442E-3</c:v>
                </c:pt>
                <c:pt idx="7">
                  <c:v>9.4850742942822475E-3</c:v>
                </c:pt>
                <c:pt idx="8">
                  <c:v>9.9273581056307236E-3</c:v>
                </c:pt>
                <c:pt idx="9">
                  <c:v>1.0243392689408992E-2</c:v>
                </c:pt>
                <c:pt idx="10">
                  <c:v>1.3759851402134204E-2</c:v>
                </c:pt>
                <c:pt idx="11">
                  <c:v>1.9065994249684026E-2</c:v>
                </c:pt>
                <c:pt idx="12">
                  <c:v>2.1031666780342517E-2</c:v>
                </c:pt>
                <c:pt idx="13">
                  <c:v>4.1420118343213019E-2</c:v>
                </c:pt>
                <c:pt idx="14">
                  <c:v>5.6370152882054381E-2</c:v>
                </c:pt>
                <c:pt idx="15">
                  <c:v>6.1807272039481553E-2</c:v>
                </c:pt>
                <c:pt idx="16">
                  <c:v>1.6201239603368514E-2</c:v>
                </c:pt>
                <c:pt idx="17">
                  <c:v>6.6900435915602907E-2</c:v>
                </c:pt>
                <c:pt idx="18">
                  <c:v>1.5098462818078584E-2</c:v>
                </c:pt>
                <c:pt idx="19">
                  <c:v>1.4352934088033287E-3</c:v>
                </c:pt>
                <c:pt idx="20">
                  <c:v>-8.5615232864663104E-3</c:v>
                </c:pt>
                <c:pt idx="21">
                  <c:v>6.5205479452054805E-3</c:v>
                </c:pt>
                <c:pt idx="22">
                  <c:v>-3.8188393370200302E-2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B5-46A3-95B2-B7583FE04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97509624"/>
        <c:axId val="1"/>
      </c:barChart>
      <c:catAx>
        <c:axId val="397509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397509624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Dynamics of Interval CIIs' NAV for the Month</a:t>
            </a:r>
          </a:p>
        </c:rich>
      </c:tx>
      <c:layout>
        <c:manualLayout>
          <c:xMode val="edge"/>
          <c:yMode val="edge"/>
          <c:x val="0.3285861653642721"/>
          <c:y val="6.87162457181480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010191573517107E-2"/>
          <c:y val="0.3634727734038885"/>
          <c:w val="0.93641970655669482"/>
          <c:h val="0.412297474308888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052-4871-80B7-AD54E4452B12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052-4871-80B7-AD54E4452B12}"/>
                </c:ext>
              </c:extLst>
            </c:dLbl>
            <c:dLbl>
              <c:idx val="2"/>
              <c:layout>
                <c:manualLayout>
                  <c:x val="1.9061062858927169E-4"/>
                  <c:y val="2.242231897649860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52-4871-80B7-AD54E4452B12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052-4871-80B7-AD54E4452B1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7497498674673229"/>
                  <c:y val="0.5768547995812957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52-4871-80B7-AD54E4452B12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052-4871-80B7-AD54E4452B1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0722328859612968"/>
                  <c:y val="0.2694400161053701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52-4871-80B7-AD54E4452B12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052-4871-80B7-AD54E4452B12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052-4871-80B7-AD54E4452B12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052-4871-80B7-AD54E4452B12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052-4871-80B7-AD54E4452B12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052-4871-80B7-AD54E4452B12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052-4871-80B7-AD54E4452B12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052-4871-80B7-AD54E4452B12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052-4871-80B7-AD54E4452B1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NAV'!$B$36:$B$39</c:f>
              <c:strCache>
                <c:ptCount val="4"/>
                <c:pt idx="0">
                  <c:v>Zbalansovanyi Fond Parytet</c:v>
                </c:pt>
                <c:pt idx="1">
                  <c:v>ТАSК Ukrainskyi Kapital</c:v>
                </c:pt>
                <c:pt idx="2">
                  <c:v>Platynum</c:v>
                </c:pt>
                <c:pt idx="3">
                  <c:v>Aurum</c:v>
                </c:pt>
              </c:strCache>
            </c:strRef>
          </c:cat>
          <c:val>
            <c:numRef>
              <c:f>'І_dynamics NAV'!$C$36:$C$39</c:f>
              <c:numCache>
                <c:formatCode>#,##0.00</c:formatCode>
                <c:ptCount val="4"/>
                <c:pt idx="0">
                  <c:v>43.075559999999825</c:v>
                </c:pt>
                <c:pt idx="1">
                  <c:v>0.73250999999989286</c:v>
                </c:pt>
                <c:pt idx="2">
                  <c:v>-24.397740000000223</c:v>
                </c:pt>
                <c:pt idx="3">
                  <c:v>-52.132399999999912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052-4871-80B7-AD54E4452B12}"/>
            </c:ext>
          </c:extLst>
        </c:ser>
        <c:ser>
          <c:idx val="0"/>
          <c:order val="1"/>
          <c:tx>
            <c:strRef>
              <c:f>'І_dynamics NAV'!$E$35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221586398795922E-2"/>
                  <c:y val="-4.379433442269431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052-4871-80B7-AD54E4452B12}"/>
                </c:ext>
              </c:extLst>
            </c:dLbl>
            <c:dLbl>
              <c:idx val="1"/>
              <c:layout>
                <c:manualLayout>
                  <c:x val="4.4128158255402616E-3"/>
                  <c:y val="-7.627889307879609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52-4871-80B7-AD54E4452B12}"/>
                </c:ext>
              </c:extLst>
            </c:dLbl>
            <c:dLbl>
              <c:idx val="2"/>
              <c:layout>
                <c:manualLayout>
                  <c:x val="5.811580807613681E-3"/>
                  <c:y val="-9.804400209491637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052-4871-80B7-AD54E4452B12}"/>
                </c:ext>
              </c:extLst>
            </c:dLbl>
            <c:dLbl>
              <c:idx val="3"/>
              <c:layout>
                <c:manualLayout>
                  <c:x val="5.5211376421262504E-3"/>
                  <c:y val="1.041794851460697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052-4871-80B7-AD54E4452B12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4052-4871-80B7-AD54E4452B1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4567696350467938"/>
                  <c:y val="0.5334550654435179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052-4871-80B7-AD54E4452B1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5401884155822416"/>
                  <c:y val="0.2820982718955552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052-4871-80B7-AD54E4452B1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6164855128030482"/>
                  <c:y val="0.3905976072399995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52-4871-80B7-AD54E4452B1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6419178785433171"/>
                  <c:y val="0.5623882215353698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52-4871-80B7-AD54E4452B1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0986813045164434"/>
                  <c:y val="0.520796809653332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052-4871-80B7-AD54E4452B1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6917634526721428"/>
                  <c:y val="0.397830896262962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52-4871-80B7-AD54E4452B1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195324294329464"/>
                  <c:y val="0.3851726404727773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052-4871-80B7-AD54E4452B12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052-4871-80B7-AD54E4452B12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052-4871-80B7-AD54E4452B12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052-4871-80B7-AD54E4452B12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052-4871-80B7-AD54E4452B12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NAV'!$B$36:$B$39</c:f>
              <c:strCache>
                <c:ptCount val="4"/>
                <c:pt idx="0">
                  <c:v>Zbalansovanyi Fond Parytet</c:v>
                </c:pt>
                <c:pt idx="1">
                  <c:v>ТАSК Ukrainskyi Kapital</c:v>
                </c:pt>
                <c:pt idx="2">
                  <c:v>Platynum</c:v>
                </c:pt>
                <c:pt idx="3">
                  <c:v>Aurum</c:v>
                </c:pt>
              </c:strCache>
            </c:strRef>
          </c:cat>
          <c:val>
            <c:numRef>
              <c:f>'І_dynamics NAV'!$E$36:$E$39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-70.672421110776739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052-4871-80B7-AD54E4452B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397510608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287390229207961E-3"/>
                  <c:y val="-5.136758564267479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052-4871-80B7-AD54E4452B12}"/>
                </c:ext>
              </c:extLst>
            </c:dLbl>
            <c:dLbl>
              <c:idx val="1"/>
              <c:layout>
                <c:manualLayout>
                  <c:x val="-4.2645633000689687E-3"/>
                  <c:y val="-5.466979263244675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052-4871-80B7-AD54E4452B12}"/>
                </c:ext>
              </c:extLst>
            </c:dLbl>
            <c:dLbl>
              <c:idx val="2"/>
              <c:layout>
                <c:manualLayout>
                  <c:x val="6.9473288564203539E-4"/>
                  <c:y val="-2.151974008852608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052-4871-80B7-AD54E4452B12}"/>
                </c:ext>
              </c:extLst>
            </c:dLbl>
            <c:dLbl>
              <c:idx val="3"/>
              <c:layout>
                <c:manualLayout>
                  <c:x val="-6.0448591691707465E-3"/>
                  <c:y val="-7.02648786463208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052-4871-80B7-AD54E4452B1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1058029878310847"/>
                  <c:y val="0.627487822742036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052-4871-80B7-AD54E4452B1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1922730313479988"/>
                  <c:y val="0.6311044672535178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052-4871-80B7-AD54E4452B1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3723348016964683"/>
                  <c:y val="0.3688977401711107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052-4871-80B7-AD54E4452B1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4944101572497577"/>
                  <c:y val="1.265825579018517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052-4871-80B7-AD54E4452B1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3926806942886834"/>
                  <c:y val="1.265825579018517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052-4871-80B7-AD54E4452B1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9664330026670453"/>
                  <c:y val="1.265825579018517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052-4871-80B7-AD54E4452B1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425262684175091"/>
                  <c:y val="0.594938022138703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052-4871-80B7-AD54E4452B1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9816924221112067"/>
                  <c:y val="1.265825579018517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052-4871-80B7-AD54E4452B12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4052-4871-80B7-AD54E4452B12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4052-4871-80B7-AD54E4452B12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4052-4871-80B7-AD54E4452B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NAV'!$D$36:$D$39</c:f>
              <c:numCache>
                <c:formatCode>0.00%</c:formatCode>
                <c:ptCount val="4"/>
                <c:pt idx="0">
                  <c:v>2.6292296575666729E-2</c:v>
                </c:pt>
                <c:pt idx="1">
                  <c:v>8.6321667113305319E-4</c:v>
                </c:pt>
                <c:pt idx="2">
                  <c:v>-2.4120470035165409E-3</c:v>
                </c:pt>
                <c:pt idx="3">
                  <c:v>-3.1872218645703936E-2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4052-4871-80B7-AD54E4452B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975106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UA"/>
          </a:p>
        </c:txPr>
        <c:crossAx val="3975106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207535555328994"/>
          <c:y val="0.81012837057185105"/>
          <c:w val="0.52848456008278433"/>
          <c:h val="7.052456797388881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/>
              <a:t>and Equity Indexes for the Month</a:t>
            </a:r>
            <a:endParaRPr lang="ru-RU"/>
          </a:p>
        </c:rich>
      </c:tx>
      <c:layout>
        <c:manualLayout>
          <c:xMode val="edge"/>
          <c:yMode val="edge"/>
          <c:x val="0.28890406738813174"/>
          <c:y val="7.952301721510238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39948314181718E-2"/>
          <c:y val="0.166998336151715"/>
          <c:w val="0.92557556015682496"/>
          <c:h val="0.781313644138380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EC5-482A-AE11-EF21DBFE25CB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C5-482A-AE11-EF21DBFE25CB}"/>
              </c:ext>
            </c:extLst>
          </c:dPt>
          <c:dPt>
            <c:idx val="6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EC5-482A-AE11-EF21DBFE25CB}"/>
              </c:ext>
            </c:extLst>
          </c:dPt>
          <c:dPt>
            <c:idx val="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C5-482A-AE11-EF21DBFE25CB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EC5-482A-AE11-EF21DBFE25CB}"/>
              </c:ext>
            </c:extLst>
          </c:dPt>
          <c:dPt>
            <c:idx val="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C5-482A-AE11-EF21DBFE25CB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EC5-482A-AE11-EF21DBFE25CB}"/>
              </c:ext>
            </c:extLst>
          </c:dPt>
          <c:cat>
            <c:strRef>
              <c:f>'І_diagram(ROR)'!$A$2:$A$12</c:f>
              <c:strCache>
                <c:ptCount val="11"/>
                <c:pt idx="0">
                  <c:v>Platynum</c:v>
                </c:pt>
                <c:pt idx="1">
                  <c:v>ТАSК Ukrainskyi Kapital</c:v>
                </c:pt>
                <c:pt idx="2">
                  <c:v>Aurum</c:v>
                </c:pt>
                <c:pt idx="3">
                  <c:v>Zbalansovanyi Fond Parytet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"Gold" deposit (at official rate of gold)</c:v>
                </c:pt>
              </c:strCache>
            </c:strRef>
          </c:cat>
          <c:val>
            <c:numRef>
              <c:f>'І_diagram(ROR)'!$B$2:$B$12</c:f>
              <c:numCache>
                <c:formatCode>0.00%</c:formatCode>
                <c:ptCount val="11"/>
                <c:pt idx="0">
                  <c:v>-2.4120517406365227E-3</c:v>
                </c:pt>
                <c:pt idx="1">
                  <c:v>8.6321380206677567E-4</c:v>
                </c:pt>
                <c:pt idx="2">
                  <c:v>1.1383153238752497E-2</c:v>
                </c:pt>
                <c:pt idx="3">
                  <c:v>2.6292296675383797E-2</c:v>
                </c:pt>
                <c:pt idx="4">
                  <c:v>9.0316529938916368E-3</c:v>
                </c:pt>
                <c:pt idx="5">
                  <c:v>6.6900435915602907E-2</c:v>
                </c:pt>
                <c:pt idx="6">
                  <c:v>1.5098462818078584E-2</c:v>
                </c:pt>
                <c:pt idx="7">
                  <c:v>1.4352934088033287E-3</c:v>
                </c:pt>
                <c:pt idx="8">
                  <c:v>-8.5615232864663104E-3</c:v>
                </c:pt>
                <c:pt idx="9">
                  <c:v>6.5205479452054805E-3</c:v>
                </c:pt>
                <c:pt idx="10">
                  <c:v>-3.8188393370200302E-2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C5-482A-AE11-EF21DBFE2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97872872"/>
        <c:axId val="1"/>
      </c:barChart>
      <c:catAx>
        <c:axId val="397872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397872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Dynamics of Closed-End CIIs’ NAV for the Month</a:t>
            </a:r>
          </a:p>
        </c:rich>
      </c:tx>
      <c:layout>
        <c:manualLayout>
          <c:xMode val="edge"/>
          <c:yMode val="edge"/>
          <c:x val="0.37675289184296945"/>
          <c:y val="5.421697378767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946200573769558E-2"/>
          <c:y val="0.34939827552058922"/>
          <c:w val="0.93577639042389404"/>
          <c:h val="0.433735790301421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076268849541659E-3"/>
                  <c:y val="2.868371329916857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CE-49F2-9F24-DDB80667F239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ECE-49F2-9F24-DDB80667F23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877478081709102"/>
                  <c:y val="0.602410819863084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CE-49F2-9F24-DDB80667F23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676666907016356"/>
                  <c:y val="0.36747060011648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CE-49F2-9F24-DDB80667F239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ECE-49F2-9F24-DDB80667F23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8656769485909674"/>
                  <c:y val="0.59237063953203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CE-49F2-9F24-DDB80667F239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49525140044183857"/>
                  <c:y val="0.5200813411484632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CE-49F2-9F24-DDB80667F239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7168746133194881"/>
                  <c:y val="0.5240974132808838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CE-49F2-9F24-DDB80667F239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4857580660602421"/>
                  <c:y val="0.5140572329498324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CE-49F2-9F24-DDB80667F239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2003673927251777"/>
                  <c:y val="0.5240974132808838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CE-49F2-9F24-DDB80667F239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6133007164445233"/>
                  <c:y val="0.596386711664454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CE-49F2-9F24-DDB80667F239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984173911295946"/>
                  <c:y val="0.73092512810054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CE-49F2-9F24-DDB80667F239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4047983883835349"/>
                  <c:y val="0.73092512810054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CE-49F2-9F24-DDB80667F239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8389913969900786"/>
                  <c:y val="0.963857311780935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CE-49F2-9F24-DDB80667F239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ECE-49F2-9F24-DDB80667F239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5318895273307969"/>
                  <c:y val="0.487952764089098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CE-49F2-9F24-DDB80667F239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NAV'!$C$36:$C$37</c:f>
              <c:numCache>
                <c:formatCode>#,##0.00</c:formatCode>
                <c:ptCount val="2"/>
                <c:pt idx="0">
                  <c:v>425.04651999999953</c:v>
                </c:pt>
                <c:pt idx="1">
                  <c:v>8.6146800000000514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ECE-49F2-9F24-DDB80667F239}"/>
            </c:ext>
          </c:extLst>
        </c:ser>
        <c:ser>
          <c:idx val="0"/>
          <c:order val="1"/>
          <c:tx>
            <c:strRef>
              <c:f>'C_dynamics NAV'!$E$35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ECE-49F2-9F24-DDB80667F239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ECE-49F2-9F24-DDB80667F239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6ECE-49F2-9F24-DDB80667F239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ECE-49F2-9F24-DDB80667F239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ECE-49F2-9F24-DDB80667F239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ECE-49F2-9F24-DDB80667F239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ECE-49F2-9F24-DDB80667F239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ECE-49F2-9F24-DDB80667F239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204485101944523"/>
                  <c:y val="0.524097413280883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ECE-49F2-9F24-DDB80667F239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260121491800858"/>
                  <c:y val="0.506025088684991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ECE-49F2-9F24-DDB80667F239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6ECE-49F2-9F24-DDB80667F239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ECE-49F2-9F24-DDB80667F239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6ECE-49F2-9F24-DDB80667F239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ECE-49F2-9F24-DDB80667F239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6ECE-49F2-9F24-DDB80667F239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ECE-49F2-9F24-DDB80667F239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9932195989752493"/>
                  <c:y val="0.524097413280883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ECE-49F2-9F24-DDB80667F239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NAV'!$E$36:$E$37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6ECE-49F2-9F24-DDB80667F2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396555008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919199091575829E-3"/>
                  <c:y val="-5.461717453407000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ECE-49F2-9F24-DDB80667F239}"/>
                </c:ext>
              </c:extLst>
            </c:dLbl>
            <c:dLbl>
              <c:idx val="1"/>
              <c:layout>
                <c:manualLayout>
                  <c:x val="-6.6749555318521558E-3"/>
                  <c:y val="2.689331119683313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ECE-49F2-9F24-DDB80667F23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716920990136207"/>
                  <c:y val="0.5863465313334026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ECE-49F2-9F24-DDB80667F239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6ECE-49F2-9F24-DDB80667F239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6ECE-49F2-9F24-DDB80667F239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6ECE-49F2-9F24-DDB80667F239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6ECE-49F2-9F24-DDB80667F239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475396491417143"/>
                  <c:y val="1.40562524634719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ECE-49F2-9F24-DDB80667F239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5716920990136207"/>
                  <c:y val="1.40562524634719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ECE-49F2-9F24-DDB80667F239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3360527079147231"/>
                  <c:y val="1.40562524634719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ECE-49F2-9F24-DDB80667F239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699234749397902"/>
                  <c:y val="0.873495688801473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ECE-49F2-9F24-DDB80667F239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0927221634475817"/>
                  <c:y val="0.9076323019270479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ECE-49F2-9F24-DDB80667F239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5043009528558673"/>
                  <c:y val="0.885543905198734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ECE-49F2-9F24-DDB80667F239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9249254299434573"/>
                  <c:y val="0.9457849871850432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ECE-49F2-9F24-DDB80667F239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4088697207861667"/>
                  <c:y val="0.991969816707879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ECE-49F2-9F24-DDB80667F239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ECE-49F2-9F24-DDB80667F239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896916261909317"/>
                  <c:y val="0.670684046114234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ECE-49F2-9F24-DDB80667F2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NAV'!$D$36:$D$37</c:f>
              <c:numCache>
                <c:formatCode>0.00%</c:formatCode>
                <c:ptCount val="2"/>
                <c:pt idx="0">
                  <c:v>3.6739992374165517E-2</c:v>
                </c:pt>
                <c:pt idx="1">
                  <c:v>9.6474829908960637E-3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6ECE-49F2-9F24-DDB80667F2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965550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UA"/>
          </a:p>
        </c:txPr>
        <c:crossAx val="3965550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UA"/>
          </a:p>
        </c:txPr>
      </c:legendEntry>
      <c:layout>
        <c:manualLayout>
          <c:xMode val="edge"/>
          <c:yMode val="edge"/>
          <c:x val="0.19176857880122333"/>
          <c:y val="0.85743140027179077"/>
          <c:w val="0.41655391763190258"/>
          <c:h val="7.42973344497804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/>
              <a:t>and Equity Indexes for the Month</a:t>
            </a:r>
          </a:p>
        </c:rich>
      </c:tx>
      <c:layout>
        <c:manualLayout>
          <c:xMode val="edge"/>
          <c:yMode val="edge"/>
          <c:x val="0.29227696404793607"/>
          <c:y val="8.273019750673281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307589880159785E-2"/>
          <c:y val="0.20165485642266123"/>
          <c:w val="0.96205059920106528"/>
          <c:h val="0.7445717775605953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590-4DDE-B4F1-73B166F7112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90-4DDE-B4F1-73B166F71122}"/>
              </c:ext>
            </c:extLst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590-4DDE-B4F1-73B166F71122}"/>
              </c:ext>
            </c:extLst>
          </c:dPt>
          <c:dPt>
            <c:idx val="6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90-4DDE-B4F1-73B166F71122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90-4DDE-B4F1-73B166F71122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90-4DDE-B4F1-73B166F71122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590-4DDE-B4F1-73B166F71122}"/>
              </c:ext>
            </c:extLst>
          </c:dPt>
          <c:cat>
            <c:strRef>
              <c:f>'C_diagram(ROR)'!$A$2:$A$11</c:f>
              <c:strCache>
                <c:ptCount val="10"/>
                <c:pt idx="0">
                  <c:v>KINTO-Gold</c:v>
                </c:pt>
                <c:pt idx="1">
                  <c:v>ТАSК Universal</c:v>
                </c:pt>
                <c:pt idx="2">
                  <c:v>Іndeks Ukrainskoi Birzhi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'C_diagram(ROR)'!$B$2:$B$11</c:f>
              <c:numCache>
                <c:formatCode>0.00%</c:formatCode>
                <c:ptCount val="10"/>
                <c:pt idx="0">
                  <c:v>-4.2101940291470741E-2</c:v>
                </c:pt>
                <c:pt idx="1">
                  <c:v>9.647483828614245E-3</c:v>
                </c:pt>
                <c:pt idx="2">
                  <c:v>3.6740022114649218E-2</c:v>
                </c:pt>
                <c:pt idx="3">
                  <c:v>1.4285218839309073E-3</c:v>
                </c:pt>
                <c:pt idx="4">
                  <c:v>6.6900435915602907E-2</c:v>
                </c:pt>
                <c:pt idx="5">
                  <c:v>1.5098462818078584E-2</c:v>
                </c:pt>
                <c:pt idx="6">
                  <c:v>1.4352934088033287E-3</c:v>
                </c:pt>
                <c:pt idx="7">
                  <c:v>-8.5615232864663104E-3</c:v>
                </c:pt>
                <c:pt idx="8">
                  <c:v>6.5205479452054805E-3</c:v>
                </c:pt>
                <c:pt idx="9">
                  <c:v>-3.8188393370200302E-2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90-4DDE-B4F1-73B166F71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97506016"/>
        <c:axId val="1"/>
      </c:barChart>
      <c:catAx>
        <c:axId val="397506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UA"/>
          </a:p>
        </c:txPr>
        <c:crossAx val="397506016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6</xdr:row>
      <xdr:rowOff>6350</xdr:rowOff>
    </xdr:from>
    <xdr:to>
      <xdr:col>11</xdr:col>
      <xdr:colOff>590550</xdr:colOff>
      <xdr:row>19</xdr:row>
      <xdr:rowOff>139700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5D7214F7-C2AD-44F5-84F9-6429F51F8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565150</xdr:colOff>
      <xdr:row>41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9C0D6222-7982-423B-8B18-2D124C2AC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33</xdr:row>
      <xdr:rowOff>101600</xdr:rowOff>
    </xdr:from>
    <xdr:to>
      <xdr:col>4</xdr:col>
      <xdr:colOff>558800</xdr:colOff>
      <xdr:row>57</xdr:row>
      <xdr:rowOff>101600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03817B86-958E-42BC-A189-C22162A4D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101600</xdr:rowOff>
    </xdr:from>
    <xdr:to>
      <xdr:col>7</xdr:col>
      <xdr:colOff>38100</xdr:colOff>
      <xdr:row>52</xdr:row>
      <xdr:rowOff>139700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BFE54CEE-A6B6-43B1-A5F8-BC1996DEC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177800</xdr:rowOff>
    </xdr:from>
    <xdr:to>
      <xdr:col>18</xdr:col>
      <xdr:colOff>342900</xdr:colOff>
      <xdr:row>48</xdr:row>
      <xdr:rowOff>38100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FEA97B3A-213F-48EC-B7AA-F884C8B1B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</xdr:rowOff>
    </xdr:from>
    <xdr:to>
      <xdr:col>7</xdr:col>
      <xdr:colOff>12700</xdr:colOff>
      <xdr:row>32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598BA01C-7846-4076-A6F8-7F2D2FC1B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95250</xdr:rowOff>
    </xdr:from>
    <xdr:to>
      <xdr:col>18</xdr:col>
      <xdr:colOff>279400</xdr:colOff>
      <xdr:row>38</xdr:row>
      <xdr:rowOff>114300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0CBD2441-FCE6-4F64-AE61-BB38EE4CC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11</xdr:row>
      <xdr:rowOff>120650</xdr:rowOff>
    </xdr:from>
    <xdr:to>
      <xdr:col>9</xdr:col>
      <xdr:colOff>311150</xdr:colOff>
      <xdr:row>29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BA5B41F2-D7BD-488B-B92E-CDC06679E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50800</xdr:rowOff>
    </xdr:from>
    <xdr:to>
      <xdr:col>18</xdr:col>
      <xdr:colOff>431800</xdr:colOff>
      <xdr:row>37</xdr:row>
      <xdr:rowOff>95250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DF7F0B50-495D-4D0B-9531-CC5EBEABD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37"/>
  <sheetViews>
    <sheetView topLeftCell="A13" zoomScale="60" zoomScaleNormal="60" workbookViewId="0">
      <selection activeCell="A35" sqref="A35"/>
    </sheetView>
  </sheetViews>
  <sheetFormatPr defaultRowHeight="12.5" x14ac:dyDescent="0.25"/>
  <cols>
    <col min="1" max="1" width="29.1796875" style="3" customWidth="1"/>
    <col min="2" max="6" width="16.7265625" customWidth="1"/>
  </cols>
  <sheetData>
    <row r="1" spans="1:14" ht="16" thickBot="1" x14ac:dyDescent="0.4">
      <c r="A1" s="67" t="s">
        <v>11</v>
      </c>
      <c r="B1" s="67"/>
      <c r="C1" s="67"/>
      <c r="D1" s="68"/>
      <c r="E1" s="68"/>
      <c r="F1" s="68"/>
    </row>
    <row r="2" spans="1:14" ht="14.5" thickBot="1" x14ac:dyDescent="0.3">
      <c r="A2" s="25" t="s">
        <v>12</v>
      </c>
      <c r="B2" s="25" t="s">
        <v>13</v>
      </c>
      <c r="C2" s="25" t="s">
        <v>14</v>
      </c>
      <c r="D2" s="25" t="s">
        <v>15</v>
      </c>
      <c r="E2" s="25" t="s">
        <v>16</v>
      </c>
      <c r="F2" s="25" t="s">
        <v>17</v>
      </c>
      <c r="G2" s="2"/>
      <c r="I2" s="1"/>
    </row>
    <row r="3" spans="1:14" ht="14" x14ac:dyDescent="0.25">
      <c r="A3" s="189" t="s">
        <v>18</v>
      </c>
      <c r="B3" s="81">
        <v>2.7747768226525249E-2</v>
      </c>
      <c r="C3" s="81">
        <v>2.991812402602223E-2</v>
      </c>
      <c r="D3" s="81">
        <v>6.5846367571529875E-3</v>
      </c>
      <c r="E3" s="81">
        <v>7.5572267699988149E-3</v>
      </c>
      <c r="F3" s="81">
        <v>8.5138454423456435E-3</v>
      </c>
      <c r="G3" s="55"/>
      <c r="H3" s="55"/>
      <c r="I3" s="2"/>
      <c r="J3" s="2"/>
      <c r="K3" s="2"/>
      <c r="L3" s="2"/>
    </row>
    <row r="4" spans="1:14" ht="14" x14ac:dyDescent="0.25">
      <c r="A4" s="189" t="s">
        <v>19</v>
      </c>
      <c r="B4" s="81">
        <v>1.5098462818078584E-2</v>
      </c>
      <c r="C4" s="81">
        <v>6.6900435915602907E-2</v>
      </c>
      <c r="D4" s="81">
        <v>1.6201239603368514E-2</v>
      </c>
      <c r="E4" s="81">
        <v>9.0316529938916368E-3</v>
      </c>
      <c r="F4" s="81">
        <v>1.4285218839309073E-3</v>
      </c>
      <c r="G4" s="55"/>
      <c r="H4" s="55"/>
      <c r="I4" s="2"/>
      <c r="J4" s="2"/>
      <c r="K4" s="2"/>
      <c r="L4" s="2"/>
    </row>
    <row r="5" spans="1:14" ht="14.5" thickBot="1" x14ac:dyDescent="0.3">
      <c r="A5" s="190" t="s">
        <v>20</v>
      </c>
      <c r="B5" s="72">
        <v>4.3265179691456712E-2</v>
      </c>
      <c r="C5" s="72">
        <v>9.882009548074322E-2</v>
      </c>
      <c r="D5" s="72">
        <v>1.9192391639773772E-2</v>
      </c>
      <c r="E5" s="72">
        <v>2.259584647520485E-2</v>
      </c>
      <c r="F5" s="72">
        <v>1.0602004583596466E-2</v>
      </c>
      <c r="G5" s="55"/>
      <c r="H5" s="55"/>
      <c r="I5" s="2"/>
      <c r="J5" s="2"/>
      <c r="K5" s="2"/>
      <c r="L5" s="2"/>
    </row>
    <row r="6" spans="1:14" ht="14" x14ac:dyDescent="0.3">
      <c r="A6" s="65"/>
      <c r="B6" s="64"/>
      <c r="C6" s="64"/>
      <c r="D6" s="66"/>
      <c r="E6" s="66"/>
      <c r="F6" s="66"/>
      <c r="G6" s="10"/>
      <c r="J6" s="2"/>
      <c r="K6" s="2"/>
      <c r="L6" s="2"/>
      <c r="M6" s="2"/>
      <c r="N6" s="2"/>
    </row>
    <row r="7" spans="1:14" ht="14" x14ac:dyDescent="0.3">
      <c r="A7" s="65"/>
      <c r="B7" s="66"/>
      <c r="C7" s="66"/>
      <c r="D7" s="66"/>
      <c r="E7" s="66"/>
      <c r="F7" s="66"/>
      <c r="J7" s="4"/>
      <c r="K7" s="4"/>
      <c r="L7" s="4"/>
      <c r="M7" s="4"/>
      <c r="N7" s="4"/>
    </row>
    <row r="8" spans="1:14" ht="14" x14ac:dyDescent="0.3">
      <c r="A8" s="65"/>
      <c r="B8" s="66"/>
      <c r="C8" s="66"/>
      <c r="D8" s="66"/>
      <c r="E8" s="66"/>
      <c r="F8" s="66"/>
    </row>
    <row r="9" spans="1:14" ht="14" x14ac:dyDescent="0.3">
      <c r="A9" s="65"/>
      <c r="B9" s="66"/>
      <c r="C9" s="66"/>
      <c r="D9" s="66"/>
      <c r="E9" s="66"/>
      <c r="F9" s="66"/>
    </row>
    <row r="10" spans="1:14" ht="14" x14ac:dyDescent="0.3">
      <c r="A10" s="65"/>
      <c r="B10" s="66"/>
      <c r="C10" s="66"/>
      <c r="D10" s="66"/>
      <c r="E10" s="66"/>
      <c r="F10" s="66"/>
      <c r="N10" s="10"/>
    </row>
    <row r="11" spans="1:14" ht="14" x14ac:dyDescent="0.3">
      <c r="A11" s="65"/>
      <c r="B11" s="66"/>
      <c r="C11" s="66"/>
      <c r="D11" s="66"/>
      <c r="E11" s="66"/>
      <c r="F11" s="66"/>
    </row>
    <row r="12" spans="1:14" ht="14" x14ac:dyDescent="0.3">
      <c r="A12" s="65"/>
      <c r="B12" s="66"/>
      <c r="C12" s="66"/>
      <c r="D12" s="66"/>
      <c r="E12" s="66"/>
      <c r="F12" s="66"/>
    </row>
    <row r="13" spans="1:14" ht="14" x14ac:dyDescent="0.3">
      <c r="A13" s="65"/>
      <c r="B13" s="66"/>
      <c r="C13" s="66"/>
      <c r="D13" s="66"/>
      <c r="E13" s="66"/>
      <c r="F13" s="66"/>
    </row>
    <row r="14" spans="1:14" ht="14" x14ac:dyDescent="0.3">
      <c r="A14" s="65"/>
      <c r="B14" s="66"/>
      <c r="C14" s="66"/>
      <c r="D14" s="66"/>
      <c r="E14" s="66"/>
      <c r="F14" s="66"/>
    </row>
    <row r="15" spans="1:14" ht="14" x14ac:dyDescent="0.3">
      <c r="A15" s="65"/>
      <c r="B15" s="66"/>
      <c r="C15" s="66"/>
      <c r="D15" s="66"/>
      <c r="E15" s="66"/>
      <c r="F15" s="66"/>
    </row>
    <row r="16" spans="1:14" ht="14" x14ac:dyDescent="0.3">
      <c r="A16" s="65"/>
      <c r="B16" s="66"/>
      <c r="C16" s="66"/>
      <c r="D16" s="66"/>
      <c r="E16" s="66"/>
      <c r="F16" s="66"/>
    </row>
    <row r="17" spans="1:6" ht="14" x14ac:dyDescent="0.3">
      <c r="A17" s="65"/>
      <c r="B17" s="66"/>
      <c r="C17" s="66"/>
      <c r="D17" s="66"/>
      <c r="E17" s="66"/>
      <c r="F17" s="66"/>
    </row>
    <row r="18" spans="1:6" ht="14" x14ac:dyDescent="0.3">
      <c r="A18" s="65"/>
      <c r="B18" s="66"/>
      <c r="C18" s="66"/>
      <c r="D18" s="66"/>
      <c r="E18" s="66"/>
      <c r="F18" s="66"/>
    </row>
    <row r="19" spans="1:6" ht="14" x14ac:dyDescent="0.3">
      <c r="A19" s="65"/>
      <c r="B19" s="66"/>
      <c r="C19" s="66"/>
      <c r="D19" s="66"/>
      <c r="E19" s="66"/>
      <c r="F19" s="66"/>
    </row>
    <row r="20" spans="1:6" ht="14" x14ac:dyDescent="0.3">
      <c r="A20" s="65"/>
      <c r="B20" s="66"/>
      <c r="C20" s="66"/>
      <c r="D20" s="66"/>
      <c r="E20" s="66"/>
      <c r="F20" s="66"/>
    </row>
    <row r="21" spans="1:6" ht="14" x14ac:dyDescent="0.3">
      <c r="A21" s="65"/>
      <c r="B21" s="66"/>
      <c r="C21" s="66"/>
      <c r="D21" s="66"/>
      <c r="E21" s="66"/>
      <c r="F21" s="66"/>
    </row>
    <row r="22" spans="1:6" ht="14" x14ac:dyDescent="0.3">
      <c r="A22" s="191" t="s">
        <v>21</v>
      </c>
      <c r="B22" s="192" t="s">
        <v>22</v>
      </c>
      <c r="C22" s="193" t="s">
        <v>23</v>
      </c>
      <c r="D22" s="70"/>
      <c r="E22" s="66"/>
      <c r="F22" s="66"/>
    </row>
    <row r="23" spans="1:6" ht="14" x14ac:dyDescent="0.3">
      <c r="A23" s="194" t="s">
        <v>24</v>
      </c>
      <c r="B23" s="27">
        <v>-2.0908516896730567E-2</v>
      </c>
      <c r="C23" s="61">
        <v>-3.865966390790232E-2</v>
      </c>
      <c r="D23" s="70"/>
      <c r="E23" s="66"/>
      <c r="F23" s="66"/>
    </row>
    <row r="24" spans="1:6" ht="28" x14ac:dyDescent="0.3">
      <c r="A24" s="189" t="s">
        <v>25</v>
      </c>
      <c r="B24" s="27">
        <v>7.4675501784344789E-3</v>
      </c>
      <c r="C24" s="61">
        <v>2.7714566035525579E-2</v>
      </c>
      <c r="D24" s="70"/>
      <c r="E24" s="66"/>
      <c r="F24" s="66"/>
    </row>
    <row r="25" spans="1:6" ht="14" x14ac:dyDescent="0.3">
      <c r="A25" s="195" t="s">
        <v>26</v>
      </c>
      <c r="B25" s="27">
        <v>1.1856492276190567E-2</v>
      </c>
      <c r="C25" s="61">
        <v>-1.1042096945919733E-2</v>
      </c>
      <c r="D25" s="70"/>
      <c r="E25" s="66"/>
      <c r="F25" s="66"/>
    </row>
    <row r="26" spans="1:6" ht="14" x14ac:dyDescent="0.3">
      <c r="A26" s="196" t="s">
        <v>13</v>
      </c>
      <c r="B26" s="27">
        <v>1.5098462818078584E-2</v>
      </c>
      <c r="C26" s="61">
        <v>4.3265179691456712E-2</v>
      </c>
      <c r="D26" s="70"/>
      <c r="E26" s="66"/>
      <c r="F26" s="66"/>
    </row>
    <row r="27" spans="1:6" ht="14" x14ac:dyDescent="0.3">
      <c r="A27" s="195" t="s">
        <v>27</v>
      </c>
      <c r="B27" s="27">
        <v>2.1226213580382458E-2</v>
      </c>
      <c r="C27" s="61">
        <v>1.7518896206164758E-2</v>
      </c>
      <c r="D27" s="70"/>
      <c r="E27" s="66"/>
      <c r="F27" s="66"/>
    </row>
    <row r="28" spans="1:6" ht="14" x14ac:dyDescent="0.3">
      <c r="A28" s="195" t="s">
        <v>28</v>
      </c>
      <c r="B28" s="27">
        <v>2.4625482300589363E-2</v>
      </c>
      <c r="C28" s="61">
        <v>6.7524683106231054E-2</v>
      </c>
      <c r="D28" s="70"/>
      <c r="E28" s="66"/>
      <c r="F28" s="66"/>
    </row>
    <row r="29" spans="1:6" ht="14" x14ac:dyDescent="0.3">
      <c r="A29" s="195" t="s">
        <v>29</v>
      </c>
      <c r="B29" s="27">
        <v>2.6091474971999817E-2</v>
      </c>
      <c r="C29" s="61">
        <v>2.1197521998692403E-2</v>
      </c>
      <c r="D29" s="70"/>
      <c r="E29" s="66"/>
      <c r="F29" s="66"/>
    </row>
    <row r="30" spans="1:6" ht="14" x14ac:dyDescent="0.3">
      <c r="A30" s="195" t="s">
        <v>30</v>
      </c>
      <c r="B30" s="27">
        <v>2.6310088610996818E-2</v>
      </c>
      <c r="C30" s="61">
        <v>4.9209915167383045E-3</v>
      </c>
      <c r="D30" s="70"/>
      <c r="E30" s="66"/>
      <c r="F30" s="66"/>
    </row>
    <row r="31" spans="1:6" ht="14" x14ac:dyDescent="0.3">
      <c r="A31" s="26" t="s">
        <v>31</v>
      </c>
      <c r="B31" s="27">
        <v>3.1676684692665269E-2</v>
      </c>
      <c r="C31" s="61">
        <v>1.7192290845378766E-2</v>
      </c>
      <c r="D31" s="70"/>
      <c r="E31" s="66"/>
      <c r="F31" s="66"/>
    </row>
    <row r="32" spans="1:6" ht="14" x14ac:dyDescent="0.3">
      <c r="A32" s="26" t="s">
        <v>32</v>
      </c>
      <c r="B32" s="27">
        <v>3.238425316603788E-2</v>
      </c>
      <c r="C32" s="61">
        <v>1.7636544476957949E-2</v>
      </c>
      <c r="D32" s="70"/>
      <c r="E32" s="66"/>
      <c r="F32" s="66"/>
    </row>
    <row r="33" spans="1:6" ht="14" x14ac:dyDescent="0.3">
      <c r="A33" s="195" t="s">
        <v>33</v>
      </c>
      <c r="B33" s="27">
        <v>4.7088227437056762E-2</v>
      </c>
      <c r="C33" s="61">
        <v>5.5452214441172654E-2</v>
      </c>
      <c r="D33" s="70"/>
      <c r="E33" s="66"/>
      <c r="F33" s="66"/>
    </row>
    <row r="34" spans="1:6" ht="14" x14ac:dyDescent="0.3">
      <c r="A34" s="195" t="s">
        <v>34</v>
      </c>
      <c r="B34" s="27">
        <v>5.6306385563813954E-2</v>
      </c>
      <c r="C34" s="61">
        <v>1.8539453263826111E-2</v>
      </c>
      <c r="D34" s="70"/>
      <c r="E34" s="66"/>
      <c r="F34" s="66"/>
    </row>
    <row r="35" spans="1:6" ht="14.5" thickBot="1" x14ac:dyDescent="0.35">
      <c r="A35" s="189" t="s">
        <v>14</v>
      </c>
      <c r="B35" s="71">
        <v>6.6900435915602907E-2</v>
      </c>
      <c r="C35" s="72">
        <v>9.882009548074322E-2</v>
      </c>
      <c r="D35" s="70"/>
      <c r="E35" s="66"/>
      <c r="F35" s="66"/>
    </row>
    <row r="36" spans="1:6" ht="14" x14ac:dyDescent="0.3">
      <c r="A36" s="65"/>
      <c r="B36" s="66"/>
      <c r="C36" s="66"/>
      <c r="D36" s="70"/>
      <c r="E36" s="66"/>
      <c r="F36" s="66"/>
    </row>
    <row r="37" spans="1:6" ht="14" x14ac:dyDescent="0.3">
      <c r="A37" s="65"/>
      <c r="B37" s="66"/>
      <c r="C37" s="66"/>
      <c r="D37" s="70"/>
      <c r="E37" s="66"/>
      <c r="F37" s="66"/>
    </row>
  </sheetData>
  <autoFilter ref="A22:C22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7"/>
  <sheetViews>
    <sheetView zoomScale="60" zoomScaleNormal="60" workbookViewId="0">
      <selection activeCell="A8" sqref="A8"/>
    </sheetView>
  </sheetViews>
  <sheetFormatPr defaultColWidth="9.1796875" defaultRowHeight="14" x14ac:dyDescent="0.25"/>
  <cols>
    <col min="1" max="1" width="4.7265625" style="30" customWidth="1"/>
    <col min="2" max="2" width="37" style="28" bestFit="1" customWidth="1"/>
    <col min="3" max="4" width="12.7265625" style="30" customWidth="1"/>
    <col min="5" max="5" width="16.7265625" style="6" customWidth="1"/>
    <col min="6" max="6" width="14.7265625" style="12" customWidth="1"/>
    <col min="7" max="7" width="14.7265625" style="6" customWidth="1"/>
    <col min="8" max="8" width="12.7265625" style="12" customWidth="1"/>
    <col min="9" max="9" width="39.1796875" style="28" bestFit="1" customWidth="1"/>
    <col min="10" max="10" width="34.7265625" style="28" customWidth="1"/>
    <col min="11" max="11" width="35.81640625" style="28" customWidth="1"/>
    <col min="12" max="16384" width="9.1796875" style="28"/>
  </cols>
  <sheetData>
    <row r="1" spans="1:11" ht="16" thickBot="1" x14ac:dyDescent="0.3">
      <c r="A1" s="170" t="s">
        <v>119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1" ht="42.5" thickBot="1" x14ac:dyDescent="0.3">
      <c r="A2" s="25" t="s">
        <v>36</v>
      </c>
      <c r="B2" s="209" t="s">
        <v>80</v>
      </c>
      <c r="C2" s="15" t="s">
        <v>112</v>
      </c>
      <c r="D2" s="41" t="s">
        <v>113</v>
      </c>
      <c r="E2" s="41" t="s">
        <v>38</v>
      </c>
      <c r="F2" s="41" t="s">
        <v>120</v>
      </c>
      <c r="G2" s="41" t="s">
        <v>121</v>
      </c>
      <c r="H2" s="41" t="s">
        <v>122</v>
      </c>
      <c r="I2" s="17" t="s">
        <v>42</v>
      </c>
      <c r="J2" s="18" t="s">
        <v>43</v>
      </c>
    </row>
    <row r="3" spans="1:11" ht="14.25" customHeight="1" x14ac:dyDescent="0.25">
      <c r="A3" s="21">
        <v>1</v>
      </c>
      <c r="B3" s="77" t="s">
        <v>123</v>
      </c>
      <c r="C3" s="212" t="s">
        <v>108</v>
      </c>
      <c r="D3" s="217" t="s">
        <v>126</v>
      </c>
      <c r="E3" s="78">
        <v>11994088.66</v>
      </c>
      <c r="F3" s="79">
        <v>164425</v>
      </c>
      <c r="G3" s="78">
        <v>72.945650000000001</v>
      </c>
      <c r="H3" s="48">
        <v>100</v>
      </c>
      <c r="I3" s="198" t="s">
        <v>64</v>
      </c>
      <c r="J3" s="80" t="s">
        <v>6</v>
      </c>
      <c r="K3" s="44"/>
    </row>
    <row r="4" spans="1:11" ht="14.25" customHeight="1" x14ac:dyDescent="0.25">
      <c r="A4" s="21">
        <v>2</v>
      </c>
      <c r="B4" s="77" t="s">
        <v>124</v>
      </c>
      <c r="C4" s="212" t="s">
        <v>108</v>
      </c>
      <c r="D4" s="213" t="s">
        <v>127</v>
      </c>
      <c r="E4" s="78">
        <v>2432423.9500000002</v>
      </c>
      <c r="F4" s="79">
        <v>173506</v>
      </c>
      <c r="G4" s="78">
        <v>14.01925</v>
      </c>
      <c r="H4" s="48">
        <v>10</v>
      </c>
      <c r="I4" s="198" t="s">
        <v>64</v>
      </c>
      <c r="J4" s="80" t="s">
        <v>6</v>
      </c>
      <c r="K4" s="44"/>
    </row>
    <row r="5" spans="1:11" ht="28" x14ac:dyDescent="0.25">
      <c r="A5" s="21">
        <v>3</v>
      </c>
      <c r="B5" s="77" t="s">
        <v>125</v>
      </c>
      <c r="C5" s="212" t="s">
        <v>108</v>
      </c>
      <c r="D5" s="217" t="s">
        <v>126</v>
      </c>
      <c r="E5" s="78">
        <v>901560.54040000006</v>
      </c>
      <c r="F5" s="79">
        <v>658</v>
      </c>
      <c r="G5" s="78">
        <v>1370.1528000000001</v>
      </c>
      <c r="H5" s="48">
        <v>5000</v>
      </c>
      <c r="I5" s="201" t="s">
        <v>70</v>
      </c>
      <c r="J5" s="80" t="s">
        <v>0</v>
      </c>
      <c r="K5" s="45"/>
    </row>
    <row r="6" spans="1:11" ht="14.5" thickBot="1" x14ac:dyDescent="0.3">
      <c r="A6" s="171" t="s">
        <v>60</v>
      </c>
      <c r="B6" s="172"/>
      <c r="C6" s="103" t="s">
        <v>3</v>
      </c>
      <c r="D6" s="103" t="s">
        <v>3</v>
      </c>
      <c r="E6" s="91">
        <f>SUM(E3:E5)</f>
        <v>15328073.1504</v>
      </c>
      <c r="F6" s="92">
        <f>SUM(F3:F5)</f>
        <v>338589</v>
      </c>
      <c r="G6" s="103" t="s">
        <v>3</v>
      </c>
      <c r="H6" s="103" t="s">
        <v>3</v>
      </c>
      <c r="I6" s="103" t="s">
        <v>3</v>
      </c>
      <c r="J6" s="104" t="s">
        <v>3</v>
      </c>
    </row>
    <row r="7" spans="1:11" ht="14.5" thickBot="1" x14ac:dyDescent="0.3">
      <c r="A7" s="184"/>
      <c r="B7" s="184"/>
      <c r="C7" s="184"/>
      <c r="D7" s="184"/>
      <c r="E7" s="184"/>
      <c r="F7" s="184"/>
      <c r="G7" s="184"/>
      <c r="H7" s="184"/>
      <c r="I7" s="148"/>
      <c r="J7" s="148"/>
    </row>
  </sheetData>
  <mergeCells count="3">
    <mergeCell ref="A1:J1"/>
    <mergeCell ref="A6:B6"/>
    <mergeCell ref="A7:H7"/>
  </mergeCells>
  <phoneticPr fontId="12" type="noConversion"/>
  <hyperlinks>
    <hyperlink ref="J6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3"/>
  <sheetViews>
    <sheetView zoomScale="60" zoomScaleNormal="60" workbookViewId="0">
      <selection activeCell="C26" sqref="C26"/>
    </sheetView>
  </sheetViews>
  <sheetFormatPr defaultColWidth="9.1796875" defaultRowHeight="14" x14ac:dyDescent="0.25"/>
  <cols>
    <col min="1" max="1" width="4.453125" style="30" customWidth="1"/>
    <col min="2" max="2" width="46.7265625" style="30" customWidth="1"/>
    <col min="3" max="4" width="14.7265625" style="29" customWidth="1"/>
    <col min="5" max="8" width="12.7265625" style="30" customWidth="1"/>
    <col min="9" max="9" width="16.1796875" style="30" bestFit="1" customWidth="1"/>
    <col min="10" max="10" width="19.1796875" style="30" customWidth="1"/>
    <col min="11" max="11" width="21.453125" style="30" bestFit="1" customWidth="1"/>
    <col min="12" max="16384" width="9.1796875" style="30"/>
  </cols>
  <sheetData>
    <row r="1" spans="1:11" s="46" customFormat="1" ht="16" thickBot="1" x14ac:dyDescent="0.3">
      <c r="A1" s="170" t="s">
        <v>128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1" s="22" customFormat="1" ht="15.75" customHeight="1" thickBot="1" x14ac:dyDescent="0.3">
      <c r="A2" s="177" t="s">
        <v>36</v>
      </c>
      <c r="B2" s="95"/>
      <c r="C2" s="96"/>
      <c r="D2" s="97"/>
      <c r="E2" s="179" t="s">
        <v>83</v>
      </c>
      <c r="F2" s="179"/>
      <c r="G2" s="179"/>
      <c r="H2" s="179"/>
      <c r="I2" s="179"/>
      <c r="J2" s="179"/>
      <c r="K2" s="179"/>
    </row>
    <row r="3" spans="1:11" s="22" customFormat="1" ht="52.5" thickBot="1" x14ac:dyDescent="0.3">
      <c r="A3" s="178"/>
      <c r="B3" s="98" t="s">
        <v>80</v>
      </c>
      <c r="C3" s="204" t="s">
        <v>81</v>
      </c>
      <c r="D3" s="204" t="s">
        <v>82</v>
      </c>
      <c r="E3" s="17" t="s">
        <v>76</v>
      </c>
      <c r="F3" s="17" t="s">
        <v>74</v>
      </c>
      <c r="G3" s="17" t="s">
        <v>75</v>
      </c>
      <c r="H3" s="17" t="s">
        <v>78</v>
      </c>
      <c r="I3" s="17" t="s">
        <v>77</v>
      </c>
      <c r="J3" s="18" t="s">
        <v>72</v>
      </c>
      <c r="K3" s="202" t="s">
        <v>129</v>
      </c>
    </row>
    <row r="4" spans="1:11" s="22" customFormat="1" collapsed="1" x14ac:dyDescent="0.25">
      <c r="A4" s="21">
        <v>1</v>
      </c>
      <c r="B4" s="26" t="s">
        <v>125</v>
      </c>
      <c r="C4" s="99">
        <v>38945</v>
      </c>
      <c r="D4" s="99">
        <v>39016</v>
      </c>
      <c r="E4" s="93">
        <v>9.647483828614245E-3</v>
      </c>
      <c r="F4" s="93">
        <v>8.9482714441649902E-2</v>
      </c>
      <c r="G4" s="93">
        <v>0.22808585148230587</v>
      </c>
      <c r="H4" s="93">
        <v>-8.9385222707907275E-3</v>
      </c>
      <c r="I4" s="93">
        <v>4.3985925317050034E-2</v>
      </c>
      <c r="J4" s="100">
        <v>-0.72596943999999997</v>
      </c>
      <c r="K4" s="112">
        <v>-8.6272661432695852E-2</v>
      </c>
    </row>
    <row r="5" spans="1:11" s="22" customFormat="1" x14ac:dyDescent="0.25">
      <c r="A5" s="21">
        <v>2</v>
      </c>
      <c r="B5" s="26" t="s">
        <v>123</v>
      </c>
      <c r="C5" s="99">
        <v>40555</v>
      </c>
      <c r="D5" s="99">
        <v>40626</v>
      </c>
      <c r="E5" s="93">
        <v>3.6740022114649218E-2</v>
      </c>
      <c r="F5" s="93">
        <v>0.144469357378612</v>
      </c>
      <c r="G5" s="93">
        <v>0.29307371048311914</v>
      </c>
      <c r="H5" s="93">
        <v>7.9989423023253625E-2</v>
      </c>
      <c r="I5" s="93">
        <v>5.5826672568262126E-2</v>
      </c>
      <c r="J5" s="100">
        <v>-0.27054350000000005</v>
      </c>
      <c r="K5" s="157">
        <v>-3.1246993662930489E-2</v>
      </c>
    </row>
    <row r="6" spans="1:11" s="22" customFormat="1" collapsed="1" x14ac:dyDescent="0.25">
      <c r="A6" s="21">
        <v>3</v>
      </c>
      <c r="B6" s="26" t="s">
        <v>124</v>
      </c>
      <c r="C6" s="99">
        <v>41848</v>
      </c>
      <c r="D6" s="99">
        <v>42032</v>
      </c>
      <c r="E6" s="93">
        <v>-4.2101940291470741E-2</v>
      </c>
      <c r="F6" s="93">
        <v>-2.9372402376434015E-2</v>
      </c>
      <c r="G6" s="93">
        <v>-8.2283991348656493E-2</v>
      </c>
      <c r="H6" s="93">
        <v>0.21285329918936924</v>
      </c>
      <c r="I6" s="93">
        <v>-6.8006584134522763E-2</v>
      </c>
      <c r="J6" s="100">
        <v>0.40192499999999987</v>
      </c>
      <c r="K6" s="113">
        <v>5.7092051358740514E-2</v>
      </c>
    </row>
    <row r="7" spans="1:11" s="22" customFormat="1" ht="14.5" collapsed="1" thickBot="1" x14ac:dyDescent="0.3">
      <c r="A7" s="149"/>
      <c r="B7" s="150" t="s">
        <v>85</v>
      </c>
      <c r="C7" s="151" t="s">
        <v>3</v>
      </c>
      <c r="D7" s="151" t="s">
        <v>3</v>
      </c>
      <c r="E7" s="152">
        <f>AVERAGE(E4:E6)</f>
        <v>1.4285218839309073E-3</v>
      </c>
      <c r="F7" s="152">
        <f>AVERAGE(F4:F6)</f>
        <v>6.8193223147942628E-2</v>
      </c>
      <c r="G7" s="152">
        <f>AVERAGE(G4:G6)</f>
        <v>0.14629185687225618</v>
      </c>
      <c r="H7" s="152">
        <f>AVERAGE(H4:H6)</f>
        <v>9.463473331394405E-2</v>
      </c>
      <c r="I7" s="152">
        <f>AVERAGE(I4:I6)</f>
        <v>1.0602004583596466E-2</v>
      </c>
      <c r="J7" s="151" t="s">
        <v>3</v>
      </c>
      <c r="K7" s="152">
        <f>AVERAGE(K4:K6)</f>
        <v>-2.0142534578961941E-2</v>
      </c>
    </row>
    <row r="8" spans="1:11" s="22" customFormat="1" hidden="1" x14ac:dyDescent="0.25">
      <c r="A8" s="187" t="s">
        <v>86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</row>
    <row r="9" spans="1:11" s="22" customFormat="1" ht="14.5" hidden="1" thickBot="1" x14ac:dyDescent="0.3">
      <c r="A9" s="186" t="s">
        <v>8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spans="1:11" s="22" customFormat="1" ht="15.75" hidden="1" customHeight="1" x14ac:dyDescent="0.25">
      <c r="C10" s="60"/>
      <c r="D10" s="60"/>
    </row>
    <row r="11" spans="1:11" ht="14.5" thickBot="1" x14ac:dyDescent="0.3">
      <c r="A11" s="185"/>
      <c r="B11" s="185"/>
      <c r="C11" s="185"/>
      <c r="D11" s="185"/>
      <c r="E11" s="185"/>
      <c r="F11" s="185"/>
      <c r="G11" s="185"/>
      <c r="H11" s="185"/>
      <c r="I11" s="153"/>
      <c r="J11" s="153"/>
      <c r="K11" s="153"/>
    </row>
    <row r="12" spans="1:11" x14ac:dyDescent="0.25">
      <c r="B12" s="28"/>
      <c r="C12" s="101"/>
      <c r="E12" s="101"/>
    </row>
    <row r="13" spans="1:11" x14ac:dyDescent="0.25">
      <c r="E13" s="101"/>
      <c r="F13" s="101"/>
    </row>
  </sheetData>
  <mergeCells count="6">
    <mergeCell ref="A11:H11"/>
    <mergeCell ref="A9:K9"/>
    <mergeCell ref="A1:J1"/>
    <mergeCell ref="A2:A3"/>
    <mergeCell ref="E2:K2"/>
    <mergeCell ref="A8:K8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117"/>
  <sheetViews>
    <sheetView zoomScale="60" zoomScaleNormal="60" workbookViewId="0">
      <selection activeCell="A9" sqref="A9"/>
    </sheetView>
  </sheetViews>
  <sheetFormatPr defaultColWidth="9.1796875" defaultRowHeight="14" x14ac:dyDescent="0.25"/>
  <cols>
    <col min="1" max="1" width="4" style="20" customWidth="1"/>
    <col min="2" max="2" width="50.7265625" style="20" customWidth="1"/>
    <col min="3" max="3" width="24.7265625" style="20" customWidth="1"/>
    <col min="4" max="4" width="24.7265625" style="47" customWidth="1"/>
    <col min="5" max="7" width="24.7265625" style="20" customWidth="1"/>
    <col min="8" max="16384" width="9.1796875" style="20"/>
  </cols>
  <sheetData>
    <row r="1" spans="1:8" s="28" customFormat="1" ht="16" thickBot="1" x14ac:dyDescent="0.3">
      <c r="A1" s="176" t="s">
        <v>130</v>
      </c>
      <c r="B1" s="176"/>
      <c r="C1" s="176"/>
      <c r="D1" s="176"/>
      <c r="E1" s="176"/>
      <c r="F1" s="176"/>
      <c r="G1" s="176"/>
    </row>
    <row r="2" spans="1:8" s="28" customFormat="1" ht="15.75" customHeight="1" thickBot="1" x14ac:dyDescent="0.3">
      <c r="A2" s="188" t="s">
        <v>36</v>
      </c>
      <c r="B2" s="83"/>
      <c r="C2" s="206" t="s">
        <v>89</v>
      </c>
      <c r="D2" s="207"/>
      <c r="E2" s="206" t="s">
        <v>131</v>
      </c>
      <c r="F2" s="207"/>
      <c r="G2" s="84"/>
    </row>
    <row r="3" spans="1:8" s="28" customFormat="1" ht="42.5" thickBot="1" x14ac:dyDescent="0.3">
      <c r="A3" s="178"/>
      <c r="B3" s="17" t="s">
        <v>80</v>
      </c>
      <c r="C3" s="98" t="s">
        <v>91</v>
      </c>
      <c r="D3" s="98" t="s">
        <v>92</v>
      </c>
      <c r="E3" s="98" t="s">
        <v>93</v>
      </c>
      <c r="F3" s="98" t="s">
        <v>92</v>
      </c>
      <c r="G3" s="18" t="s">
        <v>94</v>
      </c>
    </row>
    <row r="4" spans="1:8" s="28" customFormat="1" x14ac:dyDescent="0.25">
      <c r="A4" s="21">
        <v>1</v>
      </c>
      <c r="B4" s="35" t="s">
        <v>123</v>
      </c>
      <c r="C4" s="36">
        <v>425.04651999999953</v>
      </c>
      <c r="D4" s="93">
        <v>3.6739992374165517E-2</v>
      </c>
      <c r="E4" s="37">
        <v>0</v>
      </c>
      <c r="F4" s="93">
        <v>0</v>
      </c>
      <c r="G4" s="38">
        <v>0</v>
      </c>
    </row>
    <row r="5" spans="1:8" s="28" customFormat="1" x14ac:dyDescent="0.25">
      <c r="A5" s="21">
        <v>2</v>
      </c>
      <c r="B5" s="35" t="s">
        <v>125</v>
      </c>
      <c r="C5" s="36">
        <v>8.6146800000000514</v>
      </c>
      <c r="D5" s="93">
        <v>9.6474829908960637E-3</v>
      </c>
      <c r="E5" s="37">
        <v>0</v>
      </c>
      <c r="F5" s="93">
        <v>0</v>
      </c>
      <c r="G5" s="38">
        <v>0</v>
      </c>
    </row>
    <row r="6" spans="1:8" s="28" customFormat="1" x14ac:dyDescent="0.25">
      <c r="A6" s="21">
        <v>3</v>
      </c>
      <c r="B6" s="35" t="s">
        <v>124</v>
      </c>
      <c r="C6" s="36">
        <v>-106.91104999999982</v>
      </c>
      <c r="D6" s="93">
        <v>-4.2101987331328798E-2</v>
      </c>
      <c r="E6" s="37">
        <v>0</v>
      </c>
      <c r="F6" s="93">
        <v>0</v>
      </c>
      <c r="G6" s="38">
        <v>0</v>
      </c>
    </row>
    <row r="7" spans="1:8" s="28" customFormat="1" ht="14.5" thickBot="1" x14ac:dyDescent="0.3">
      <c r="A7" s="107"/>
      <c r="B7" s="85" t="s">
        <v>60</v>
      </c>
      <c r="C7" s="86">
        <v>326.75014999999979</v>
      </c>
      <c r="D7" s="90">
        <v>2.1781422211313441E-2</v>
      </c>
      <c r="E7" s="87">
        <v>0</v>
      </c>
      <c r="F7" s="90">
        <v>0</v>
      </c>
      <c r="G7" s="108">
        <v>0</v>
      </c>
    </row>
    <row r="8" spans="1:8" s="28" customFormat="1" ht="15" customHeight="1" thickBot="1" x14ac:dyDescent="0.3">
      <c r="A8" s="173"/>
      <c r="B8" s="173"/>
      <c r="C8" s="173"/>
      <c r="D8" s="173"/>
      <c r="E8" s="173"/>
      <c r="F8" s="173"/>
      <c r="G8" s="173"/>
      <c r="H8" s="7"/>
    </row>
    <row r="9" spans="1:8" s="28" customFormat="1" x14ac:dyDescent="0.25">
      <c r="D9" s="6"/>
    </row>
    <row r="10" spans="1:8" s="28" customFormat="1" x14ac:dyDescent="0.25">
      <c r="D10" s="6"/>
    </row>
    <row r="11" spans="1:8" s="28" customFormat="1" x14ac:dyDescent="0.25">
      <c r="D11" s="6"/>
    </row>
    <row r="12" spans="1:8" s="28" customFormat="1" x14ac:dyDescent="0.25">
      <c r="D12" s="6"/>
    </row>
    <row r="13" spans="1:8" s="28" customFormat="1" x14ac:dyDescent="0.25">
      <c r="D13" s="6"/>
    </row>
    <row r="14" spans="1:8" s="28" customFormat="1" x14ac:dyDescent="0.25">
      <c r="D14" s="6"/>
    </row>
    <row r="15" spans="1:8" s="28" customFormat="1" x14ac:dyDescent="0.25">
      <c r="D15" s="6"/>
    </row>
    <row r="16" spans="1:8" s="28" customFormat="1" x14ac:dyDescent="0.25">
      <c r="D16" s="6"/>
    </row>
    <row r="17" spans="2:5" s="28" customFormat="1" x14ac:dyDescent="0.25">
      <c r="D17" s="6"/>
    </row>
    <row r="18" spans="2:5" s="28" customFormat="1" x14ac:dyDescent="0.25">
      <c r="D18" s="6"/>
    </row>
    <row r="19" spans="2:5" s="28" customFormat="1" x14ac:dyDescent="0.25">
      <c r="D19" s="6"/>
    </row>
    <row r="20" spans="2:5" s="28" customFormat="1" x14ac:dyDescent="0.25">
      <c r="D20" s="6"/>
    </row>
    <row r="21" spans="2:5" s="28" customFormat="1" x14ac:dyDescent="0.25">
      <c r="D21" s="6"/>
    </row>
    <row r="22" spans="2:5" s="28" customFormat="1" x14ac:dyDescent="0.25">
      <c r="D22" s="6"/>
    </row>
    <row r="23" spans="2:5" s="28" customFormat="1" x14ac:dyDescent="0.25">
      <c r="D23" s="6"/>
    </row>
    <row r="24" spans="2:5" s="28" customFormat="1" x14ac:dyDescent="0.25">
      <c r="D24" s="6"/>
    </row>
    <row r="25" spans="2:5" s="28" customFormat="1" x14ac:dyDescent="0.25">
      <c r="D25" s="6"/>
    </row>
    <row r="26" spans="2:5" s="28" customFormat="1" x14ac:dyDescent="0.25">
      <c r="D26" s="6"/>
    </row>
    <row r="27" spans="2:5" s="28" customFormat="1" x14ac:dyDescent="0.25">
      <c r="D27" s="6"/>
    </row>
    <row r="28" spans="2:5" s="28" customFormat="1" x14ac:dyDescent="0.25">
      <c r="D28" s="6"/>
    </row>
    <row r="29" spans="2:5" s="28" customFormat="1" ht="14.5" thickBot="1" x14ac:dyDescent="0.3">
      <c r="B29" s="74"/>
      <c r="C29" s="74"/>
      <c r="D29" s="75"/>
      <c r="E29" s="74"/>
    </row>
    <row r="30" spans="2:5" s="28" customFormat="1" x14ac:dyDescent="0.25"/>
    <row r="31" spans="2:5" s="28" customFormat="1" x14ac:dyDescent="0.25"/>
    <row r="32" spans="2:5" s="28" customFormat="1" x14ac:dyDescent="0.25"/>
    <row r="33" spans="2:6" s="28" customFormat="1" x14ac:dyDescent="0.25"/>
    <row r="34" spans="2:6" s="28" customFormat="1" x14ac:dyDescent="0.25"/>
    <row r="35" spans="2:6" s="28" customFormat="1" ht="28.5" thickBot="1" x14ac:dyDescent="0.3">
      <c r="B35" s="218" t="s">
        <v>80</v>
      </c>
      <c r="C35" s="219" t="s">
        <v>95</v>
      </c>
      <c r="D35" s="219" t="s">
        <v>96</v>
      </c>
      <c r="E35" s="219" t="s">
        <v>97</v>
      </c>
    </row>
    <row r="36" spans="2:6" s="28" customFormat="1" x14ac:dyDescent="0.25">
      <c r="B36" s="158" t="str">
        <f t="shared" ref="B36:D38" si="0">B4</f>
        <v>Іndeks Ukrainskoi Birzhi</v>
      </c>
      <c r="C36" s="159">
        <f t="shared" si="0"/>
        <v>425.04651999999953</v>
      </c>
      <c r="D36" s="160">
        <f t="shared" si="0"/>
        <v>3.6739992374165517E-2</v>
      </c>
      <c r="E36" s="161">
        <f>G4</f>
        <v>0</v>
      </c>
    </row>
    <row r="37" spans="2:6" s="28" customFormat="1" x14ac:dyDescent="0.25">
      <c r="B37" s="162" t="str">
        <f t="shared" si="0"/>
        <v>ТАSК Universal</v>
      </c>
      <c r="C37" s="163">
        <f t="shared" si="0"/>
        <v>8.6146800000000514</v>
      </c>
      <c r="D37" s="164">
        <f t="shared" si="0"/>
        <v>9.6474829908960637E-3</v>
      </c>
      <c r="E37" s="165">
        <f>G5</f>
        <v>0</v>
      </c>
    </row>
    <row r="38" spans="2:6" x14ac:dyDescent="0.25">
      <c r="B38" s="166" t="str">
        <f t="shared" si="0"/>
        <v>KINTO-Gold</v>
      </c>
      <c r="C38" s="167">
        <f t="shared" si="0"/>
        <v>-106.91104999999982</v>
      </c>
      <c r="D38" s="168">
        <f t="shared" si="0"/>
        <v>-4.2101987331328798E-2</v>
      </c>
      <c r="E38" s="169">
        <f>G6</f>
        <v>0</v>
      </c>
      <c r="F38" s="19"/>
    </row>
    <row r="39" spans="2:6" x14ac:dyDescent="0.25">
      <c r="B39" s="28"/>
      <c r="C39" s="28"/>
      <c r="D39" s="6"/>
      <c r="F39" s="19"/>
    </row>
    <row r="40" spans="2:6" x14ac:dyDescent="0.25">
      <c r="B40" s="28"/>
      <c r="C40" s="28"/>
      <c r="D40" s="6"/>
      <c r="F40" s="19"/>
    </row>
    <row r="41" spans="2:6" x14ac:dyDescent="0.25">
      <c r="B41" s="28"/>
      <c r="C41" s="28"/>
      <c r="D41" s="6"/>
      <c r="F41" s="19"/>
    </row>
    <row r="42" spans="2:6" x14ac:dyDescent="0.25">
      <c r="B42" s="28"/>
      <c r="C42" s="28"/>
      <c r="D42" s="6"/>
      <c r="F42" s="19"/>
    </row>
    <row r="43" spans="2:6" x14ac:dyDescent="0.25">
      <c r="B43" s="28"/>
      <c r="C43" s="28"/>
      <c r="D43" s="6"/>
      <c r="F43" s="19"/>
    </row>
    <row r="44" spans="2:6" x14ac:dyDescent="0.25">
      <c r="B44" s="28"/>
      <c r="C44" s="28"/>
      <c r="D44" s="6"/>
      <c r="F44" s="19"/>
    </row>
    <row r="45" spans="2:6" x14ac:dyDescent="0.25">
      <c r="B45" s="28"/>
      <c r="C45" s="28"/>
      <c r="D45" s="6"/>
    </row>
    <row r="46" spans="2:6" x14ac:dyDescent="0.25">
      <c r="B46" s="28"/>
      <c r="C46" s="28"/>
      <c r="D46" s="6"/>
    </row>
    <row r="47" spans="2:6" x14ac:dyDescent="0.25">
      <c r="B47" s="28"/>
      <c r="C47" s="28"/>
      <c r="D47" s="6"/>
    </row>
    <row r="48" spans="2:6" x14ac:dyDescent="0.25">
      <c r="B48" s="28"/>
      <c r="C48" s="28"/>
      <c r="D48" s="6"/>
    </row>
    <row r="49" spans="2:4" x14ac:dyDescent="0.25">
      <c r="B49" s="28"/>
      <c r="C49" s="28"/>
      <c r="D49" s="6"/>
    </row>
    <row r="50" spans="2:4" x14ac:dyDescent="0.25">
      <c r="B50" s="28"/>
      <c r="C50" s="28"/>
      <c r="D50" s="6"/>
    </row>
    <row r="51" spans="2:4" x14ac:dyDescent="0.25">
      <c r="B51" s="28"/>
      <c r="C51" s="28"/>
      <c r="D51" s="6"/>
    </row>
    <row r="52" spans="2:4" x14ac:dyDescent="0.25">
      <c r="B52" s="28"/>
      <c r="C52" s="28"/>
      <c r="D52" s="6"/>
    </row>
    <row r="53" spans="2:4" x14ac:dyDescent="0.25">
      <c r="B53" s="28"/>
      <c r="C53" s="28"/>
      <c r="D53" s="6"/>
    </row>
    <row r="54" spans="2:4" x14ac:dyDescent="0.25">
      <c r="B54" s="28"/>
      <c r="C54" s="28"/>
      <c r="D54" s="6"/>
    </row>
    <row r="55" spans="2:4" x14ac:dyDescent="0.25">
      <c r="B55" s="28"/>
      <c r="C55" s="28"/>
      <c r="D55" s="6"/>
    </row>
    <row r="56" spans="2:4" x14ac:dyDescent="0.25">
      <c r="B56" s="28"/>
      <c r="C56" s="28"/>
      <c r="D56" s="6"/>
    </row>
    <row r="57" spans="2:4" x14ac:dyDescent="0.25">
      <c r="B57" s="28"/>
      <c r="C57" s="28"/>
      <c r="D57" s="6"/>
    </row>
    <row r="58" spans="2:4" x14ac:dyDescent="0.25">
      <c r="B58" s="28"/>
      <c r="C58" s="28"/>
      <c r="D58" s="6"/>
    </row>
    <row r="59" spans="2:4" x14ac:dyDescent="0.25">
      <c r="B59" s="28"/>
      <c r="C59" s="28"/>
      <c r="D59" s="6"/>
    </row>
    <row r="60" spans="2:4" x14ac:dyDescent="0.25">
      <c r="B60" s="28"/>
      <c r="C60" s="28"/>
      <c r="D60" s="6"/>
    </row>
    <row r="61" spans="2:4" x14ac:dyDescent="0.25">
      <c r="B61" s="28"/>
      <c r="C61" s="28"/>
      <c r="D61" s="6"/>
    </row>
    <row r="62" spans="2:4" x14ac:dyDescent="0.25">
      <c r="B62" s="28"/>
      <c r="C62" s="28"/>
      <c r="D62" s="6"/>
    </row>
    <row r="63" spans="2:4" x14ac:dyDescent="0.25">
      <c r="B63" s="28"/>
      <c r="C63" s="28"/>
      <c r="D63" s="6"/>
    </row>
    <row r="64" spans="2:4" x14ac:dyDescent="0.25">
      <c r="B64" s="28"/>
      <c r="C64" s="28"/>
      <c r="D64" s="6"/>
    </row>
    <row r="65" spans="2:4" x14ac:dyDescent="0.25">
      <c r="B65" s="28"/>
      <c r="C65" s="28"/>
      <c r="D65" s="6"/>
    </row>
    <row r="66" spans="2:4" x14ac:dyDescent="0.25">
      <c r="B66" s="28"/>
      <c r="C66" s="28"/>
      <c r="D66" s="6"/>
    </row>
    <row r="67" spans="2:4" x14ac:dyDescent="0.25">
      <c r="B67" s="28"/>
      <c r="C67" s="28"/>
      <c r="D67" s="6"/>
    </row>
    <row r="68" spans="2:4" x14ac:dyDescent="0.25">
      <c r="B68" s="28"/>
      <c r="C68" s="28"/>
      <c r="D68" s="6"/>
    </row>
    <row r="69" spans="2:4" x14ac:dyDescent="0.25">
      <c r="B69" s="28"/>
      <c r="C69" s="28"/>
      <c r="D69" s="6"/>
    </row>
    <row r="70" spans="2:4" x14ac:dyDescent="0.25">
      <c r="B70" s="28"/>
      <c r="C70" s="28"/>
      <c r="D70" s="6"/>
    </row>
    <row r="71" spans="2:4" x14ac:dyDescent="0.25">
      <c r="B71" s="28"/>
      <c r="C71" s="28"/>
      <c r="D71" s="6"/>
    </row>
    <row r="72" spans="2:4" x14ac:dyDescent="0.25">
      <c r="B72" s="28"/>
      <c r="C72" s="28"/>
      <c r="D72" s="6"/>
    </row>
    <row r="73" spans="2:4" x14ac:dyDescent="0.25">
      <c r="B73" s="28"/>
      <c r="C73" s="28"/>
      <c r="D73" s="6"/>
    </row>
    <row r="74" spans="2:4" x14ac:dyDescent="0.25">
      <c r="B74" s="28"/>
      <c r="C74" s="28"/>
      <c r="D74" s="6"/>
    </row>
    <row r="75" spans="2:4" x14ac:dyDescent="0.25">
      <c r="B75" s="28"/>
      <c r="C75" s="28"/>
      <c r="D75" s="6"/>
    </row>
    <row r="76" spans="2:4" x14ac:dyDescent="0.25">
      <c r="B76" s="28"/>
      <c r="C76" s="28"/>
      <c r="D76" s="6"/>
    </row>
    <row r="77" spans="2:4" x14ac:dyDescent="0.25">
      <c r="B77" s="28"/>
      <c r="C77" s="28"/>
      <c r="D77" s="6"/>
    </row>
    <row r="78" spans="2:4" x14ac:dyDescent="0.25">
      <c r="B78" s="28"/>
      <c r="C78" s="28"/>
      <c r="D78" s="6"/>
    </row>
    <row r="79" spans="2:4" x14ac:dyDescent="0.25">
      <c r="B79" s="28"/>
      <c r="C79" s="28"/>
      <c r="D79" s="6"/>
    </row>
    <row r="80" spans="2:4" x14ac:dyDescent="0.25">
      <c r="B80" s="28"/>
      <c r="C80" s="28"/>
      <c r="D80" s="6"/>
    </row>
    <row r="81" spans="2:4" x14ac:dyDescent="0.25">
      <c r="B81" s="28"/>
      <c r="C81" s="28"/>
      <c r="D81" s="6"/>
    </row>
    <row r="82" spans="2:4" x14ac:dyDescent="0.25">
      <c r="B82" s="28"/>
      <c r="C82" s="28"/>
      <c r="D82" s="6"/>
    </row>
    <row r="83" spans="2:4" x14ac:dyDescent="0.25">
      <c r="B83" s="28"/>
      <c r="C83" s="28"/>
      <c r="D83" s="6"/>
    </row>
    <row r="84" spans="2:4" x14ac:dyDescent="0.25">
      <c r="B84" s="28"/>
      <c r="C84" s="28"/>
      <c r="D84" s="6"/>
    </row>
    <row r="85" spans="2:4" x14ac:dyDescent="0.25">
      <c r="B85" s="28"/>
      <c r="C85" s="28"/>
      <c r="D85" s="6"/>
    </row>
    <row r="86" spans="2:4" x14ac:dyDescent="0.25">
      <c r="B86" s="28"/>
      <c r="C86" s="28"/>
      <c r="D86" s="6"/>
    </row>
    <row r="87" spans="2:4" x14ac:dyDescent="0.25">
      <c r="B87" s="28"/>
      <c r="C87" s="28"/>
      <c r="D87" s="6"/>
    </row>
    <row r="88" spans="2:4" x14ac:dyDescent="0.25">
      <c r="B88" s="28"/>
      <c r="C88" s="28"/>
      <c r="D88" s="6"/>
    </row>
    <row r="89" spans="2:4" x14ac:dyDescent="0.25">
      <c r="B89" s="28"/>
      <c r="C89" s="28"/>
      <c r="D89" s="6"/>
    </row>
    <row r="90" spans="2:4" x14ac:dyDescent="0.25">
      <c r="B90" s="28"/>
      <c r="C90" s="28"/>
      <c r="D90" s="6"/>
    </row>
    <row r="91" spans="2:4" x14ac:dyDescent="0.25">
      <c r="B91" s="28"/>
      <c r="C91" s="28"/>
      <c r="D91" s="6"/>
    </row>
    <row r="92" spans="2:4" x14ac:dyDescent="0.25">
      <c r="B92" s="28"/>
      <c r="C92" s="28"/>
      <c r="D92" s="6"/>
    </row>
    <row r="93" spans="2:4" x14ac:dyDescent="0.25">
      <c r="B93" s="28"/>
      <c r="C93" s="28"/>
      <c r="D93" s="6"/>
    </row>
    <row r="94" spans="2:4" x14ac:dyDescent="0.25">
      <c r="B94" s="28"/>
      <c r="C94" s="28"/>
      <c r="D94" s="6"/>
    </row>
    <row r="95" spans="2:4" x14ac:dyDescent="0.25">
      <c r="B95" s="28"/>
      <c r="C95" s="28"/>
      <c r="D95" s="6"/>
    </row>
    <row r="96" spans="2:4" x14ac:dyDescent="0.25">
      <c r="B96" s="28"/>
      <c r="C96" s="28"/>
      <c r="D96" s="6"/>
    </row>
    <row r="97" spans="2:4" x14ac:dyDescent="0.25">
      <c r="B97" s="28"/>
      <c r="C97" s="28"/>
      <c r="D97" s="6"/>
    </row>
    <row r="98" spans="2:4" x14ac:dyDescent="0.25">
      <c r="B98" s="28"/>
      <c r="C98" s="28"/>
      <c r="D98" s="6"/>
    </row>
    <row r="99" spans="2:4" x14ac:dyDescent="0.25">
      <c r="B99" s="28"/>
      <c r="C99" s="28"/>
      <c r="D99" s="6"/>
    </row>
    <row r="100" spans="2:4" x14ac:dyDescent="0.25">
      <c r="B100" s="28"/>
      <c r="C100" s="28"/>
      <c r="D100" s="6"/>
    </row>
    <row r="101" spans="2:4" x14ac:dyDescent="0.25">
      <c r="B101" s="28"/>
      <c r="C101" s="28"/>
      <c r="D101" s="6"/>
    </row>
    <row r="102" spans="2:4" x14ac:dyDescent="0.25">
      <c r="B102" s="28"/>
      <c r="C102" s="28"/>
      <c r="D102" s="6"/>
    </row>
    <row r="103" spans="2:4" x14ac:dyDescent="0.25">
      <c r="B103" s="28"/>
      <c r="C103" s="28"/>
      <c r="D103" s="6"/>
    </row>
    <row r="104" spans="2:4" x14ac:dyDescent="0.25">
      <c r="B104" s="28"/>
      <c r="C104" s="28"/>
      <c r="D104" s="6"/>
    </row>
    <row r="105" spans="2:4" x14ac:dyDescent="0.25">
      <c r="B105" s="28"/>
      <c r="C105" s="28"/>
      <c r="D105" s="6"/>
    </row>
    <row r="106" spans="2:4" x14ac:dyDescent="0.25">
      <c r="B106" s="28"/>
      <c r="C106" s="28"/>
      <c r="D106" s="6"/>
    </row>
    <row r="107" spans="2:4" x14ac:dyDescent="0.25">
      <c r="B107" s="28"/>
      <c r="C107" s="28"/>
      <c r="D107" s="6"/>
    </row>
    <row r="108" spans="2:4" x14ac:dyDescent="0.25">
      <c r="B108" s="28"/>
      <c r="C108" s="28"/>
      <c r="D108" s="6"/>
    </row>
    <row r="109" spans="2:4" x14ac:dyDescent="0.25">
      <c r="B109" s="28"/>
      <c r="C109" s="28"/>
      <c r="D109" s="6"/>
    </row>
    <row r="110" spans="2:4" x14ac:dyDescent="0.25">
      <c r="B110" s="28"/>
      <c r="C110" s="28"/>
      <c r="D110" s="6"/>
    </row>
    <row r="111" spans="2:4" x14ac:dyDescent="0.25">
      <c r="B111" s="28"/>
      <c r="C111" s="28"/>
      <c r="D111" s="6"/>
    </row>
    <row r="112" spans="2:4" x14ac:dyDescent="0.25">
      <c r="B112" s="28"/>
      <c r="C112" s="28"/>
      <c r="D112" s="6"/>
    </row>
    <row r="113" spans="2:4" x14ac:dyDescent="0.25">
      <c r="B113" s="28"/>
      <c r="C113" s="28"/>
      <c r="D113" s="6"/>
    </row>
    <row r="114" spans="2:4" x14ac:dyDescent="0.25">
      <c r="B114" s="28"/>
      <c r="C114" s="28"/>
      <c r="D114" s="6"/>
    </row>
    <row r="115" spans="2:4" x14ac:dyDescent="0.25">
      <c r="B115" s="28"/>
      <c r="C115" s="28"/>
      <c r="D115" s="6"/>
    </row>
    <row r="116" spans="2:4" x14ac:dyDescent="0.25">
      <c r="B116" s="28"/>
      <c r="C116" s="28"/>
      <c r="D116" s="6"/>
    </row>
    <row r="117" spans="2:4" x14ac:dyDescent="0.25">
      <c r="B117" s="28"/>
      <c r="C117" s="28"/>
      <c r="D117" s="6"/>
    </row>
  </sheetData>
  <mergeCells count="5">
    <mergeCell ref="A1:G1"/>
    <mergeCell ref="A8:G8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5"/>
  <sheetViews>
    <sheetView tabSelected="1" zoomScale="60" zoomScaleNormal="60" workbookViewId="0">
      <selection activeCell="A19" sqref="A19"/>
    </sheetView>
  </sheetViews>
  <sheetFormatPr defaultRowHeight="12.5" x14ac:dyDescent="0.25"/>
  <cols>
    <col min="1" max="1" width="49.453125" bestFit="1" customWidth="1"/>
    <col min="2" max="2" width="12.7265625" customWidth="1"/>
    <col min="3" max="3" width="2.7265625" customWidth="1"/>
  </cols>
  <sheetData>
    <row r="1" spans="1:4" ht="14.5" thickBot="1" x14ac:dyDescent="0.3">
      <c r="A1" s="62" t="s">
        <v>80</v>
      </c>
      <c r="B1" s="63" t="s">
        <v>98</v>
      </c>
      <c r="C1" s="10"/>
      <c r="D1" s="10"/>
    </row>
    <row r="2" spans="1:4" ht="14" x14ac:dyDescent="0.25">
      <c r="A2" s="26" t="s">
        <v>124</v>
      </c>
      <c r="B2" s="127">
        <v>-4.2101940291470741E-2</v>
      </c>
      <c r="C2" s="10"/>
      <c r="D2" s="10"/>
    </row>
    <row r="3" spans="1:4" ht="14" x14ac:dyDescent="0.25">
      <c r="A3" s="26" t="s">
        <v>125</v>
      </c>
      <c r="B3" s="127">
        <v>9.647483828614245E-3</v>
      </c>
      <c r="C3" s="10"/>
      <c r="D3" s="10"/>
    </row>
    <row r="4" spans="1:4" ht="14" x14ac:dyDescent="0.25">
      <c r="A4" s="26" t="s">
        <v>123</v>
      </c>
      <c r="B4" s="127">
        <v>3.6740022114649218E-2</v>
      </c>
      <c r="C4" s="10"/>
      <c r="D4" s="10"/>
    </row>
    <row r="5" spans="1:4" ht="14" x14ac:dyDescent="0.25">
      <c r="A5" s="215" t="s">
        <v>99</v>
      </c>
      <c r="B5" s="128">
        <v>1.4285218839309073E-3</v>
      </c>
      <c r="C5" s="10"/>
      <c r="D5" s="10"/>
    </row>
    <row r="6" spans="1:4" ht="14" x14ac:dyDescent="0.25">
      <c r="A6" s="215" t="s">
        <v>14</v>
      </c>
      <c r="B6" s="128">
        <v>6.6900435915602907E-2</v>
      </c>
      <c r="C6" s="10"/>
      <c r="D6" s="10"/>
    </row>
    <row r="7" spans="1:4" ht="14" x14ac:dyDescent="0.25">
      <c r="A7" s="215" t="s">
        <v>13</v>
      </c>
      <c r="B7" s="128">
        <v>1.5098462818078584E-2</v>
      </c>
      <c r="C7" s="10"/>
      <c r="D7" s="10"/>
    </row>
    <row r="8" spans="1:4" ht="14" x14ac:dyDescent="0.25">
      <c r="A8" s="215" t="s">
        <v>100</v>
      </c>
      <c r="B8" s="128">
        <v>1.4352934088033287E-3</v>
      </c>
      <c r="C8" s="10"/>
      <c r="D8" s="10"/>
    </row>
    <row r="9" spans="1:4" ht="14" x14ac:dyDescent="0.25">
      <c r="A9" s="215" t="s">
        <v>101</v>
      </c>
      <c r="B9" s="128">
        <v>-8.5615232864663104E-3</v>
      </c>
      <c r="C9" s="10"/>
      <c r="D9" s="10"/>
    </row>
    <row r="10" spans="1:4" ht="14" x14ac:dyDescent="0.25">
      <c r="A10" s="215" t="s">
        <v>102</v>
      </c>
      <c r="B10" s="128">
        <v>6.5205479452054805E-3</v>
      </c>
      <c r="C10" s="10"/>
      <c r="D10" s="10"/>
    </row>
    <row r="11" spans="1:4" ht="14.5" thickBot="1" x14ac:dyDescent="0.3">
      <c r="A11" s="216" t="s">
        <v>103</v>
      </c>
      <c r="B11" s="129">
        <v>-3.8188393370200302E-2</v>
      </c>
      <c r="C11" s="10"/>
      <c r="D11" s="10"/>
    </row>
    <row r="12" spans="1:4" x14ac:dyDescent="0.25">
      <c r="C12" s="10"/>
      <c r="D12" s="10"/>
    </row>
    <row r="13" spans="1:4" x14ac:dyDescent="0.25">
      <c r="A13" s="10"/>
      <c r="B13" s="10"/>
      <c r="C13" s="10"/>
      <c r="D13" s="10"/>
    </row>
    <row r="14" spans="1:4" x14ac:dyDescent="0.25">
      <c r="B14" s="10"/>
      <c r="C14" s="10"/>
      <c r="D14" s="10"/>
    </row>
    <row r="15" spans="1:4" x14ac:dyDescent="0.25">
      <c r="C15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3"/>
  <sheetViews>
    <sheetView zoomScale="60" zoomScaleNormal="60" workbookViewId="0">
      <selection activeCell="G23" sqref="G23"/>
    </sheetView>
  </sheetViews>
  <sheetFormatPr defaultColWidth="9.1796875" defaultRowHeight="14" x14ac:dyDescent="0.25"/>
  <cols>
    <col min="1" max="1" width="4.7265625" style="22" customWidth="1"/>
    <col min="2" max="2" width="64.453125" style="20" bestFit="1" customWidth="1"/>
    <col min="3" max="3" width="18.7265625" style="23" customWidth="1"/>
    <col min="4" max="4" width="14.7265625" style="24" customWidth="1"/>
    <col min="5" max="5" width="14.7265625" style="23" customWidth="1"/>
    <col min="6" max="6" width="14.7265625" style="24" customWidth="1"/>
    <col min="7" max="7" width="43.1796875" style="20" bestFit="1" customWidth="1"/>
    <col min="8" max="8" width="34.7265625" style="20" customWidth="1"/>
    <col min="9" max="18" width="4.7265625" style="20" customWidth="1"/>
    <col min="19" max="16384" width="9.1796875" style="20"/>
  </cols>
  <sheetData>
    <row r="1" spans="1:9" s="14" customFormat="1" ht="16" thickBot="1" x14ac:dyDescent="0.3">
      <c r="A1" s="170" t="s">
        <v>35</v>
      </c>
      <c r="B1" s="170"/>
      <c r="C1" s="170"/>
      <c r="D1" s="170"/>
      <c r="E1" s="170"/>
      <c r="F1" s="170"/>
      <c r="G1" s="170"/>
      <c r="H1" s="170"/>
      <c r="I1" s="13"/>
    </row>
    <row r="2" spans="1:9" ht="28.5" thickBot="1" x14ac:dyDescent="0.3">
      <c r="A2" s="15" t="s">
        <v>36</v>
      </c>
      <c r="B2" s="16" t="s">
        <v>37</v>
      </c>
      <c r="C2" s="17" t="s">
        <v>38</v>
      </c>
      <c r="D2" s="17" t="s">
        <v>39</v>
      </c>
      <c r="E2" s="17" t="s">
        <v>40</v>
      </c>
      <c r="F2" s="17" t="s">
        <v>41</v>
      </c>
      <c r="G2" s="17" t="s">
        <v>42</v>
      </c>
      <c r="H2" s="18" t="s">
        <v>43</v>
      </c>
      <c r="I2" s="19"/>
    </row>
    <row r="3" spans="1:9" x14ac:dyDescent="0.25">
      <c r="A3" s="21">
        <v>1</v>
      </c>
      <c r="B3" s="77" t="s">
        <v>44</v>
      </c>
      <c r="C3" s="78">
        <v>70208173.030000001</v>
      </c>
      <c r="D3" s="79">
        <v>15326</v>
      </c>
      <c r="E3" s="78">
        <v>4580.9799999999996</v>
      </c>
      <c r="F3" s="79">
        <v>1000</v>
      </c>
      <c r="G3" s="197" t="s">
        <v>63</v>
      </c>
      <c r="H3" s="80" t="s">
        <v>2</v>
      </c>
      <c r="I3" s="19"/>
    </row>
    <row r="4" spans="1:9" x14ac:dyDescent="0.25">
      <c r="A4" s="21">
        <v>2</v>
      </c>
      <c r="B4" s="77" t="s">
        <v>45</v>
      </c>
      <c r="C4" s="78">
        <v>31183400.91</v>
      </c>
      <c r="D4" s="79">
        <v>45555</v>
      </c>
      <c r="E4" s="78">
        <v>684.52202999999997</v>
      </c>
      <c r="F4" s="79">
        <v>100</v>
      </c>
      <c r="G4" s="198" t="s">
        <v>64</v>
      </c>
      <c r="H4" s="80" t="s">
        <v>6</v>
      </c>
      <c r="I4" s="19"/>
    </row>
    <row r="5" spans="1:9" ht="14.25" customHeight="1" x14ac:dyDescent="0.3">
      <c r="A5" s="21">
        <v>3</v>
      </c>
      <c r="B5" s="77" t="s">
        <v>46</v>
      </c>
      <c r="C5" s="78">
        <v>8156785.9199999999</v>
      </c>
      <c r="D5" s="79">
        <v>1830</v>
      </c>
      <c r="E5" s="78">
        <v>4457.2600700000003</v>
      </c>
      <c r="F5" s="79">
        <v>1000</v>
      </c>
      <c r="G5" s="199" t="s">
        <v>65</v>
      </c>
      <c r="H5" s="80" t="s">
        <v>1</v>
      </c>
      <c r="I5" s="19"/>
    </row>
    <row r="6" spans="1:9" x14ac:dyDescent="0.25">
      <c r="A6" s="21">
        <v>4</v>
      </c>
      <c r="B6" s="77" t="s">
        <v>47</v>
      </c>
      <c r="C6" s="78">
        <v>7913279.6299999999</v>
      </c>
      <c r="D6" s="79">
        <v>4492131</v>
      </c>
      <c r="E6" s="78">
        <v>1.76</v>
      </c>
      <c r="F6" s="79">
        <v>1</v>
      </c>
      <c r="G6" s="197" t="s">
        <v>63</v>
      </c>
      <c r="H6" s="80" t="s">
        <v>2</v>
      </c>
      <c r="I6" s="19"/>
    </row>
    <row r="7" spans="1:9" ht="14.25" customHeight="1" x14ac:dyDescent="0.3">
      <c r="A7" s="21">
        <v>5</v>
      </c>
      <c r="B7" s="77" t="s">
        <v>48</v>
      </c>
      <c r="C7" s="78">
        <v>7276474.0700000003</v>
      </c>
      <c r="D7" s="79">
        <v>8932</v>
      </c>
      <c r="E7" s="78">
        <v>814.65227000000004</v>
      </c>
      <c r="F7" s="79">
        <v>1000</v>
      </c>
      <c r="G7" s="199" t="s">
        <v>65</v>
      </c>
      <c r="H7" s="80" t="s">
        <v>1</v>
      </c>
      <c r="I7" s="19"/>
    </row>
    <row r="8" spans="1:9" x14ac:dyDescent="0.25">
      <c r="A8" s="21">
        <v>6</v>
      </c>
      <c r="B8" s="77" t="s">
        <v>49</v>
      </c>
      <c r="C8" s="78">
        <v>5017177.43</v>
      </c>
      <c r="D8" s="79">
        <v>3639</v>
      </c>
      <c r="E8" s="78">
        <v>1378.7242200000001</v>
      </c>
      <c r="F8" s="79">
        <v>1000</v>
      </c>
      <c r="G8" s="198" t="s">
        <v>64</v>
      </c>
      <c r="H8" s="80" t="s">
        <v>6</v>
      </c>
      <c r="I8" s="19"/>
    </row>
    <row r="9" spans="1:9" x14ac:dyDescent="0.3">
      <c r="A9" s="21">
        <v>7</v>
      </c>
      <c r="B9" s="77" t="s">
        <v>50</v>
      </c>
      <c r="C9" s="78">
        <v>4833502.22</v>
      </c>
      <c r="D9" s="79">
        <v>1256</v>
      </c>
      <c r="E9" s="78">
        <v>3848.33</v>
      </c>
      <c r="F9" s="79">
        <v>1000</v>
      </c>
      <c r="G9" s="200" t="s">
        <v>66</v>
      </c>
      <c r="H9" s="80" t="s">
        <v>4</v>
      </c>
      <c r="I9" s="19"/>
    </row>
    <row r="10" spans="1:9" x14ac:dyDescent="0.25">
      <c r="A10" s="21">
        <v>8</v>
      </c>
      <c r="B10" s="77" t="s">
        <v>51</v>
      </c>
      <c r="C10" s="78">
        <v>4649763.4851000002</v>
      </c>
      <c r="D10" s="79">
        <v>2679</v>
      </c>
      <c r="E10" s="78">
        <v>1735.634</v>
      </c>
      <c r="F10" s="79">
        <v>1000</v>
      </c>
      <c r="G10" s="197" t="s">
        <v>67</v>
      </c>
      <c r="H10" s="80" t="s">
        <v>7</v>
      </c>
      <c r="I10" s="19"/>
    </row>
    <row r="11" spans="1:9" x14ac:dyDescent="0.25">
      <c r="A11" s="21">
        <v>9</v>
      </c>
      <c r="B11" s="77" t="s">
        <v>52</v>
      </c>
      <c r="C11" s="78">
        <v>4297159.49</v>
      </c>
      <c r="D11" s="79">
        <v>14742</v>
      </c>
      <c r="E11" s="78">
        <v>291.49094000000002</v>
      </c>
      <c r="F11" s="79">
        <v>100</v>
      </c>
      <c r="G11" s="198" t="s">
        <v>64</v>
      </c>
      <c r="H11" s="80" t="s">
        <v>6</v>
      </c>
      <c r="I11" s="19"/>
    </row>
    <row r="12" spans="1:9" x14ac:dyDescent="0.3">
      <c r="A12" s="21">
        <v>10</v>
      </c>
      <c r="B12" s="77" t="s">
        <v>53</v>
      </c>
      <c r="C12" s="78">
        <v>3805920.39</v>
      </c>
      <c r="D12" s="79">
        <v>675</v>
      </c>
      <c r="E12" s="78">
        <v>5638.4</v>
      </c>
      <c r="F12" s="79">
        <v>1000</v>
      </c>
      <c r="G12" s="200" t="s">
        <v>66</v>
      </c>
      <c r="H12" s="80" t="s">
        <v>4</v>
      </c>
      <c r="I12" s="19"/>
    </row>
    <row r="13" spans="1:9" x14ac:dyDescent="0.25">
      <c r="A13" s="21">
        <v>11</v>
      </c>
      <c r="B13" s="77" t="s">
        <v>54</v>
      </c>
      <c r="C13" s="78">
        <v>2203277.02</v>
      </c>
      <c r="D13" s="79">
        <v>1596</v>
      </c>
      <c r="E13" s="78">
        <v>1380.4993899999999</v>
      </c>
      <c r="F13" s="79">
        <v>1000</v>
      </c>
      <c r="G13" s="201" t="s">
        <v>68</v>
      </c>
      <c r="H13" s="80" t="s">
        <v>5</v>
      </c>
      <c r="I13" s="19"/>
    </row>
    <row r="14" spans="1:9" x14ac:dyDescent="0.3">
      <c r="A14" s="21">
        <v>12</v>
      </c>
      <c r="B14" s="77" t="s">
        <v>55</v>
      </c>
      <c r="C14" s="78">
        <v>1623224.78</v>
      </c>
      <c r="D14" s="79">
        <v>531</v>
      </c>
      <c r="E14" s="78">
        <v>3056.92049</v>
      </c>
      <c r="F14" s="79">
        <v>1000</v>
      </c>
      <c r="G14" s="199" t="s">
        <v>65</v>
      </c>
      <c r="H14" s="80" t="s">
        <v>1</v>
      </c>
      <c r="I14" s="19"/>
    </row>
    <row r="15" spans="1:9" x14ac:dyDescent="0.25">
      <c r="A15" s="21">
        <v>13</v>
      </c>
      <c r="B15" s="77" t="s">
        <v>56</v>
      </c>
      <c r="C15" s="78">
        <v>1424027.66</v>
      </c>
      <c r="D15" s="79">
        <v>22481</v>
      </c>
      <c r="E15" s="78">
        <v>63.343609999999998</v>
      </c>
      <c r="F15" s="79">
        <v>100</v>
      </c>
      <c r="G15" s="197" t="s">
        <v>69</v>
      </c>
      <c r="H15" s="80" t="s">
        <v>10</v>
      </c>
      <c r="I15" s="19"/>
    </row>
    <row r="16" spans="1:9" x14ac:dyDescent="0.3">
      <c r="A16" s="21">
        <v>14</v>
      </c>
      <c r="B16" s="77" t="s">
        <v>57</v>
      </c>
      <c r="C16" s="78">
        <v>1408877.62</v>
      </c>
      <c r="D16" s="79">
        <v>366</v>
      </c>
      <c r="E16" s="78">
        <v>3849.3924000000002</v>
      </c>
      <c r="F16" s="79">
        <v>1000</v>
      </c>
      <c r="G16" s="199" t="s">
        <v>65</v>
      </c>
      <c r="H16" s="80" t="s">
        <v>1</v>
      </c>
      <c r="I16" s="19"/>
    </row>
    <row r="17" spans="1:9" x14ac:dyDescent="0.25">
      <c r="A17" s="21">
        <v>15</v>
      </c>
      <c r="B17" s="77" t="s">
        <v>58</v>
      </c>
      <c r="C17" s="78">
        <v>1074927.4001</v>
      </c>
      <c r="D17" s="79">
        <v>953</v>
      </c>
      <c r="E17" s="78">
        <v>1127.9406100000001</v>
      </c>
      <c r="F17" s="79">
        <v>1000</v>
      </c>
      <c r="G17" s="201" t="s">
        <v>70</v>
      </c>
      <c r="H17" s="80" t="s">
        <v>0</v>
      </c>
      <c r="I17" s="19"/>
    </row>
    <row r="18" spans="1:9" x14ac:dyDescent="0.25">
      <c r="A18" s="21">
        <v>16</v>
      </c>
      <c r="B18" s="77" t="s">
        <v>59</v>
      </c>
      <c r="C18" s="78">
        <v>1041320.01</v>
      </c>
      <c r="D18" s="79">
        <v>7931</v>
      </c>
      <c r="E18" s="78">
        <v>131.29743999999999</v>
      </c>
      <c r="F18" s="79">
        <v>100</v>
      </c>
      <c r="G18" s="201" t="s">
        <v>71</v>
      </c>
      <c r="H18" s="80" t="s">
        <v>9</v>
      </c>
      <c r="I18" s="19"/>
    </row>
    <row r="19" spans="1:9" ht="15" customHeight="1" thickBot="1" x14ac:dyDescent="0.3">
      <c r="A19" s="171" t="s">
        <v>60</v>
      </c>
      <c r="B19" s="172"/>
      <c r="C19" s="91">
        <f>SUM(C3:C18)</f>
        <v>156117291.0652</v>
      </c>
      <c r="D19" s="92">
        <f>SUM(D3:D18)</f>
        <v>4620623</v>
      </c>
      <c r="E19" s="52" t="s">
        <v>3</v>
      </c>
      <c r="F19" s="52" t="s">
        <v>3</v>
      </c>
      <c r="G19" s="52" t="s">
        <v>3</v>
      </c>
      <c r="H19" s="53" t="s">
        <v>3</v>
      </c>
    </row>
    <row r="20" spans="1:9" ht="15" customHeight="1" x14ac:dyDescent="0.25">
      <c r="A20" s="174" t="s">
        <v>61</v>
      </c>
      <c r="B20" s="174"/>
      <c r="C20" s="174"/>
      <c r="D20" s="174"/>
      <c r="E20" s="174"/>
      <c r="F20" s="174"/>
      <c r="G20" s="174"/>
      <c r="H20" s="174"/>
    </row>
    <row r="21" spans="1:9" ht="15" customHeight="1" thickBot="1" x14ac:dyDescent="0.3">
      <c r="A21" s="173"/>
      <c r="B21" s="173"/>
      <c r="C21" s="173"/>
      <c r="D21" s="173"/>
      <c r="E21" s="173"/>
      <c r="F21" s="173"/>
      <c r="G21" s="173"/>
      <c r="H21" s="173"/>
    </row>
    <row r="23" spans="1:9" x14ac:dyDescent="0.25">
      <c r="B23" s="20" t="s">
        <v>62</v>
      </c>
      <c r="C23" s="23">
        <f>C19-SUM(C3:C12)</f>
        <v>8775654.4900999963</v>
      </c>
      <c r="D23" s="119">
        <f>C23/$C$19</f>
        <v>5.6211931620277593E-2</v>
      </c>
    </row>
    <row r="24" spans="1:9" x14ac:dyDescent="0.25">
      <c r="B24" s="77" t="str">
        <f>B3</f>
        <v>OTP Klasychnyi</v>
      </c>
      <c r="C24" s="78">
        <f>C3</f>
        <v>70208173.030000001</v>
      </c>
      <c r="D24" s="119">
        <f>C24/$C$19</f>
        <v>0.44971426644008722</v>
      </c>
      <c r="H24" s="19"/>
    </row>
    <row r="25" spans="1:9" x14ac:dyDescent="0.25">
      <c r="B25" s="77" t="str">
        <f>B4</f>
        <v>КІNТО-Klasychnyi</v>
      </c>
      <c r="C25" s="78">
        <f>C4</f>
        <v>31183400.91</v>
      </c>
      <c r="D25" s="119">
        <f t="shared" ref="D25:D33" si="0">C25/$C$19</f>
        <v>0.19974341533364634</v>
      </c>
      <c r="H25" s="19"/>
    </row>
    <row r="26" spans="1:9" x14ac:dyDescent="0.25">
      <c r="B26" s="77" t="str">
        <f t="shared" ref="B26:C33" si="1">B5</f>
        <v>UNIVER.UA/Myhailo Hrushevskyi: Fond Derzhavnykh Paperiv</v>
      </c>
      <c r="C26" s="78">
        <f t="shared" si="1"/>
        <v>8156785.9199999999</v>
      </c>
      <c r="D26" s="119">
        <f t="shared" si="0"/>
        <v>5.224780589225983E-2</v>
      </c>
      <c r="H26" s="19"/>
    </row>
    <row r="27" spans="1:9" x14ac:dyDescent="0.25">
      <c r="B27" s="77" t="str">
        <f t="shared" si="1"/>
        <v>OTP Fond Aktsii</v>
      </c>
      <c r="C27" s="78">
        <f t="shared" si="1"/>
        <v>7913279.6299999999</v>
      </c>
      <c r="D27" s="119">
        <f t="shared" si="0"/>
        <v>5.0688040869829976E-2</v>
      </c>
      <c r="H27" s="19"/>
    </row>
    <row r="28" spans="1:9" x14ac:dyDescent="0.25">
      <c r="B28" s="77" t="str">
        <f t="shared" si="1"/>
        <v>UNIVER.UA/Iaroslav Mudryi: Fond Aktsii</v>
      </c>
      <c r="C28" s="78">
        <f t="shared" si="1"/>
        <v>7276474.0700000003</v>
      </c>
      <c r="D28" s="119">
        <f t="shared" si="0"/>
        <v>4.6609020822434663E-2</v>
      </c>
      <c r="H28" s="19"/>
    </row>
    <row r="29" spans="1:9" x14ac:dyDescent="0.25">
      <c r="B29" s="77" t="str">
        <f t="shared" si="1"/>
        <v>КІNTO-Ekviti</v>
      </c>
      <c r="C29" s="78">
        <f t="shared" si="1"/>
        <v>5017177.43</v>
      </c>
      <c r="D29" s="119">
        <f t="shared" si="0"/>
        <v>3.2137230897150607E-2</v>
      </c>
      <c r="H29" s="19"/>
    </row>
    <row r="30" spans="1:9" x14ac:dyDescent="0.25">
      <c r="B30" s="77" t="str">
        <f t="shared" si="1"/>
        <v>Altus – Depozyt</v>
      </c>
      <c r="C30" s="78">
        <f t="shared" si="1"/>
        <v>4833502.22</v>
      </c>
      <c r="D30" s="119">
        <f t="shared" si="0"/>
        <v>3.0960710290453101E-2</v>
      </c>
      <c r="H30" s="19"/>
    </row>
    <row r="31" spans="1:9" x14ac:dyDescent="0.25">
      <c r="B31" s="77" t="str">
        <f t="shared" si="1"/>
        <v>Sofiivskyi</v>
      </c>
      <c r="C31" s="78">
        <f t="shared" si="1"/>
        <v>4649763.4851000002</v>
      </c>
      <c r="D31" s="119">
        <f t="shared" si="0"/>
        <v>2.9783782778796088E-2</v>
      </c>
      <c r="H31" s="19"/>
    </row>
    <row r="32" spans="1:9" x14ac:dyDescent="0.25">
      <c r="B32" s="77" t="str">
        <f t="shared" si="1"/>
        <v>KINTO-Kaznacheiskyi</v>
      </c>
      <c r="C32" s="78">
        <f t="shared" si="1"/>
        <v>4297159.49</v>
      </c>
      <c r="D32" s="119">
        <f t="shared" si="0"/>
        <v>2.7525198910896789E-2</v>
      </c>
    </row>
    <row r="33" spans="2:4" x14ac:dyDescent="0.25">
      <c r="B33" s="77" t="str">
        <f t="shared" si="1"/>
        <v>Altus – Zbalansovanyi</v>
      </c>
      <c r="C33" s="78">
        <f t="shared" si="1"/>
        <v>3805920.39</v>
      </c>
      <c r="D33" s="119">
        <f t="shared" si="0"/>
        <v>2.4378596144167756E-2</v>
      </c>
    </row>
  </sheetData>
  <mergeCells count="4">
    <mergeCell ref="A1:H1"/>
    <mergeCell ref="A19:B19"/>
    <mergeCell ref="A21:H21"/>
    <mergeCell ref="A20:H20"/>
  </mergeCells>
  <phoneticPr fontId="12" type="noConversion"/>
  <hyperlinks>
    <hyperlink ref="H19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L61"/>
  <sheetViews>
    <sheetView topLeftCell="E1" zoomScale="60" zoomScaleNormal="60" workbookViewId="0">
      <selection activeCell="M12" sqref="M12"/>
    </sheetView>
  </sheetViews>
  <sheetFormatPr defaultColWidth="9.1796875" defaultRowHeight="14" x14ac:dyDescent="0.3"/>
  <cols>
    <col min="1" max="1" width="4.26953125" style="31" customWidth="1"/>
    <col min="2" max="2" width="61.7265625" style="31" bestFit="1" customWidth="1"/>
    <col min="3" max="4" width="14.7265625" style="32" customWidth="1"/>
    <col min="5" max="8" width="12.7265625" style="33" customWidth="1"/>
    <col min="9" max="9" width="16.1796875" style="31" bestFit="1" customWidth="1"/>
    <col min="10" max="10" width="18.54296875" style="31" customWidth="1"/>
    <col min="11" max="11" width="20.7265625" style="31" customWidth="1"/>
    <col min="12" max="16384" width="9.1796875" style="31"/>
  </cols>
  <sheetData>
    <row r="1" spans="1:11" s="14" customFormat="1" ht="16" thickBot="1" x14ac:dyDescent="0.3">
      <c r="A1" s="203" t="s">
        <v>79</v>
      </c>
      <c r="B1" s="203"/>
      <c r="C1" s="203"/>
      <c r="D1" s="203"/>
      <c r="E1" s="203"/>
      <c r="F1" s="203"/>
      <c r="G1" s="203"/>
      <c r="H1" s="203"/>
      <c r="I1" s="203"/>
      <c r="J1" s="94"/>
    </row>
    <row r="2" spans="1:11" s="20" customFormat="1" ht="15.75" customHeight="1" thickBot="1" x14ac:dyDescent="0.3">
      <c r="A2" s="177" t="s">
        <v>36</v>
      </c>
      <c r="B2" s="95"/>
      <c r="C2" s="96"/>
      <c r="D2" s="97"/>
      <c r="E2" s="179" t="s">
        <v>83</v>
      </c>
      <c r="F2" s="179"/>
      <c r="G2" s="179"/>
      <c r="H2" s="179"/>
      <c r="I2" s="179"/>
      <c r="J2" s="179"/>
      <c r="K2" s="179"/>
    </row>
    <row r="3" spans="1:11" s="22" customFormat="1" ht="52.5" thickBot="1" x14ac:dyDescent="0.3">
      <c r="A3" s="178"/>
      <c r="B3" s="98" t="s">
        <v>80</v>
      </c>
      <c r="C3" s="204" t="s">
        <v>81</v>
      </c>
      <c r="D3" s="204" t="s">
        <v>82</v>
      </c>
      <c r="E3" s="17" t="s">
        <v>76</v>
      </c>
      <c r="F3" s="17" t="s">
        <v>74</v>
      </c>
      <c r="G3" s="17" t="s">
        <v>75</v>
      </c>
      <c r="H3" s="17" t="s">
        <v>78</v>
      </c>
      <c r="I3" s="17" t="s">
        <v>77</v>
      </c>
      <c r="J3" s="18" t="s">
        <v>72</v>
      </c>
      <c r="K3" s="202" t="s">
        <v>73</v>
      </c>
    </row>
    <row r="4" spans="1:11" s="20" customFormat="1" collapsed="1" x14ac:dyDescent="0.25">
      <c r="A4" s="21">
        <v>1</v>
      </c>
      <c r="B4" s="134" t="s">
        <v>45</v>
      </c>
      <c r="C4" s="135">
        <v>38118</v>
      </c>
      <c r="D4" s="135">
        <v>38182</v>
      </c>
      <c r="E4" s="136">
        <v>6.8007829229217442E-3</v>
      </c>
      <c r="F4" s="136">
        <v>2.4240363176979862E-2</v>
      </c>
      <c r="G4" s="136">
        <v>9.2740966212310871E-2</v>
      </c>
      <c r="H4" s="136">
        <v>8.1828348335609702E-2</v>
      </c>
      <c r="I4" s="136">
        <v>1.4620364549414511E-2</v>
      </c>
      <c r="J4" s="137">
        <v>5.8452202999995286</v>
      </c>
      <c r="K4" s="112">
        <v>0.12260008805740696</v>
      </c>
    </row>
    <row r="5" spans="1:11" s="20" customFormat="1" collapsed="1" x14ac:dyDescent="0.25">
      <c r="A5" s="21">
        <v>2</v>
      </c>
      <c r="B5" s="134" t="s">
        <v>53</v>
      </c>
      <c r="C5" s="135">
        <v>38828</v>
      </c>
      <c r="D5" s="135">
        <v>39028</v>
      </c>
      <c r="E5" s="136">
        <v>6.6845683596552519E-3</v>
      </c>
      <c r="F5" s="136">
        <v>1.7974882827503258E-2</v>
      </c>
      <c r="G5" s="136">
        <v>3.7017691318802726E-2</v>
      </c>
      <c r="H5" s="136">
        <v>7.9617584378687933E-2</v>
      </c>
      <c r="I5" s="136">
        <v>1.2022069777586797E-2</v>
      </c>
      <c r="J5" s="137">
        <v>4.6384000000001784</v>
      </c>
      <c r="K5" s="113">
        <v>0.12842601609865389</v>
      </c>
    </row>
    <row r="6" spans="1:11" s="20" customFormat="1" collapsed="1" x14ac:dyDescent="0.25">
      <c r="A6" s="21">
        <v>3</v>
      </c>
      <c r="B6" s="134" t="s">
        <v>55</v>
      </c>
      <c r="C6" s="135">
        <v>38919</v>
      </c>
      <c r="D6" s="135">
        <v>39092</v>
      </c>
      <c r="E6" s="136">
        <v>1.3759851402134204E-2</v>
      </c>
      <c r="F6" s="136">
        <v>5.6127374748075942E-2</v>
      </c>
      <c r="G6" s="136">
        <v>0.10575883908993711</v>
      </c>
      <c r="H6" s="136">
        <v>-4.7699812379047302E-3</v>
      </c>
      <c r="I6" s="136">
        <v>2.7840878642799938E-2</v>
      </c>
      <c r="J6" s="137">
        <v>2.0569204900002762</v>
      </c>
      <c r="K6" s="113">
        <v>8.2232616221373345E-2</v>
      </c>
    </row>
    <row r="7" spans="1:11" s="20" customFormat="1" collapsed="1" x14ac:dyDescent="0.25">
      <c r="A7" s="21">
        <v>4</v>
      </c>
      <c r="B7" s="134" t="s">
        <v>48</v>
      </c>
      <c r="C7" s="135">
        <v>38919</v>
      </c>
      <c r="D7" s="135">
        <v>39092</v>
      </c>
      <c r="E7" s="136">
        <v>1.9065994249684026E-2</v>
      </c>
      <c r="F7" s="136">
        <v>3.3124152008829455E-2</v>
      </c>
      <c r="G7" s="136">
        <v>4.5613428685931545E-2</v>
      </c>
      <c r="H7" s="136">
        <v>0.10751368689495999</v>
      </c>
      <c r="I7" s="136">
        <v>-1.5854482313990559E-3</v>
      </c>
      <c r="J7" s="137">
        <v>-0.18534773000003169</v>
      </c>
      <c r="K7" s="113">
        <v>-1.4393143185961854E-2</v>
      </c>
    </row>
    <row r="8" spans="1:11" s="20" customFormat="1" collapsed="1" x14ac:dyDescent="0.25">
      <c r="A8" s="21">
        <v>5</v>
      </c>
      <c r="B8" s="134" t="s">
        <v>44</v>
      </c>
      <c r="C8" s="135">
        <v>39413</v>
      </c>
      <c r="D8" s="135">
        <v>39589</v>
      </c>
      <c r="E8" s="136">
        <v>9.9273581056307236E-3</v>
      </c>
      <c r="F8" s="136">
        <v>2.5148958418992784E-2</v>
      </c>
      <c r="G8" s="136" t="s">
        <v>84</v>
      </c>
      <c r="H8" s="136">
        <v>0.10840597737059365</v>
      </c>
      <c r="I8" s="136">
        <v>1.9041771774395144E-2</v>
      </c>
      <c r="J8" s="137">
        <v>3.5809799999995189</v>
      </c>
      <c r="K8" s="113">
        <v>0.12648638342331453</v>
      </c>
    </row>
    <row r="9" spans="1:11" s="20" customFormat="1" collapsed="1" x14ac:dyDescent="0.25">
      <c r="A9" s="21">
        <v>6</v>
      </c>
      <c r="B9" s="134" t="s">
        <v>58</v>
      </c>
      <c r="C9" s="135">
        <v>39429</v>
      </c>
      <c r="D9" s="135">
        <v>39618</v>
      </c>
      <c r="E9" s="136">
        <v>-3.2725053322368858E-4</v>
      </c>
      <c r="F9" s="136">
        <v>2.423875121864838E-2</v>
      </c>
      <c r="G9" s="136">
        <v>4.4163392329265472E-2</v>
      </c>
      <c r="H9" s="136">
        <v>-2.3169737230406495E-2</v>
      </c>
      <c r="I9" s="136">
        <v>7.9204197780677887E-3</v>
      </c>
      <c r="J9" s="137">
        <v>0.12794060999997692</v>
      </c>
      <c r="K9" s="113">
        <v>9.5259112584260563E-3</v>
      </c>
    </row>
    <row r="10" spans="1:11" s="20" customFormat="1" collapsed="1" x14ac:dyDescent="0.25">
      <c r="A10" s="21">
        <v>7</v>
      </c>
      <c r="B10" s="134" t="s">
        <v>59</v>
      </c>
      <c r="C10" s="135">
        <v>39560</v>
      </c>
      <c r="D10" s="135">
        <v>39770</v>
      </c>
      <c r="E10" s="136">
        <v>5.6370152882054381E-2</v>
      </c>
      <c r="F10" s="136">
        <v>0.10881767076024107</v>
      </c>
      <c r="G10" s="136">
        <v>0.19017111604138015</v>
      </c>
      <c r="H10" s="136">
        <v>0.16565858463907635</v>
      </c>
      <c r="I10" s="136">
        <v>8.6750089536489883E-2</v>
      </c>
      <c r="J10" s="137">
        <v>0.31297439999995569</v>
      </c>
      <c r="K10" s="113">
        <v>2.2417489618512532E-2</v>
      </c>
    </row>
    <row r="11" spans="1:11" s="20" customFormat="1" collapsed="1" x14ac:dyDescent="0.25">
      <c r="A11" s="21">
        <v>8</v>
      </c>
      <c r="B11" s="134" t="s">
        <v>49</v>
      </c>
      <c r="C11" s="135">
        <v>39884</v>
      </c>
      <c r="D11" s="135">
        <v>40001</v>
      </c>
      <c r="E11" s="136">
        <v>4.1994786863899236E-3</v>
      </c>
      <c r="F11" s="136">
        <v>2.2449745368190888E-2</v>
      </c>
      <c r="G11" s="136">
        <v>0.19735073933070324</v>
      </c>
      <c r="H11" s="136">
        <v>0.12574346693036631</v>
      </c>
      <c r="I11" s="136">
        <v>9.0706960282636029E-3</v>
      </c>
      <c r="J11" s="137">
        <v>0.3787242200001617</v>
      </c>
      <c r="K11" s="113">
        <v>2.7952420158765534E-2</v>
      </c>
    </row>
    <row r="12" spans="1:11" s="20" customFormat="1" collapsed="1" x14ac:dyDescent="0.25">
      <c r="A12" s="21">
        <v>9</v>
      </c>
      <c r="B12" s="134" t="s">
        <v>56</v>
      </c>
      <c r="C12" s="135">
        <v>40031</v>
      </c>
      <c r="D12" s="135">
        <v>40129</v>
      </c>
      <c r="E12" s="136">
        <v>2.1031666780342517E-2</v>
      </c>
      <c r="F12" s="136">
        <v>8.2971323411624498E-2</v>
      </c>
      <c r="G12" s="136">
        <v>0.16369953057858555</v>
      </c>
      <c r="H12" s="136" t="s">
        <v>84</v>
      </c>
      <c r="I12" s="136" t="s">
        <v>84</v>
      </c>
      <c r="J12" s="137">
        <v>-0.36656389999998418</v>
      </c>
      <c r="K12" s="113">
        <v>-3.9605977029398609E-2</v>
      </c>
    </row>
    <row r="13" spans="1:11" s="20" customFormat="1" collapsed="1" x14ac:dyDescent="0.25">
      <c r="A13" s="21">
        <v>10</v>
      </c>
      <c r="B13" s="134" t="s">
        <v>47</v>
      </c>
      <c r="C13" s="135">
        <v>40253</v>
      </c>
      <c r="D13" s="135">
        <v>40366</v>
      </c>
      <c r="E13" s="136">
        <v>4.1420118343213019E-2</v>
      </c>
      <c r="F13" s="136">
        <v>0.14379297347187414</v>
      </c>
      <c r="G13" s="136">
        <v>0.32039942082483353</v>
      </c>
      <c r="H13" s="136">
        <v>0.14986835314033375</v>
      </c>
      <c r="I13" s="136">
        <v>4.6833922177486498E-2</v>
      </c>
      <c r="J13" s="137">
        <v>0.76000000000007706</v>
      </c>
      <c r="K13" s="113">
        <v>5.4518772280696126E-2</v>
      </c>
    </row>
    <row r="14" spans="1:11" s="20" customFormat="1" x14ac:dyDescent="0.25">
      <c r="A14" s="21">
        <v>11</v>
      </c>
      <c r="B14" s="134" t="s">
        <v>51</v>
      </c>
      <c r="C14" s="135">
        <v>40114</v>
      </c>
      <c r="D14" s="135">
        <v>40401</v>
      </c>
      <c r="E14" s="136">
        <v>6.1807272039481553E-2</v>
      </c>
      <c r="F14" s="136">
        <v>0.13351223353534447</v>
      </c>
      <c r="G14" s="136">
        <v>0.22517465773463674</v>
      </c>
      <c r="H14" s="136">
        <v>0.15477043881515185</v>
      </c>
      <c r="I14" s="136" t="s">
        <v>84</v>
      </c>
      <c r="J14" s="137">
        <v>0.73563400000001566</v>
      </c>
      <c r="K14" s="113">
        <v>5.3634759043931446E-2</v>
      </c>
    </row>
    <row r="15" spans="1:11" s="20" customFormat="1" x14ac:dyDescent="0.25">
      <c r="A15" s="21">
        <v>12</v>
      </c>
      <c r="B15" s="134" t="s">
        <v>50</v>
      </c>
      <c r="C15" s="135">
        <v>40226</v>
      </c>
      <c r="D15" s="135">
        <v>40430</v>
      </c>
      <c r="E15" s="136">
        <v>3.6067283870284683E-3</v>
      </c>
      <c r="F15" s="136">
        <v>1.0638633128698505E-2</v>
      </c>
      <c r="G15" s="136">
        <v>3.3594306049838485E-2</v>
      </c>
      <c r="H15" s="136">
        <v>9.7021647785927811E-2</v>
      </c>
      <c r="I15" s="136">
        <v>7.3239362885595405E-3</v>
      </c>
      <c r="J15" s="137">
        <v>2.8483300000000606</v>
      </c>
      <c r="K15" s="113">
        <v>0.13730967020701068</v>
      </c>
    </row>
    <row r="16" spans="1:11" s="20" customFormat="1" x14ac:dyDescent="0.25">
      <c r="A16" s="21">
        <v>13</v>
      </c>
      <c r="B16" s="134" t="s">
        <v>57</v>
      </c>
      <c r="C16" s="135">
        <v>40427</v>
      </c>
      <c r="D16" s="135">
        <v>40543</v>
      </c>
      <c r="E16" s="136">
        <v>9.4850742942822475E-3</v>
      </c>
      <c r="F16" s="136">
        <v>3.101660234894843E-2</v>
      </c>
      <c r="G16" s="136">
        <v>6.5266889815940976E-2</v>
      </c>
      <c r="H16" s="136">
        <v>0.1079067692454716</v>
      </c>
      <c r="I16" s="136">
        <v>2.6744796977027585E-2</v>
      </c>
      <c r="J16" s="137">
        <v>2.8493924000001565</v>
      </c>
      <c r="K16" s="113">
        <v>0.14180645148797177</v>
      </c>
    </row>
    <row r="17" spans="1:12" s="20" customFormat="1" collapsed="1" x14ac:dyDescent="0.25">
      <c r="A17" s="21">
        <v>14</v>
      </c>
      <c r="B17" s="134" t="s">
        <v>54</v>
      </c>
      <c r="C17" s="135">
        <v>40444</v>
      </c>
      <c r="D17" s="135">
        <v>40638</v>
      </c>
      <c r="E17" s="136">
        <v>-5.4075808393625469E-3</v>
      </c>
      <c r="F17" s="136">
        <v>-1.5585039210642915E-2</v>
      </c>
      <c r="G17" s="136">
        <v>4.8370789340461684E-3</v>
      </c>
      <c r="H17" s="136">
        <v>7.5878439352272453E-2</v>
      </c>
      <c r="I17" s="136">
        <v>-7.3564590067408675E-3</v>
      </c>
      <c r="J17" s="137">
        <v>0.38049939000000843</v>
      </c>
      <c r="K17" s="113">
        <v>3.3092487213412181E-2</v>
      </c>
    </row>
    <row r="18" spans="1:12" s="20" customFormat="1" collapsed="1" x14ac:dyDescent="0.25">
      <c r="A18" s="21">
        <v>15</v>
      </c>
      <c r="B18" s="134" t="s">
        <v>46</v>
      </c>
      <c r="C18" s="135">
        <v>40427</v>
      </c>
      <c r="D18" s="135">
        <v>40708</v>
      </c>
      <c r="E18" s="136">
        <v>1.0243392689408992E-2</v>
      </c>
      <c r="F18" s="136">
        <v>3.6575828922015496E-2</v>
      </c>
      <c r="G18" s="136">
        <v>7.2946706905067327E-2</v>
      </c>
      <c r="H18" s="136">
        <v>0.14832402586885585</v>
      </c>
      <c r="I18" s="136">
        <v>3.0344410562312296E-2</v>
      </c>
      <c r="J18" s="137">
        <v>3.4572600699998652</v>
      </c>
      <c r="K18" s="113">
        <v>0.16635104746675311</v>
      </c>
    </row>
    <row r="19" spans="1:12" s="20" customFormat="1" collapsed="1" x14ac:dyDescent="0.25">
      <c r="A19" s="21">
        <v>16</v>
      </c>
      <c r="B19" s="134" t="s">
        <v>52</v>
      </c>
      <c r="C19" s="135">
        <v>41026</v>
      </c>
      <c r="D19" s="135">
        <v>41242</v>
      </c>
      <c r="E19" s="136">
        <v>5.5222588425540842E-4</v>
      </c>
      <c r="F19" s="136">
        <v>2.1579836282098253E-2</v>
      </c>
      <c r="G19" s="136">
        <v>4.0140983984658707E-2</v>
      </c>
      <c r="H19" s="136">
        <v>0.11158535990092311</v>
      </c>
      <c r="I19" s="136">
        <v>-1.0877965897430841E-2</v>
      </c>
      <c r="J19" s="137">
        <v>1.9149093999999565</v>
      </c>
      <c r="K19" s="113">
        <v>0.13847334042686676</v>
      </c>
    </row>
    <row r="20" spans="1:12" s="20" customFormat="1" ht="14.5" thickBot="1" x14ac:dyDescent="0.3">
      <c r="A20" s="133"/>
      <c r="B20" s="138" t="s">
        <v>85</v>
      </c>
      <c r="C20" s="139" t="s">
        <v>3</v>
      </c>
      <c r="D20" s="139" t="s">
        <v>3</v>
      </c>
      <c r="E20" s="140">
        <f>AVERAGE(E4:E19)</f>
        <v>1.6201239603368514E-2</v>
      </c>
      <c r="F20" s="140">
        <f>AVERAGE(F4:F19)</f>
        <v>4.7289018151088907E-2</v>
      </c>
      <c r="G20" s="140">
        <f>AVERAGE(G4:G19)</f>
        <v>0.10925838318906257</v>
      </c>
      <c r="H20" s="140">
        <f>AVERAGE(H4:H19)</f>
        <v>9.9078864279327938E-2</v>
      </c>
      <c r="I20" s="140">
        <f>AVERAGE(I4:I19)</f>
        <v>1.9192391639773772E-2</v>
      </c>
      <c r="J20" s="139" t="s">
        <v>3</v>
      </c>
      <c r="K20" s="140">
        <f>AVERAGE(K4:K19)</f>
        <v>7.4426770796733405E-2</v>
      </c>
      <c r="L20" s="141"/>
    </row>
    <row r="21" spans="1:12" s="20" customFormat="1" x14ac:dyDescent="0.25">
      <c r="A21" s="180" t="s">
        <v>86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</row>
    <row r="22" spans="1:12" s="20" customFormat="1" ht="14.5" collapsed="1" thickBot="1" x14ac:dyDescent="0.3">
      <c r="A22" s="175"/>
      <c r="B22" s="175"/>
      <c r="C22" s="175"/>
      <c r="D22" s="175"/>
      <c r="E22" s="175"/>
      <c r="F22" s="175"/>
      <c r="G22" s="175"/>
      <c r="H22" s="175"/>
      <c r="I22" s="147"/>
      <c r="J22" s="147"/>
      <c r="K22" s="147"/>
    </row>
    <row r="23" spans="1:12" s="20" customFormat="1" collapsed="1" x14ac:dyDescent="0.25">
      <c r="E23" s="101"/>
      <c r="J23" s="19"/>
    </row>
    <row r="24" spans="1:12" s="20" customFormat="1" collapsed="1" x14ac:dyDescent="0.25">
      <c r="E24" s="102"/>
      <c r="J24" s="19"/>
    </row>
    <row r="25" spans="1:12" s="20" customFormat="1" x14ac:dyDescent="0.25">
      <c r="E25" s="101"/>
      <c r="F25" s="101"/>
      <c r="J25" s="19"/>
    </row>
    <row r="26" spans="1:12" s="20" customFormat="1" collapsed="1" x14ac:dyDescent="0.25">
      <c r="E26" s="102"/>
      <c r="I26" s="102"/>
      <c r="J26" s="19"/>
    </row>
    <row r="27" spans="1:12" s="20" customFormat="1" collapsed="1" x14ac:dyDescent="0.25"/>
    <row r="28" spans="1:12" s="20" customFormat="1" collapsed="1" x14ac:dyDescent="0.25"/>
    <row r="29" spans="1:12" s="20" customFormat="1" collapsed="1" x14ac:dyDescent="0.25"/>
    <row r="30" spans="1:12" s="20" customFormat="1" collapsed="1" x14ac:dyDescent="0.25"/>
    <row r="31" spans="1:12" s="20" customFormat="1" collapsed="1" x14ac:dyDescent="0.25"/>
    <row r="32" spans="1:12" s="20" customFormat="1" collapsed="1" x14ac:dyDescent="0.25"/>
    <row r="33" spans="3:8" s="20" customFormat="1" collapsed="1" x14ac:dyDescent="0.25"/>
    <row r="34" spans="3:8" s="20" customFormat="1" collapsed="1" x14ac:dyDescent="0.25"/>
    <row r="35" spans="3:8" s="20" customFormat="1" collapsed="1" x14ac:dyDescent="0.25"/>
    <row r="36" spans="3:8" s="20" customFormat="1" collapsed="1" x14ac:dyDescent="0.25"/>
    <row r="37" spans="3:8" s="20" customFormat="1" collapsed="1" x14ac:dyDescent="0.25"/>
    <row r="38" spans="3:8" s="20" customFormat="1" collapsed="1" x14ac:dyDescent="0.25"/>
    <row r="39" spans="3:8" s="20" customFormat="1" collapsed="1" x14ac:dyDescent="0.25"/>
    <row r="40" spans="3:8" s="20" customFormat="1" x14ac:dyDescent="0.25"/>
    <row r="41" spans="3:8" s="20" customFormat="1" x14ac:dyDescent="0.25"/>
    <row r="42" spans="3:8" s="28" customFormat="1" x14ac:dyDescent="0.25">
      <c r="C42" s="29"/>
      <c r="D42" s="29"/>
      <c r="E42" s="30"/>
      <c r="F42" s="30"/>
      <c r="G42" s="30"/>
      <c r="H42" s="30"/>
    </row>
    <row r="43" spans="3:8" s="28" customFormat="1" x14ac:dyDescent="0.25">
      <c r="C43" s="29"/>
      <c r="D43" s="29"/>
      <c r="E43" s="30"/>
      <c r="F43" s="30"/>
      <c r="G43" s="30"/>
      <c r="H43" s="30"/>
    </row>
    <row r="44" spans="3:8" s="28" customFormat="1" x14ac:dyDescent="0.25">
      <c r="C44" s="29"/>
      <c r="D44" s="29"/>
      <c r="E44" s="30"/>
      <c r="F44" s="30"/>
      <c r="G44" s="30"/>
      <c r="H44" s="30"/>
    </row>
    <row r="45" spans="3:8" s="28" customFormat="1" x14ac:dyDescent="0.25">
      <c r="C45" s="29"/>
      <c r="D45" s="29"/>
      <c r="E45" s="30"/>
      <c r="F45" s="30"/>
      <c r="G45" s="30"/>
      <c r="H45" s="30"/>
    </row>
    <row r="46" spans="3:8" s="28" customFormat="1" x14ac:dyDescent="0.25">
      <c r="C46" s="29"/>
      <c r="D46" s="29"/>
      <c r="E46" s="30"/>
      <c r="F46" s="30"/>
      <c r="G46" s="30"/>
      <c r="H46" s="30"/>
    </row>
    <row r="47" spans="3:8" s="28" customFormat="1" x14ac:dyDescent="0.25">
      <c r="C47" s="29"/>
      <c r="D47" s="29"/>
      <c r="E47" s="30"/>
      <c r="F47" s="30"/>
      <c r="G47" s="30"/>
      <c r="H47" s="30"/>
    </row>
    <row r="48" spans="3:8" s="28" customFormat="1" x14ac:dyDescent="0.25">
      <c r="C48" s="29"/>
      <c r="D48" s="29"/>
      <c r="E48" s="30"/>
      <c r="F48" s="30"/>
      <c r="G48" s="30"/>
      <c r="H48" s="30"/>
    </row>
    <row r="49" spans="3:8" s="28" customFormat="1" x14ac:dyDescent="0.25">
      <c r="C49" s="29"/>
      <c r="D49" s="29"/>
      <c r="E49" s="30"/>
      <c r="F49" s="30"/>
      <c r="G49" s="30"/>
      <c r="H49" s="30"/>
    </row>
    <row r="50" spans="3:8" s="28" customFormat="1" x14ac:dyDescent="0.25">
      <c r="C50" s="29"/>
      <c r="D50" s="29"/>
      <c r="E50" s="30"/>
      <c r="F50" s="30"/>
      <c r="G50" s="30"/>
      <c r="H50" s="30"/>
    </row>
    <row r="51" spans="3:8" s="28" customFormat="1" x14ac:dyDescent="0.25">
      <c r="C51" s="29"/>
      <c r="D51" s="29"/>
      <c r="E51" s="30"/>
      <c r="F51" s="30"/>
      <c r="G51" s="30"/>
      <c r="H51" s="30"/>
    </row>
    <row r="52" spans="3:8" s="28" customFormat="1" x14ac:dyDescent="0.25">
      <c r="C52" s="29"/>
      <c r="D52" s="29"/>
      <c r="E52" s="30"/>
      <c r="F52" s="30"/>
      <c r="G52" s="30"/>
      <c r="H52" s="30"/>
    </row>
    <row r="53" spans="3:8" s="28" customFormat="1" x14ac:dyDescent="0.25">
      <c r="C53" s="29"/>
      <c r="D53" s="29"/>
      <c r="E53" s="30"/>
      <c r="F53" s="30"/>
      <c r="G53" s="30"/>
      <c r="H53" s="30"/>
    </row>
    <row r="54" spans="3:8" s="28" customFormat="1" x14ac:dyDescent="0.25">
      <c r="C54" s="29"/>
      <c r="D54" s="29"/>
      <c r="E54" s="30"/>
      <c r="F54" s="30"/>
      <c r="G54" s="30"/>
      <c r="H54" s="30"/>
    </row>
    <row r="55" spans="3:8" s="28" customFormat="1" x14ac:dyDescent="0.25">
      <c r="C55" s="29"/>
      <c r="D55" s="29"/>
      <c r="E55" s="30"/>
      <c r="F55" s="30"/>
      <c r="G55" s="30"/>
      <c r="H55" s="30"/>
    </row>
    <row r="56" spans="3:8" s="28" customFormat="1" x14ac:dyDescent="0.25">
      <c r="C56" s="29"/>
      <c r="D56" s="29"/>
      <c r="E56" s="30"/>
      <c r="F56" s="30"/>
      <c r="G56" s="30"/>
      <c r="H56" s="30"/>
    </row>
    <row r="57" spans="3:8" s="28" customFormat="1" x14ac:dyDescent="0.25">
      <c r="C57" s="29"/>
      <c r="D57" s="29"/>
      <c r="E57" s="30"/>
      <c r="F57" s="30"/>
      <c r="G57" s="30"/>
      <c r="H57" s="30"/>
    </row>
    <row r="58" spans="3:8" s="28" customFormat="1" x14ac:dyDescent="0.25">
      <c r="C58" s="29"/>
      <c r="D58" s="29"/>
      <c r="E58" s="30"/>
      <c r="F58" s="30"/>
      <c r="G58" s="30"/>
      <c r="H58" s="30"/>
    </row>
    <row r="59" spans="3:8" s="28" customFormat="1" x14ac:dyDescent="0.25">
      <c r="C59" s="29"/>
      <c r="D59" s="29"/>
      <c r="E59" s="30"/>
      <c r="F59" s="30"/>
      <c r="G59" s="30"/>
      <c r="H59" s="30"/>
    </row>
    <row r="60" spans="3:8" s="28" customFormat="1" x14ac:dyDescent="0.25">
      <c r="C60" s="29"/>
      <c r="D60" s="29"/>
      <c r="E60" s="30"/>
      <c r="F60" s="30"/>
      <c r="G60" s="30"/>
      <c r="H60" s="30"/>
    </row>
    <row r="61" spans="3:8" s="28" customFormat="1" x14ac:dyDescent="0.25">
      <c r="C61" s="29"/>
      <c r="D61" s="29"/>
      <c r="E61" s="30"/>
      <c r="F61" s="30"/>
      <c r="G61" s="30"/>
      <c r="H61" s="30"/>
    </row>
  </sheetData>
  <mergeCells count="5">
    <mergeCell ref="A22:H22"/>
    <mergeCell ref="A1:I1"/>
    <mergeCell ref="A2:A3"/>
    <mergeCell ref="E2:K2"/>
    <mergeCell ref="A21:K21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70"/>
  <sheetViews>
    <sheetView zoomScale="60" zoomScaleNormal="60" workbookViewId="0">
      <selection activeCell="B55" sqref="B55"/>
    </sheetView>
  </sheetViews>
  <sheetFormatPr defaultColWidth="9.1796875" defaultRowHeight="14" x14ac:dyDescent="0.25"/>
  <cols>
    <col min="1" max="1" width="3.81640625" style="28" customWidth="1"/>
    <col min="2" max="2" width="61.81640625" style="28" bestFit="1" customWidth="1"/>
    <col min="3" max="3" width="24.7265625" style="28" customWidth="1"/>
    <col min="4" max="4" width="24.7265625" style="39" customWidth="1"/>
    <col min="5" max="7" width="24.7265625" style="28" customWidth="1"/>
    <col min="8" max="16384" width="9.1796875" style="28"/>
  </cols>
  <sheetData>
    <row r="1" spans="1:8" ht="16" thickBot="1" x14ac:dyDescent="0.3">
      <c r="A1" s="176" t="s">
        <v>87</v>
      </c>
      <c r="B1" s="176"/>
      <c r="C1" s="176"/>
      <c r="D1" s="176"/>
      <c r="E1" s="176"/>
      <c r="F1" s="176"/>
      <c r="G1" s="176"/>
    </row>
    <row r="2" spans="1:8" ht="14.5" customHeight="1" thickBot="1" x14ac:dyDescent="0.3">
      <c r="A2" s="205" t="s">
        <v>88</v>
      </c>
      <c r="B2" s="83"/>
      <c r="C2" s="206" t="s">
        <v>89</v>
      </c>
      <c r="D2" s="207"/>
      <c r="E2" s="206" t="s">
        <v>90</v>
      </c>
      <c r="F2" s="207"/>
      <c r="G2" s="84"/>
    </row>
    <row r="3" spans="1:8" ht="42.5" thickBot="1" x14ac:dyDescent="0.3">
      <c r="A3" s="208"/>
      <c r="B3" s="209" t="s">
        <v>80</v>
      </c>
      <c r="C3" s="98" t="s">
        <v>91</v>
      </c>
      <c r="D3" s="98" t="s">
        <v>92</v>
      </c>
      <c r="E3" s="98" t="s">
        <v>93</v>
      </c>
      <c r="F3" s="98" t="s">
        <v>92</v>
      </c>
      <c r="G3" s="18" t="s">
        <v>94</v>
      </c>
    </row>
    <row r="4" spans="1:8" ht="15" customHeight="1" x14ac:dyDescent="0.25">
      <c r="A4" s="21">
        <v>1</v>
      </c>
      <c r="B4" s="35" t="s">
        <v>44</v>
      </c>
      <c r="C4" s="36">
        <v>38592.632810000003</v>
      </c>
      <c r="D4" s="89">
        <v>1.2206855407641048</v>
      </c>
      <c r="E4" s="37">
        <v>8356</v>
      </c>
      <c r="F4" s="89">
        <v>1.1988522238163557</v>
      </c>
      <c r="G4" s="38">
        <v>38124.224708021728</v>
      </c>
      <c r="H4" s="49"/>
    </row>
    <row r="5" spans="1:8" ht="14.25" customHeight="1" x14ac:dyDescent="0.25">
      <c r="A5" s="21">
        <v>2</v>
      </c>
      <c r="B5" s="35" t="s">
        <v>47</v>
      </c>
      <c r="C5" s="36">
        <v>970.04295999999999</v>
      </c>
      <c r="D5" s="89">
        <v>0.13971048462042415</v>
      </c>
      <c r="E5" s="37">
        <v>385499</v>
      </c>
      <c r="F5" s="89">
        <v>9.3872302168784547E-2</v>
      </c>
      <c r="G5" s="38">
        <v>672.07566072625173</v>
      </c>
      <c r="H5" s="49"/>
    </row>
    <row r="6" spans="1:8" x14ac:dyDescent="0.25">
      <c r="A6" s="21">
        <v>3</v>
      </c>
      <c r="B6" s="35" t="s">
        <v>48</v>
      </c>
      <c r="C6" s="36">
        <v>567.01995999999997</v>
      </c>
      <c r="D6" s="89">
        <v>8.4510595154812074E-2</v>
      </c>
      <c r="E6" s="37">
        <v>539</v>
      </c>
      <c r="F6" s="89">
        <v>6.4220183486238536E-2</v>
      </c>
      <c r="G6" s="38">
        <v>449.83902458715636</v>
      </c>
    </row>
    <row r="7" spans="1:8" x14ac:dyDescent="0.25">
      <c r="A7" s="21">
        <v>4</v>
      </c>
      <c r="B7" s="35" t="s">
        <v>51</v>
      </c>
      <c r="C7" s="36">
        <v>270.660415</v>
      </c>
      <c r="D7" s="89">
        <v>6.1807272098260806E-2</v>
      </c>
      <c r="E7" s="37">
        <v>0</v>
      </c>
      <c r="F7" s="89">
        <v>0</v>
      </c>
      <c r="G7" s="38">
        <v>0</v>
      </c>
    </row>
    <row r="8" spans="1:8" x14ac:dyDescent="0.25">
      <c r="A8" s="21">
        <v>5</v>
      </c>
      <c r="B8" s="35" t="s">
        <v>46</v>
      </c>
      <c r="C8" s="36">
        <v>82.705969999999738</v>
      </c>
      <c r="D8" s="89">
        <v>1.0243392499476022E-2</v>
      </c>
      <c r="E8" s="37">
        <v>0</v>
      </c>
      <c r="F8" s="89">
        <v>0</v>
      </c>
      <c r="G8" s="38">
        <v>0</v>
      </c>
    </row>
    <row r="9" spans="1:8" x14ac:dyDescent="0.25">
      <c r="A9" s="21">
        <v>6</v>
      </c>
      <c r="B9" s="35" t="s">
        <v>59</v>
      </c>
      <c r="C9" s="36">
        <v>55.567040000000034</v>
      </c>
      <c r="D9" s="89">
        <v>5.6370147177948686E-2</v>
      </c>
      <c r="E9" s="37">
        <v>0</v>
      </c>
      <c r="F9" s="89">
        <v>0</v>
      </c>
      <c r="G9" s="38">
        <v>0</v>
      </c>
    </row>
    <row r="10" spans="1:8" x14ac:dyDescent="0.25">
      <c r="A10" s="21">
        <v>7</v>
      </c>
      <c r="B10" s="35" t="s">
        <v>56</v>
      </c>
      <c r="C10" s="36">
        <v>29.332799999999818</v>
      </c>
      <c r="D10" s="89">
        <v>2.1031697212965862E-2</v>
      </c>
      <c r="E10" s="37">
        <v>0</v>
      </c>
      <c r="F10" s="89">
        <v>0</v>
      </c>
      <c r="G10" s="38">
        <v>0</v>
      </c>
      <c r="H10" s="49"/>
    </row>
    <row r="11" spans="1:8" x14ac:dyDescent="0.25">
      <c r="A11" s="21">
        <v>8</v>
      </c>
      <c r="B11" s="35" t="s">
        <v>53</v>
      </c>
      <c r="C11" s="36">
        <v>25.272120000000111</v>
      </c>
      <c r="D11" s="89">
        <v>6.6845996229107319E-3</v>
      </c>
      <c r="E11" s="37">
        <v>0</v>
      </c>
      <c r="F11" s="89">
        <v>0</v>
      </c>
      <c r="G11" s="38">
        <v>0</v>
      </c>
    </row>
    <row r="12" spans="1:8" x14ac:dyDescent="0.25">
      <c r="A12" s="21">
        <v>9</v>
      </c>
      <c r="B12" s="35" t="s">
        <v>55</v>
      </c>
      <c r="C12" s="36">
        <v>22.032169999999926</v>
      </c>
      <c r="D12" s="89">
        <v>1.375984991586985E-2</v>
      </c>
      <c r="E12" s="37">
        <v>0</v>
      </c>
      <c r="F12" s="89">
        <v>0</v>
      </c>
      <c r="G12" s="38">
        <v>0</v>
      </c>
    </row>
    <row r="13" spans="1:8" x14ac:dyDescent="0.25">
      <c r="A13" s="21">
        <v>10</v>
      </c>
      <c r="B13" s="35" t="s">
        <v>49</v>
      </c>
      <c r="C13" s="36">
        <v>20.981410000000146</v>
      </c>
      <c r="D13" s="89">
        <v>4.1994769452620767E-3</v>
      </c>
      <c r="E13" s="37">
        <v>0</v>
      </c>
      <c r="F13" s="89">
        <v>0</v>
      </c>
      <c r="G13" s="38">
        <v>0</v>
      </c>
    </row>
    <row r="14" spans="1:8" x14ac:dyDescent="0.25">
      <c r="A14" s="21">
        <v>11</v>
      </c>
      <c r="B14" s="35" t="s">
        <v>50</v>
      </c>
      <c r="C14" s="36">
        <v>17.364200000000185</v>
      </c>
      <c r="D14" s="89">
        <v>3.6054199293898532E-3</v>
      </c>
      <c r="E14" s="37">
        <v>0</v>
      </c>
      <c r="F14" s="89">
        <v>0</v>
      </c>
      <c r="G14" s="38">
        <v>0</v>
      </c>
    </row>
    <row r="15" spans="1:8" x14ac:dyDescent="0.25">
      <c r="A15" s="21">
        <v>12</v>
      </c>
      <c r="B15" s="35" t="s">
        <v>57</v>
      </c>
      <c r="C15" s="36">
        <v>13.237750000000002</v>
      </c>
      <c r="D15" s="89">
        <v>9.485075831202788E-3</v>
      </c>
      <c r="E15" s="37">
        <v>0</v>
      </c>
      <c r="F15" s="89">
        <v>0</v>
      </c>
      <c r="G15" s="38">
        <v>0</v>
      </c>
    </row>
    <row r="16" spans="1:8" x14ac:dyDescent="0.25">
      <c r="A16" s="21">
        <v>13</v>
      </c>
      <c r="B16" s="35" t="s">
        <v>58</v>
      </c>
      <c r="C16" s="36">
        <v>-0.35189000000013038</v>
      </c>
      <c r="D16" s="89">
        <v>-3.2725451260891009E-4</v>
      </c>
      <c r="E16" s="37">
        <v>0</v>
      </c>
      <c r="F16" s="89">
        <v>0</v>
      </c>
      <c r="G16" s="38">
        <v>0</v>
      </c>
    </row>
    <row r="17" spans="1:8" x14ac:dyDescent="0.25">
      <c r="A17" s="21">
        <v>14</v>
      </c>
      <c r="B17" s="35" t="s">
        <v>54</v>
      </c>
      <c r="C17" s="36">
        <v>-11.979189999999944</v>
      </c>
      <c r="D17" s="89">
        <v>-5.4075866917443127E-3</v>
      </c>
      <c r="E17" s="37">
        <v>0</v>
      </c>
      <c r="F17" s="89">
        <v>0</v>
      </c>
      <c r="G17" s="38">
        <v>0</v>
      </c>
    </row>
    <row r="18" spans="1:8" x14ac:dyDescent="0.25">
      <c r="A18" s="21">
        <v>15</v>
      </c>
      <c r="B18" s="35" t="s">
        <v>45</v>
      </c>
      <c r="C18" s="36">
        <v>151.48762000000104</v>
      </c>
      <c r="D18" s="89">
        <v>4.8816719286470089E-3</v>
      </c>
      <c r="E18" s="37">
        <v>-87</v>
      </c>
      <c r="F18" s="89">
        <v>-1.906139082424083E-3</v>
      </c>
      <c r="G18" s="38">
        <v>-59.429145975345392</v>
      </c>
    </row>
    <row r="19" spans="1:8" ht="13.5" customHeight="1" x14ac:dyDescent="0.25">
      <c r="A19" s="21">
        <v>16</v>
      </c>
      <c r="B19" s="35" t="s">
        <v>52</v>
      </c>
      <c r="C19" s="36">
        <v>-104.8377000000002</v>
      </c>
      <c r="D19" s="89">
        <v>-2.3815939782551337E-2</v>
      </c>
      <c r="E19" s="37">
        <v>-368</v>
      </c>
      <c r="F19" s="89">
        <v>-2.4354731965585706E-2</v>
      </c>
      <c r="G19" s="38">
        <v>-107.57090470688782</v>
      </c>
    </row>
    <row r="20" spans="1:8" ht="14.5" thickBot="1" x14ac:dyDescent="0.3">
      <c r="A20" s="82"/>
      <c r="B20" s="85" t="s">
        <v>60</v>
      </c>
      <c r="C20" s="86">
        <v>40701.168445000003</v>
      </c>
      <c r="D20" s="90">
        <v>0.35264716506666405</v>
      </c>
      <c r="E20" s="87">
        <v>393939</v>
      </c>
      <c r="F20" s="90">
        <v>9.3202851218591218E-2</v>
      </c>
      <c r="G20" s="88">
        <v>39079.139342652903</v>
      </c>
      <c r="H20" s="49"/>
    </row>
    <row r="21" spans="1:8" ht="15" customHeight="1" thickBot="1" x14ac:dyDescent="0.3">
      <c r="A21" s="181"/>
      <c r="B21" s="181"/>
      <c r="C21" s="181"/>
      <c r="D21" s="181"/>
      <c r="E21" s="181"/>
      <c r="F21" s="181"/>
      <c r="G21" s="181"/>
      <c r="H21" s="146"/>
    </row>
    <row r="44" spans="2:5" x14ac:dyDescent="0.25">
      <c r="B44" s="56"/>
      <c r="C44" s="57"/>
      <c r="D44" s="58"/>
      <c r="E44" s="59"/>
    </row>
    <row r="45" spans="2:5" x14ac:dyDescent="0.25">
      <c r="B45" s="56"/>
      <c r="C45" s="57"/>
      <c r="D45" s="58"/>
      <c r="E45" s="59"/>
    </row>
    <row r="46" spans="2:5" x14ac:dyDescent="0.25">
      <c r="B46" s="56"/>
      <c r="C46" s="57"/>
      <c r="D46" s="58"/>
      <c r="E46" s="59"/>
    </row>
    <row r="47" spans="2:5" x14ac:dyDescent="0.25">
      <c r="B47" s="56"/>
      <c r="C47" s="57"/>
      <c r="D47" s="58"/>
      <c r="E47" s="59"/>
    </row>
    <row r="48" spans="2:5" x14ac:dyDescent="0.25">
      <c r="B48" s="56"/>
      <c r="C48" s="57"/>
      <c r="D48" s="58"/>
      <c r="E48" s="59"/>
    </row>
    <row r="49" spans="2:6" x14ac:dyDescent="0.25">
      <c r="B49" s="56"/>
      <c r="C49" s="57"/>
      <c r="D49" s="58"/>
      <c r="E49" s="59"/>
    </row>
    <row r="50" spans="2:6" ht="14.5" thickBot="1" x14ac:dyDescent="0.3">
      <c r="B50" s="73"/>
      <c r="C50" s="73"/>
      <c r="D50" s="73"/>
      <c r="E50" s="73"/>
    </row>
    <row r="53" spans="2:6" ht="14.25" customHeight="1" x14ac:dyDescent="0.25"/>
    <row r="54" spans="2:6" x14ac:dyDescent="0.25">
      <c r="F54" s="49"/>
    </row>
    <row r="56" spans="2:6" x14ac:dyDescent="0.25">
      <c r="F56"/>
    </row>
    <row r="57" spans="2:6" x14ac:dyDescent="0.25">
      <c r="F57"/>
    </row>
    <row r="58" spans="2:6" ht="28.5" thickBot="1" x14ac:dyDescent="0.3">
      <c r="B58" s="154" t="s">
        <v>80</v>
      </c>
      <c r="C58" s="98" t="s">
        <v>95</v>
      </c>
      <c r="D58" s="98" t="s">
        <v>96</v>
      </c>
      <c r="E58" s="34" t="s">
        <v>97</v>
      </c>
      <c r="F58"/>
    </row>
    <row r="59" spans="2:6" x14ac:dyDescent="0.25">
      <c r="B59" s="35" t="str">
        <f t="shared" ref="B59:D63" si="0">B4</f>
        <v>OTP Klasychnyi</v>
      </c>
      <c r="C59" s="36">
        <f t="shared" si="0"/>
        <v>38592.632810000003</v>
      </c>
      <c r="D59" s="89">
        <f t="shared" si="0"/>
        <v>1.2206855407641048</v>
      </c>
      <c r="E59" s="38">
        <f>G4</f>
        <v>38124.224708021728</v>
      </c>
    </row>
    <row r="60" spans="2:6" x14ac:dyDescent="0.25">
      <c r="B60" s="35" t="str">
        <f t="shared" si="0"/>
        <v>OTP Fond Aktsii</v>
      </c>
      <c r="C60" s="36">
        <f t="shared" si="0"/>
        <v>970.04295999999999</v>
      </c>
      <c r="D60" s="89">
        <f t="shared" si="0"/>
        <v>0.13971048462042415</v>
      </c>
      <c r="E60" s="38">
        <f>G5</f>
        <v>672.07566072625173</v>
      </c>
    </row>
    <row r="61" spans="2:6" x14ac:dyDescent="0.25">
      <c r="B61" s="35" t="str">
        <f t="shared" si="0"/>
        <v>UNIVER.UA/Iaroslav Mudryi: Fond Aktsii</v>
      </c>
      <c r="C61" s="36">
        <f t="shared" si="0"/>
        <v>567.01995999999997</v>
      </c>
      <c r="D61" s="89">
        <f t="shared" si="0"/>
        <v>8.4510595154812074E-2</v>
      </c>
      <c r="E61" s="38">
        <f>G6</f>
        <v>449.83902458715636</v>
      </c>
    </row>
    <row r="62" spans="2:6" x14ac:dyDescent="0.25">
      <c r="B62" s="35" t="str">
        <f t="shared" si="0"/>
        <v>Sofiivskyi</v>
      </c>
      <c r="C62" s="36">
        <f t="shared" si="0"/>
        <v>270.660415</v>
      </c>
      <c r="D62" s="89">
        <f t="shared" si="0"/>
        <v>6.1807272098260806E-2</v>
      </c>
      <c r="E62" s="38">
        <f>G7</f>
        <v>0</v>
      </c>
    </row>
    <row r="63" spans="2:6" x14ac:dyDescent="0.25">
      <c r="B63" s="115" t="str">
        <f t="shared" si="0"/>
        <v>UNIVER.UA/Myhailo Hrushevskyi: Fond Derzhavnykh Paperiv</v>
      </c>
      <c r="C63" s="116">
        <f t="shared" si="0"/>
        <v>82.705969999999738</v>
      </c>
      <c r="D63" s="117">
        <f t="shared" si="0"/>
        <v>1.0243392499476022E-2</v>
      </c>
      <c r="E63" s="118">
        <f>G8</f>
        <v>0</v>
      </c>
    </row>
    <row r="64" spans="2:6" x14ac:dyDescent="0.25">
      <c r="B64" s="114" t="str">
        <f t="shared" ref="B64:D67" si="1">B13</f>
        <v>КІNTO-Ekviti</v>
      </c>
      <c r="C64" s="36">
        <f t="shared" si="1"/>
        <v>20.981410000000146</v>
      </c>
      <c r="D64" s="89">
        <f t="shared" si="1"/>
        <v>4.1994769452620767E-3</v>
      </c>
      <c r="E64" s="38">
        <f>G13</f>
        <v>0</v>
      </c>
    </row>
    <row r="65" spans="2:5" x14ac:dyDescent="0.25">
      <c r="B65" s="114" t="str">
        <f t="shared" si="1"/>
        <v>Altus – Depozyt</v>
      </c>
      <c r="C65" s="36">
        <f t="shared" si="1"/>
        <v>17.364200000000185</v>
      </c>
      <c r="D65" s="89">
        <f t="shared" si="1"/>
        <v>3.6054199293898532E-3</v>
      </c>
      <c r="E65" s="38">
        <f>G14</f>
        <v>0</v>
      </c>
    </row>
    <row r="66" spans="2:5" x14ac:dyDescent="0.25">
      <c r="B66" s="114" t="str">
        <f t="shared" si="1"/>
        <v>UNIVER.UA/Taras Shevchenko: Fond Zaoshchadzhen</v>
      </c>
      <c r="C66" s="36">
        <f t="shared" si="1"/>
        <v>13.237750000000002</v>
      </c>
      <c r="D66" s="89">
        <f t="shared" si="1"/>
        <v>9.485075831202788E-3</v>
      </c>
      <c r="E66" s="38">
        <f>G15</f>
        <v>0</v>
      </c>
    </row>
    <row r="67" spans="2:5" x14ac:dyDescent="0.25">
      <c r="B67" s="114" t="str">
        <f t="shared" si="1"/>
        <v>ТАSK Resurs</v>
      </c>
      <c r="C67" s="36">
        <f t="shared" si="1"/>
        <v>-0.35189000000013038</v>
      </c>
      <c r="D67" s="89">
        <f t="shared" si="1"/>
        <v>-3.2725451260891009E-4</v>
      </c>
      <c r="E67" s="38">
        <f>G16</f>
        <v>0</v>
      </c>
    </row>
    <row r="68" spans="2:5" x14ac:dyDescent="0.25">
      <c r="B68" s="114" t="str">
        <f>B17</f>
        <v>VSI</v>
      </c>
      <c r="C68" s="36">
        <f>C17</f>
        <v>-11.979189999999944</v>
      </c>
      <c r="D68" s="89">
        <f>D17</f>
        <v>-5.4075866917443127E-3</v>
      </c>
      <c r="E68" s="38">
        <f>G17</f>
        <v>0</v>
      </c>
    </row>
    <row r="69" spans="2:5" x14ac:dyDescent="0.25">
      <c r="B69" s="122" t="s">
        <v>62</v>
      </c>
      <c r="C69" s="123">
        <f>C20-SUM(C59:C68)</f>
        <v>178.85404999999446</v>
      </c>
      <c r="D69" s="124"/>
      <c r="E69" s="123">
        <f>G20-SUM(E59:E68)</f>
        <v>-167.00005068223254</v>
      </c>
    </row>
    <row r="70" spans="2:5" x14ac:dyDescent="0.25">
      <c r="B70" s="120" t="s">
        <v>60</v>
      </c>
      <c r="C70" s="121">
        <f>SUM(C59:C69)</f>
        <v>40701.168445000003</v>
      </c>
      <c r="D70" s="121"/>
      <c r="E70" s="121">
        <f>SUM(E59:E69)</f>
        <v>39079.139342652903</v>
      </c>
    </row>
  </sheetData>
  <mergeCells count="5">
    <mergeCell ref="A21:G21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6"/>
  <sheetViews>
    <sheetView zoomScale="60" zoomScaleNormal="60" workbookViewId="0">
      <selection activeCell="A28" sqref="A28"/>
    </sheetView>
  </sheetViews>
  <sheetFormatPr defaultRowHeight="12.5" x14ac:dyDescent="0.25"/>
  <cols>
    <col min="1" max="1" width="64.453125" bestFit="1" customWidth="1"/>
    <col min="2" max="2" width="12.7265625" customWidth="1"/>
    <col min="3" max="3" width="2.7265625" customWidth="1"/>
  </cols>
  <sheetData>
    <row r="1" spans="1:3" ht="14.5" thickBot="1" x14ac:dyDescent="0.3">
      <c r="A1" s="62" t="s">
        <v>80</v>
      </c>
      <c r="B1" s="63" t="s">
        <v>98</v>
      </c>
      <c r="C1" s="10"/>
    </row>
    <row r="2" spans="1:3" ht="14" x14ac:dyDescent="0.25">
      <c r="A2" s="144" t="s">
        <v>54</v>
      </c>
      <c r="B2" s="145">
        <v>-5.4075808393625469E-3</v>
      </c>
      <c r="C2" s="10"/>
    </row>
    <row r="3" spans="1:3" ht="14" x14ac:dyDescent="0.25">
      <c r="A3" s="125" t="s">
        <v>58</v>
      </c>
      <c r="B3" s="130">
        <v>-3.2725053322368858E-4</v>
      </c>
      <c r="C3" s="10"/>
    </row>
    <row r="4" spans="1:3" ht="14" x14ac:dyDescent="0.25">
      <c r="A4" s="125" t="s">
        <v>52</v>
      </c>
      <c r="B4" s="130">
        <v>5.5222588425540842E-4</v>
      </c>
      <c r="C4" s="10"/>
    </row>
    <row r="5" spans="1:3" ht="14" x14ac:dyDescent="0.25">
      <c r="A5" s="125" t="s">
        <v>50</v>
      </c>
      <c r="B5" s="131">
        <v>3.6067283870284683E-3</v>
      </c>
      <c r="C5" s="10"/>
    </row>
    <row r="6" spans="1:3" ht="14" x14ac:dyDescent="0.25">
      <c r="A6" s="125" t="s">
        <v>49</v>
      </c>
      <c r="B6" s="131">
        <v>4.1994786863899236E-3</v>
      </c>
      <c r="C6" s="10"/>
    </row>
    <row r="7" spans="1:3" ht="14" x14ac:dyDescent="0.25">
      <c r="A7" s="126" t="s">
        <v>53</v>
      </c>
      <c r="B7" s="155">
        <v>6.6845683596552519E-3</v>
      </c>
      <c r="C7" s="10"/>
    </row>
    <row r="8" spans="1:3" ht="14" x14ac:dyDescent="0.25">
      <c r="A8" s="125" t="s">
        <v>45</v>
      </c>
      <c r="B8" s="131">
        <v>6.8007829229217442E-3</v>
      </c>
      <c r="C8" s="10"/>
    </row>
    <row r="9" spans="1:3" ht="14" x14ac:dyDescent="0.25">
      <c r="A9" s="125" t="s">
        <v>57</v>
      </c>
      <c r="B9" s="131">
        <v>9.4850742942822475E-3</v>
      </c>
      <c r="C9" s="10"/>
    </row>
    <row r="10" spans="1:3" ht="14" x14ac:dyDescent="0.25">
      <c r="A10" s="125" t="s">
        <v>44</v>
      </c>
      <c r="B10" s="131">
        <v>9.9273581056307236E-3</v>
      </c>
      <c r="C10" s="10"/>
    </row>
    <row r="11" spans="1:3" ht="14" x14ac:dyDescent="0.25">
      <c r="A11" s="125" t="s">
        <v>46</v>
      </c>
      <c r="B11" s="131">
        <v>1.0243392689408992E-2</v>
      </c>
      <c r="C11" s="10"/>
    </row>
    <row r="12" spans="1:3" ht="14" x14ac:dyDescent="0.25">
      <c r="A12" s="125" t="s">
        <v>55</v>
      </c>
      <c r="B12" s="131">
        <v>1.3759851402134204E-2</v>
      </c>
      <c r="C12" s="10"/>
    </row>
    <row r="13" spans="1:3" ht="14" x14ac:dyDescent="0.25">
      <c r="A13" s="125" t="s">
        <v>48</v>
      </c>
      <c r="B13" s="131">
        <v>1.9065994249684026E-2</v>
      </c>
      <c r="C13" s="10"/>
    </row>
    <row r="14" spans="1:3" ht="14" x14ac:dyDescent="0.25">
      <c r="A14" s="125" t="s">
        <v>56</v>
      </c>
      <c r="B14" s="131">
        <v>2.1031666780342517E-2</v>
      </c>
      <c r="C14" s="10"/>
    </row>
    <row r="15" spans="1:3" ht="14" x14ac:dyDescent="0.25">
      <c r="A15" s="125" t="s">
        <v>47</v>
      </c>
      <c r="B15" s="131">
        <v>4.1420118343213019E-2</v>
      </c>
      <c r="C15" s="10"/>
    </row>
    <row r="16" spans="1:3" ht="14" x14ac:dyDescent="0.25">
      <c r="A16" s="125" t="s">
        <v>59</v>
      </c>
      <c r="B16" s="131">
        <v>5.6370152882054381E-2</v>
      </c>
      <c r="C16" s="10"/>
    </row>
    <row r="17" spans="1:3" ht="14" x14ac:dyDescent="0.25">
      <c r="A17" s="125" t="s">
        <v>51</v>
      </c>
      <c r="B17" s="131">
        <v>6.1807272039481553E-2</v>
      </c>
      <c r="C17" s="10"/>
    </row>
    <row r="18" spans="1:3" ht="14" x14ac:dyDescent="0.25">
      <c r="A18" s="210" t="s">
        <v>99</v>
      </c>
      <c r="B18" s="130">
        <v>1.6201239603368514E-2</v>
      </c>
      <c r="C18" s="10"/>
    </row>
    <row r="19" spans="1:3" ht="14" x14ac:dyDescent="0.25">
      <c r="A19" s="210" t="s">
        <v>14</v>
      </c>
      <c r="B19" s="130">
        <v>6.6900435915602907E-2</v>
      </c>
      <c r="C19" s="10"/>
    </row>
    <row r="20" spans="1:3" ht="14" x14ac:dyDescent="0.3">
      <c r="A20" s="210" t="s">
        <v>13</v>
      </c>
      <c r="B20" s="130">
        <v>1.5098462818078584E-2</v>
      </c>
      <c r="C20" s="54"/>
    </row>
    <row r="21" spans="1:3" ht="14" x14ac:dyDescent="0.3">
      <c r="A21" s="210" t="s">
        <v>100</v>
      </c>
      <c r="B21" s="130">
        <v>1.4352934088033287E-3</v>
      </c>
      <c r="C21" s="9"/>
    </row>
    <row r="22" spans="1:3" ht="14" x14ac:dyDescent="0.3">
      <c r="A22" s="210" t="s">
        <v>101</v>
      </c>
      <c r="B22" s="130">
        <v>-8.5615232864663104E-3</v>
      </c>
      <c r="C22" s="69"/>
    </row>
    <row r="23" spans="1:3" ht="14" x14ac:dyDescent="0.25">
      <c r="A23" s="210" t="s">
        <v>102</v>
      </c>
      <c r="B23" s="130">
        <v>6.5205479452054805E-3</v>
      </c>
      <c r="C23" s="10"/>
    </row>
    <row r="24" spans="1:3" ht="14.5" thickBot="1" x14ac:dyDescent="0.3">
      <c r="A24" s="211" t="s">
        <v>103</v>
      </c>
      <c r="B24" s="132">
        <v>-3.8188393370200302E-2</v>
      </c>
      <c r="C24" s="10"/>
    </row>
    <row r="25" spans="1:3" x14ac:dyDescent="0.25">
      <c r="B25" s="10"/>
      <c r="C25" s="10"/>
    </row>
    <row r="26" spans="1:3" x14ac:dyDescent="0.25">
      <c r="C26" s="10"/>
    </row>
    <row r="27" spans="1:3" x14ac:dyDescent="0.25">
      <c r="B27" s="10"/>
      <c r="C27" s="10"/>
    </row>
    <row r="28" spans="1:3" x14ac:dyDescent="0.25">
      <c r="C28" s="10"/>
    </row>
    <row r="29" spans="1:3" x14ac:dyDescent="0.25">
      <c r="B29" s="10"/>
    </row>
    <row r="30" spans="1:3" x14ac:dyDescent="0.25">
      <c r="B30" s="10"/>
    </row>
    <row r="31" spans="1:3" x14ac:dyDescent="0.25">
      <c r="B31" s="10"/>
    </row>
    <row r="32" spans="1:3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8"/>
  <sheetViews>
    <sheetView zoomScale="60" zoomScaleNormal="60" workbookViewId="0">
      <selection activeCell="A8" sqref="A8:H8"/>
    </sheetView>
  </sheetViews>
  <sheetFormatPr defaultColWidth="9.1796875" defaultRowHeight="14" x14ac:dyDescent="0.25"/>
  <cols>
    <col min="1" max="1" width="4.7265625" style="30" customWidth="1"/>
    <col min="2" max="2" width="48.81640625" style="28" bestFit="1" customWidth="1"/>
    <col min="3" max="4" width="12.7265625" style="30" customWidth="1"/>
    <col min="5" max="5" width="16.7265625" style="39" customWidth="1"/>
    <col min="6" max="6" width="14.7265625" style="42" customWidth="1"/>
    <col min="7" max="7" width="14.7265625" style="39" customWidth="1"/>
    <col min="8" max="8" width="12.7265625" style="42" customWidth="1"/>
    <col min="9" max="9" width="39.1796875" style="28" bestFit="1" customWidth="1"/>
    <col min="10" max="10" width="22.81640625" style="28" bestFit="1" customWidth="1"/>
    <col min="11" max="20" width="4.7265625" style="28" customWidth="1"/>
    <col min="21" max="16384" width="9.1796875" style="28"/>
  </cols>
  <sheetData>
    <row r="1" spans="1:13" s="40" customFormat="1" ht="16" thickBot="1" x14ac:dyDescent="0.3">
      <c r="A1" s="170" t="s">
        <v>111</v>
      </c>
      <c r="B1" s="170"/>
      <c r="C1" s="170"/>
      <c r="D1" s="170"/>
      <c r="E1" s="170"/>
      <c r="F1" s="170"/>
      <c r="G1" s="170"/>
      <c r="H1" s="170"/>
      <c r="I1" s="170"/>
      <c r="J1" s="170"/>
      <c r="K1" s="13"/>
      <c r="L1" s="14"/>
      <c r="M1" s="14"/>
    </row>
    <row r="2" spans="1:13" ht="28.5" thickBot="1" x14ac:dyDescent="0.3">
      <c r="A2" s="15" t="s">
        <v>88</v>
      </c>
      <c r="B2" s="15" t="s">
        <v>80</v>
      </c>
      <c r="C2" s="41" t="s">
        <v>112</v>
      </c>
      <c r="D2" s="41" t="s">
        <v>113</v>
      </c>
      <c r="E2" s="41" t="s">
        <v>38</v>
      </c>
      <c r="F2" s="41" t="s">
        <v>39</v>
      </c>
      <c r="G2" s="41" t="s">
        <v>40</v>
      </c>
      <c r="H2" s="41" t="s">
        <v>41</v>
      </c>
      <c r="I2" s="17" t="s">
        <v>42</v>
      </c>
      <c r="J2" s="18" t="s">
        <v>43</v>
      </c>
    </row>
    <row r="3" spans="1:13" x14ac:dyDescent="0.25">
      <c r="A3" s="21">
        <v>1</v>
      </c>
      <c r="B3" s="77" t="s">
        <v>104</v>
      </c>
      <c r="C3" s="212" t="s">
        <v>108</v>
      </c>
      <c r="D3" s="213" t="s">
        <v>109</v>
      </c>
      <c r="E3" s="78">
        <v>10090554.4</v>
      </c>
      <c r="F3" s="79">
        <v>22149</v>
      </c>
      <c r="G3" s="78">
        <v>455.57607000000002</v>
      </c>
      <c r="H3" s="48">
        <v>100</v>
      </c>
      <c r="I3" s="197" t="s">
        <v>69</v>
      </c>
      <c r="J3" s="80" t="s">
        <v>10</v>
      </c>
    </row>
    <row r="4" spans="1:13" x14ac:dyDescent="0.25">
      <c r="A4" s="21">
        <v>2</v>
      </c>
      <c r="B4" s="77" t="s">
        <v>105</v>
      </c>
      <c r="C4" s="212" t="s">
        <v>108</v>
      </c>
      <c r="D4" s="213" t="s">
        <v>109</v>
      </c>
      <c r="E4" s="78">
        <v>1681409.43</v>
      </c>
      <c r="F4" s="79">
        <v>673</v>
      </c>
      <c r="G4" s="78">
        <v>2498.3795399999999</v>
      </c>
      <c r="H4" s="48">
        <v>1000</v>
      </c>
      <c r="I4" s="201" t="s">
        <v>71</v>
      </c>
      <c r="J4" s="80" t="s">
        <v>9</v>
      </c>
    </row>
    <row r="5" spans="1:13" ht="14.25" customHeight="1" x14ac:dyDescent="0.25">
      <c r="A5" s="21">
        <v>3</v>
      </c>
      <c r="B5" s="77" t="s">
        <v>106</v>
      </c>
      <c r="C5" s="212" t="s">
        <v>108</v>
      </c>
      <c r="D5" s="213" t="s">
        <v>110</v>
      </c>
      <c r="E5" s="78">
        <v>1583536.6</v>
      </c>
      <c r="F5" s="79">
        <v>25448</v>
      </c>
      <c r="G5" s="78">
        <v>62.226370000000003</v>
      </c>
      <c r="H5" s="76">
        <v>100</v>
      </c>
      <c r="I5" s="197" t="s">
        <v>69</v>
      </c>
      <c r="J5" s="80" t="s">
        <v>10</v>
      </c>
    </row>
    <row r="6" spans="1:13" x14ac:dyDescent="0.25">
      <c r="A6" s="21">
        <v>4</v>
      </c>
      <c r="B6" s="77" t="s">
        <v>107</v>
      </c>
      <c r="C6" s="212" t="s">
        <v>108</v>
      </c>
      <c r="D6" s="213" t="s">
        <v>110</v>
      </c>
      <c r="E6" s="78">
        <v>849314.36029999994</v>
      </c>
      <c r="F6" s="79">
        <v>1982</v>
      </c>
      <c r="G6" s="78">
        <v>428.5138</v>
      </c>
      <c r="H6" s="48">
        <v>1000</v>
      </c>
      <c r="I6" s="201" t="s">
        <v>70</v>
      </c>
      <c r="J6" s="80" t="s">
        <v>0</v>
      </c>
    </row>
    <row r="7" spans="1:13" ht="14.5" thickBot="1" x14ac:dyDescent="0.3">
      <c r="A7" s="171" t="s">
        <v>60</v>
      </c>
      <c r="B7" s="172"/>
      <c r="C7" s="103" t="s">
        <v>3</v>
      </c>
      <c r="D7" s="103" t="s">
        <v>3</v>
      </c>
      <c r="E7" s="91">
        <f>SUM(E3:E6)</f>
        <v>14204814.7903</v>
      </c>
      <c r="F7" s="92">
        <f>SUM(F3:F6)</f>
        <v>50252</v>
      </c>
      <c r="G7" s="103" t="s">
        <v>3</v>
      </c>
      <c r="H7" s="103" t="s">
        <v>3</v>
      </c>
      <c r="I7" s="103" t="s">
        <v>3</v>
      </c>
      <c r="J7" s="104" t="s">
        <v>3</v>
      </c>
    </row>
    <row r="8" spans="1:13" x14ac:dyDescent="0.25">
      <c r="A8" s="174"/>
      <c r="B8" s="174"/>
      <c r="C8" s="174"/>
      <c r="D8" s="174"/>
      <c r="E8" s="174"/>
      <c r="F8" s="174"/>
      <c r="G8" s="174"/>
      <c r="H8" s="174"/>
    </row>
  </sheetData>
  <mergeCells count="3">
    <mergeCell ref="A1:J1"/>
    <mergeCell ref="A7:B7"/>
    <mergeCell ref="A8:H8"/>
  </mergeCells>
  <phoneticPr fontId="12" type="noConversion"/>
  <hyperlinks>
    <hyperlink ref="J7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9"/>
  <sheetViews>
    <sheetView topLeftCell="E1" zoomScale="60" zoomScaleNormal="60" workbookViewId="0">
      <selection activeCell="A2" sqref="A2:K3"/>
    </sheetView>
  </sheetViews>
  <sheetFormatPr defaultColWidth="9.1796875" defaultRowHeight="14" x14ac:dyDescent="0.3"/>
  <cols>
    <col min="1" max="1" width="4.54296875" style="5" customWidth="1"/>
    <col min="2" max="2" width="48.81640625" style="5" bestFit="1" customWidth="1"/>
    <col min="3" max="4" width="14.7265625" style="43" customWidth="1"/>
    <col min="5" max="8" width="12.7265625" style="5" customWidth="1"/>
    <col min="9" max="9" width="16.1796875" style="5" bestFit="1" customWidth="1"/>
    <col min="10" max="10" width="18.26953125" style="5" customWidth="1"/>
    <col min="11" max="11" width="24" style="5" customWidth="1"/>
    <col min="12" max="16384" width="9.1796875" style="5"/>
  </cols>
  <sheetData>
    <row r="1" spans="1:11" s="11" customFormat="1" ht="16" thickBot="1" x14ac:dyDescent="0.4">
      <c r="A1" s="214" t="s">
        <v>114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1" customFormat="1" ht="15.75" customHeight="1" thickBot="1" x14ac:dyDescent="0.3">
      <c r="A2" s="177" t="s">
        <v>36</v>
      </c>
      <c r="B2" s="95"/>
      <c r="C2" s="96"/>
      <c r="D2" s="97"/>
      <c r="E2" s="179" t="s">
        <v>83</v>
      </c>
      <c r="F2" s="179"/>
      <c r="G2" s="179"/>
      <c r="H2" s="179"/>
      <c r="I2" s="179"/>
      <c r="J2" s="179"/>
      <c r="K2" s="179"/>
    </row>
    <row r="3" spans="1:11" customFormat="1" ht="52.5" thickBot="1" x14ac:dyDescent="0.3">
      <c r="A3" s="178"/>
      <c r="B3" s="98" t="s">
        <v>80</v>
      </c>
      <c r="C3" s="204" t="s">
        <v>81</v>
      </c>
      <c r="D3" s="204" t="s">
        <v>82</v>
      </c>
      <c r="E3" s="17" t="s">
        <v>76</v>
      </c>
      <c r="F3" s="17" t="s">
        <v>74</v>
      </c>
      <c r="G3" s="17" t="s">
        <v>75</v>
      </c>
      <c r="H3" s="17" t="s">
        <v>78</v>
      </c>
      <c r="I3" s="17" t="s">
        <v>77</v>
      </c>
      <c r="J3" s="18" t="s">
        <v>72</v>
      </c>
      <c r="K3" s="202" t="s">
        <v>73</v>
      </c>
    </row>
    <row r="4" spans="1:11" customFormat="1" collapsed="1" x14ac:dyDescent="0.25">
      <c r="A4" s="21">
        <v>1</v>
      </c>
      <c r="B4" s="26" t="s">
        <v>104</v>
      </c>
      <c r="C4" s="99">
        <v>38862</v>
      </c>
      <c r="D4" s="99">
        <v>38958</v>
      </c>
      <c r="E4" s="93">
        <v>-2.4120517406365227E-3</v>
      </c>
      <c r="F4" s="93" t="s">
        <v>84</v>
      </c>
      <c r="G4" s="93" t="s">
        <v>84</v>
      </c>
      <c r="H4" s="93" t="s">
        <v>84</v>
      </c>
      <c r="I4" s="93" t="s">
        <v>84</v>
      </c>
      <c r="J4" s="100">
        <v>3.5557607000000679</v>
      </c>
      <c r="K4" s="142">
        <v>0.1101880532150854</v>
      </c>
    </row>
    <row r="5" spans="1:11" customFormat="1" x14ac:dyDescent="0.25">
      <c r="A5" s="21">
        <v>2</v>
      </c>
      <c r="B5" s="26" t="s">
        <v>107</v>
      </c>
      <c r="C5" s="99">
        <v>39048</v>
      </c>
      <c r="D5" s="99">
        <v>39140</v>
      </c>
      <c r="E5" s="93">
        <v>8.6321380206677567E-4</v>
      </c>
      <c r="F5" s="93">
        <v>3.8419634857801865E-2</v>
      </c>
      <c r="G5" s="93">
        <v>6.3254667841645018E-2</v>
      </c>
      <c r="H5" s="93">
        <v>-7.7409522571093792E-2</v>
      </c>
      <c r="I5" s="93">
        <v>9.087095941305634E-3</v>
      </c>
      <c r="J5" s="100">
        <v>-0.57148620000001182</v>
      </c>
      <c r="K5" s="156">
        <v>-5.8701868338089214E-2</v>
      </c>
    </row>
    <row r="6" spans="1:11" customFormat="1" collapsed="1" x14ac:dyDescent="0.25">
      <c r="A6" s="21">
        <v>3</v>
      </c>
      <c r="B6" s="26" t="s">
        <v>105</v>
      </c>
      <c r="C6" s="99">
        <v>39100</v>
      </c>
      <c r="D6" s="99">
        <v>39268</v>
      </c>
      <c r="E6" s="93">
        <v>2.6292296675383797E-2</v>
      </c>
      <c r="F6" s="93">
        <v>4.9450809375371829E-2</v>
      </c>
      <c r="G6" s="93">
        <v>0.10388930773320859</v>
      </c>
      <c r="H6" s="93">
        <v>0.12164265750795766</v>
      </c>
      <c r="I6" s="93">
        <v>3.6104597009104067E-2</v>
      </c>
      <c r="J6" s="100">
        <v>1.4983795400000983</v>
      </c>
      <c r="K6" s="143">
        <v>6.9341479947728546E-2</v>
      </c>
    </row>
    <row r="7" spans="1:11" customFormat="1" x14ac:dyDescent="0.25">
      <c r="A7" s="21">
        <v>4</v>
      </c>
      <c r="B7" s="26" t="s">
        <v>106</v>
      </c>
      <c r="C7" s="99">
        <v>40253</v>
      </c>
      <c r="D7" s="99">
        <v>40445</v>
      </c>
      <c r="E7" s="93">
        <v>1.1383153238752497E-2</v>
      </c>
      <c r="F7" s="93" t="s">
        <v>84</v>
      </c>
      <c r="G7" s="93" t="s">
        <v>84</v>
      </c>
      <c r="H7" s="93" t="s">
        <v>84</v>
      </c>
      <c r="I7" s="93" t="s">
        <v>84</v>
      </c>
      <c r="J7" s="100">
        <v>-0.37773630000000291</v>
      </c>
      <c r="K7" s="143">
        <v>-4.4452502322935405E-2</v>
      </c>
    </row>
    <row r="8" spans="1:11" ht="14.5" thickBot="1" x14ac:dyDescent="0.35">
      <c r="A8" s="133"/>
      <c r="B8" s="138" t="s">
        <v>85</v>
      </c>
      <c r="C8" s="139" t="s">
        <v>3</v>
      </c>
      <c r="D8" s="139" t="s">
        <v>3</v>
      </c>
      <c r="E8" s="140">
        <f>AVERAGE(E4:E7)</f>
        <v>9.0316529938916368E-3</v>
      </c>
      <c r="F8" s="140">
        <f>AVERAGE(F4:F7)</f>
        <v>4.3935222116586847E-2</v>
      </c>
      <c r="G8" s="140">
        <f>AVERAGE(G4:G7)</f>
        <v>8.3571987787426805E-2</v>
      </c>
      <c r="H8" s="140">
        <f>AVERAGE(H4:H7)</f>
        <v>2.2116567468431936E-2</v>
      </c>
      <c r="I8" s="140">
        <f>AVERAGE(I4:I7)</f>
        <v>2.259584647520485E-2</v>
      </c>
      <c r="J8" s="139" t="s">
        <v>3</v>
      </c>
      <c r="K8" s="140">
        <f>AVERAGE(K4:K7)</f>
        <v>1.9093790625447332E-2</v>
      </c>
    </row>
    <row r="9" spans="1:11" x14ac:dyDescent="0.3">
      <c r="A9" s="183" t="s">
        <v>86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</row>
    <row r="10" spans="1:11" ht="14.5" thickBot="1" x14ac:dyDescent="0.35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</row>
    <row r="11" spans="1:11" x14ac:dyDescent="0.3">
      <c r="B11" s="28"/>
      <c r="C11" s="29"/>
      <c r="D11" s="29"/>
      <c r="E11" s="28"/>
      <c r="F11" s="28"/>
      <c r="G11" s="28"/>
      <c r="H11" s="28"/>
      <c r="I11" s="28"/>
    </row>
    <row r="12" spans="1:11" x14ac:dyDescent="0.3">
      <c r="B12" s="28"/>
      <c r="C12" s="29"/>
      <c r="D12" s="29"/>
      <c r="E12" s="109"/>
      <c r="F12" s="28"/>
      <c r="G12" s="28"/>
      <c r="H12" s="28"/>
      <c r="I12" s="28"/>
    </row>
    <row r="13" spans="1:11" x14ac:dyDescent="0.3">
      <c r="B13" s="28"/>
      <c r="C13" s="29"/>
      <c r="D13" s="29"/>
      <c r="E13" s="28"/>
      <c r="F13" s="28"/>
      <c r="G13" s="28"/>
      <c r="H13" s="28"/>
      <c r="I13" s="28"/>
    </row>
    <row r="14" spans="1:11" x14ac:dyDescent="0.3">
      <c r="B14" s="28"/>
      <c r="C14" s="29"/>
      <c r="D14" s="29"/>
      <c r="E14" s="28"/>
      <c r="F14" s="28"/>
      <c r="G14" s="28"/>
      <c r="H14" s="28"/>
      <c r="I14" s="28"/>
    </row>
    <row r="15" spans="1:11" x14ac:dyDescent="0.3">
      <c r="B15" s="28"/>
      <c r="C15" s="29"/>
      <c r="D15" s="29"/>
      <c r="E15" s="28"/>
      <c r="F15" s="28"/>
      <c r="G15" s="28"/>
      <c r="H15" s="28"/>
      <c r="I15" s="28"/>
    </row>
    <row r="16" spans="1:11" x14ac:dyDescent="0.3">
      <c r="B16" s="28"/>
      <c r="C16" s="29"/>
      <c r="D16" s="29"/>
      <c r="E16" s="28"/>
      <c r="F16" s="28"/>
      <c r="G16" s="28"/>
      <c r="H16" s="28"/>
      <c r="I16" s="28"/>
    </row>
    <row r="17" spans="2:9" x14ac:dyDescent="0.3">
      <c r="B17" s="28"/>
      <c r="C17" s="29"/>
      <c r="D17" s="29"/>
      <c r="E17" s="28"/>
      <c r="F17" s="28"/>
      <c r="G17" s="28"/>
      <c r="H17" s="28"/>
      <c r="I17" s="28"/>
    </row>
    <row r="18" spans="2:9" x14ac:dyDescent="0.3">
      <c r="B18" s="28"/>
      <c r="C18" s="29"/>
      <c r="D18" s="29"/>
      <c r="E18" s="28"/>
      <c r="F18" s="28"/>
      <c r="G18" s="28"/>
      <c r="H18" s="28"/>
      <c r="I18" s="28"/>
    </row>
    <row r="22" spans="2:9" x14ac:dyDescent="0.3">
      <c r="C22" s="5"/>
    </row>
    <row r="23" spans="2:9" x14ac:dyDescent="0.3">
      <c r="C23" s="5"/>
    </row>
    <row r="24" spans="2:9" x14ac:dyDescent="0.3">
      <c r="C24" s="5"/>
    </row>
    <row r="25" spans="2:9" x14ac:dyDescent="0.3">
      <c r="C25" s="5"/>
    </row>
    <row r="26" spans="2:9" x14ac:dyDescent="0.3">
      <c r="C26" s="5"/>
    </row>
    <row r="27" spans="2:9" x14ac:dyDescent="0.3">
      <c r="C27" s="5"/>
    </row>
    <row r="28" spans="2:9" x14ac:dyDescent="0.3">
      <c r="C28" s="5"/>
    </row>
    <row r="29" spans="2:9" x14ac:dyDescent="0.3">
      <c r="C29" s="5"/>
    </row>
  </sheetData>
  <mergeCells count="5">
    <mergeCell ref="A10:K10"/>
    <mergeCell ref="A2:A3"/>
    <mergeCell ref="A1:J1"/>
    <mergeCell ref="E2:K2"/>
    <mergeCell ref="A9:K9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39"/>
  <sheetViews>
    <sheetView zoomScale="60" zoomScaleNormal="60" workbookViewId="0">
      <selection activeCell="B35" sqref="B35:E35"/>
    </sheetView>
  </sheetViews>
  <sheetFormatPr defaultColWidth="9.1796875" defaultRowHeight="14" x14ac:dyDescent="0.25"/>
  <cols>
    <col min="1" max="1" width="4.1796875" style="22" customWidth="1"/>
    <col min="2" max="2" width="50.7265625" style="22" customWidth="1"/>
    <col min="3" max="3" width="24.7265625" style="22" customWidth="1"/>
    <col min="4" max="4" width="24.7265625" style="23" customWidth="1"/>
    <col min="5" max="7" width="24.7265625" style="22" customWidth="1"/>
    <col min="8" max="16384" width="9.1796875" style="22"/>
  </cols>
  <sheetData>
    <row r="1" spans="1:11" s="30" customFormat="1" ht="16" thickBot="1" x14ac:dyDescent="0.3">
      <c r="A1" s="176" t="s">
        <v>115</v>
      </c>
      <c r="B1" s="176"/>
      <c r="C1" s="176"/>
      <c r="D1" s="176"/>
      <c r="E1" s="176"/>
      <c r="F1" s="176"/>
      <c r="G1" s="176"/>
    </row>
    <row r="2" spans="1:11" s="30" customFormat="1" ht="15.75" customHeight="1" thickBot="1" x14ac:dyDescent="0.3">
      <c r="A2" s="177" t="s">
        <v>88</v>
      </c>
      <c r="B2" s="83"/>
      <c r="C2" s="206" t="s">
        <v>89</v>
      </c>
      <c r="D2" s="207"/>
      <c r="E2" s="206" t="s">
        <v>90</v>
      </c>
      <c r="F2" s="207"/>
      <c r="G2" s="84"/>
    </row>
    <row r="3" spans="1:11" s="30" customFormat="1" ht="42.5" thickBot="1" x14ac:dyDescent="0.3">
      <c r="A3" s="178"/>
      <c r="B3" s="98" t="s">
        <v>80</v>
      </c>
      <c r="C3" s="98" t="s">
        <v>91</v>
      </c>
      <c r="D3" s="98" t="s">
        <v>92</v>
      </c>
      <c r="E3" s="98" t="s">
        <v>93</v>
      </c>
      <c r="F3" s="98" t="s">
        <v>92</v>
      </c>
      <c r="G3" s="18" t="s">
        <v>94</v>
      </c>
    </row>
    <row r="4" spans="1:11" s="30" customFormat="1" x14ac:dyDescent="0.25">
      <c r="A4" s="21">
        <v>1</v>
      </c>
      <c r="B4" s="35" t="s">
        <v>105</v>
      </c>
      <c r="C4" s="36">
        <v>43.075559999999825</v>
      </c>
      <c r="D4" s="93">
        <v>2.6292296575666729E-2</v>
      </c>
      <c r="E4" s="37">
        <v>0</v>
      </c>
      <c r="F4" s="93">
        <v>0</v>
      </c>
      <c r="G4" s="38">
        <v>0</v>
      </c>
    </row>
    <row r="5" spans="1:11" s="30" customFormat="1" x14ac:dyDescent="0.25">
      <c r="A5" s="21">
        <v>2</v>
      </c>
      <c r="B5" s="35" t="s">
        <v>107</v>
      </c>
      <c r="C5" s="36">
        <v>0.73250999999989286</v>
      </c>
      <c r="D5" s="93">
        <v>8.6321667113305319E-4</v>
      </c>
      <c r="E5" s="37">
        <v>0</v>
      </c>
      <c r="F5" s="93">
        <v>0</v>
      </c>
      <c r="G5" s="38">
        <v>0</v>
      </c>
    </row>
    <row r="6" spans="1:11" s="30" customFormat="1" x14ac:dyDescent="0.25">
      <c r="A6" s="21">
        <v>3</v>
      </c>
      <c r="B6" s="35" t="s">
        <v>104</v>
      </c>
      <c r="C6" s="36">
        <v>-24.397740000000223</v>
      </c>
      <c r="D6" s="93">
        <v>-2.4120470035165409E-3</v>
      </c>
      <c r="E6" s="37">
        <v>0</v>
      </c>
      <c r="F6" s="93">
        <v>0</v>
      </c>
      <c r="G6" s="38">
        <v>0</v>
      </c>
    </row>
    <row r="7" spans="1:11" s="30" customFormat="1" x14ac:dyDescent="0.25">
      <c r="A7" s="21">
        <v>4</v>
      </c>
      <c r="B7" s="35" t="s">
        <v>106</v>
      </c>
      <c r="C7" s="36">
        <v>-52.132399999999912</v>
      </c>
      <c r="D7" s="93">
        <v>-3.1872218645703936E-2</v>
      </c>
      <c r="E7" s="37">
        <v>-1137</v>
      </c>
      <c r="F7" s="93">
        <v>-4.2768478465299978E-2</v>
      </c>
      <c r="G7" s="38">
        <v>-70.672421110776739</v>
      </c>
    </row>
    <row r="8" spans="1:11" s="30" customFormat="1" ht="14.5" thickBot="1" x14ac:dyDescent="0.3">
      <c r="A8" s="105"/>
      <c r="B8" s="85" t="s">
        <v>60</v>
      </c>
      <c r="C8" s="106">
        <v>-32.722070000000414</v>
      </c>
      <c r="D8" s="90">
        <v>-2.2982957179371911E-3</v>
      </c>
      <c r="E8" s="87">
        <v>-1137</v>
      </c>
      <c r="F8" s="90">
        <v>-2.212535756679445E-2</v>
      </c>
      <c r="G8" s="88">
        <v>-70.672421110776739</v>
      </c>
    </row>
    <row r="9" spans="1:11" s="30" customFormat="1" ht="15" customHeight="1" thickBot="1" x14ac:dyDescent="0.3">
      <c r="A9" s="182"/>
      <c r="B9" s="182"/>
      <c r="C9" s="182"/>
      <c r="D9" s="182"/>
      <c r="E9" s="182"/>
      <c r="F9" s="182"/>
      <c r="G9" s="182"/>
      <c r="H9" s="7"/>
      <c r="I9" s="7"/>
      <c r="J9" s="7"/>
      <c r="K9" s="7"/>
    </row>
    <row r="10" spans="1:11" s="30" customFormat="1" x14ac:dyDescent="0.25">
      <c r="D10" s="39"/>
    </row>
    <row r="11" spans="1:11" s="30" customFormat="1" x14ac:dyDescent="0.25">
      <c r="A11" s="28"/>
      <c r="D11" s="39"/>
    </row>
    <row r="12" spans="1:11" s="30" customFormat="1" x14ac:dyDescent="0.25">
      <c r="A12" s="28"/>
      <c r="D12" s="39"/>
    </row>
    <row r="13" spans="1:11" s="30" customFormat="1" x14ac:dyDescent="0.25">
      <c r="D13" s="39"/>
    </row>
    <row r="14" spans="1:11" s="30" customFormat="1" x14ac:dyDescent="0.25">
      <c r="D14" s="39"/>
    </row>
    <row r="15" spans="1:11" s="30" customFormat="1" x14ac:dyDescent="0.25">
      <c r="D15" s="39"/>
    </row>
    <row r="16" spans="1:11" s="30" customFormat="1" x14ac:dyDescent="0.25">
      <c r="D16" s="39"/>
    </row>
    <row r="17" spans="4:9" s="30" customFormat="1" x14ac:dyDescent="0.25">
      <c r="D17" s="39"/>
    </row>
    <row r="18" spans="4:9" s="30" customFormat="1" x14ac:dyDescent="0.25">
      <c r="D18" s="39"/>
    </row>
    <row r="19" spans="4:9" s="30" customFormat="1" x14ac:dyDescent="0.25">
      <c r="D19" s="39"/>
    </row>
    <row r="20" spans="4:9" s="30" customFormat="1" x14ac:dyDescent="0.25">
      <c r="D20" s="39"/>
    </row>
    <row r="21" spans="4:9" s="30" customFormat="1" x14ac:dyDescent="0.25">
      <c r="D21" s="39"/>
    </row>
    <row r="22" spans="4:9" s="30" customFormat="1" x14ac:dyDescent="0.25">
      <c r="D22" s="39"/>
    </row>
    <row r="23" spans="4:9" s="30" customFormat="1" x14ac:dyDescent="0.25">
      <c r="D23" s="39"/>
    </row>
    <row r="24" spans="4:9" s="30" customFormat="1" x14ac:dyDescent="0.25">
      <c r="D24" s="39"/>
    </row>
    <row r="25" spans="4:9" s="30" customFormat="1" x14ac:dyDescent="0.25">
      <c r="D25" s="39"/>
    </row>
    <row r="26" spans="4:9" s="30" customFormat="1" x14ac:dyDescent="0.25">
      <c r="D26" s="39"/>
    </row>
    <row r="27" spans="4:9" s="30" customFormat="1" x14ac:dyDescent="0.25">
      <c r="D27" s="39"/>
    </row>
    <row r="28" spans="4:9" s="30" customFormat="1" x14ac:dyDescent="0.25">
      <c r="D28" s="39"/>
    </row>
    <row r="29" spans="4:9" s="30" customFormat="1" x14ac:dyDescent="0.25">
      <c r="D29" s="39"/>
    </row>
    <row r="30" spans="4:9" s="30" customFormat="1" x14ac:dyDescent="0.25"/>
    <row r="31" spans="4:9" s="30" customFormat="1" x14ac:dyDescent="0.25"/>
    <row r="32" spans="4:9" s="30" customFormat="1" x14ac:dyDescent="0.25">
      <c r="H32" s="22"/>
      <c r="I32" s="22"/>
    </row>
    <row r="35" spans="1:5" ht="28.5" thickBot="1" x14ac:dyDescent="0.3">
      <c r="B35" s="154" t="s">
        <v>80</v>
      </c>
      <c r="C35" s="98" t="s">
        <v>116</v>
      </c>
      <c r="D35" s="98" t="s">
        <v>117</v>
      </c>
      <c r="E35" s="34" t="s">
        <v>118</v>
      </c>
    </row>
    <row r="36" spans="1:5" x14ac:dyDescent="0.25">
      <c r="A36" s="22">
        <v>1</v>
      </c>
      <c r="B36" s="35" t="str">
        <f t="shared" ref="B36:D39" si="0">B4</f>
        <v>Zbalansovanyi Fond Parytet</v>
      </c>
      <c r="C36" s="110">
        <f t="shared" si="0"/>
        <v>43.075559999999825</v>
      </c>
      <c r="D36" s="93">
        <f t="shared" si="0"/>
        <v>2.6292296575666729E-2</v>
      </c>
      <c r="E36" s="111">
        <f>G4</f>
        <v>0</v>
      </c>
    </row>
    <row r="37" spans="1:5" x14ac:dyDescent="0.25">
      <c r="A37" s="22">
        <v>2</v>
      </c>
      <c r="B37" s="35" t="str">
        <f t="shared" si="0"/>
        <v>ТАSК Ukrainskyi Kapital</v>
      </c>
      <c r="C37" s="110">
        <f t="shared" si="0"/>
        <v>0.73250999999989286</v>
      </c>
      <c r="D37" s="93">
        <f t="shared" si="0"/>
        <v>8.6321667113305319E-4</v>
      </c>
      <c r="E37" s="111">
        <f>G5</f>
        <v>0</v>
      </c>
    </row>
    <row r="38" spans="1:5" x14ac:dyDescent="0.25">
      <c r="A38" s="22">
        <v>3</v>
      </c>
      <c r="B38" s="35" t="str">
        <f t="shared" si="0"/>
        <v>Platynum</v>
      </c>
      <c r="C38" s="110">
        <f t="shared" si="0"/>
        <v>-24.397740000000223</v>
      </c>
      <c r="D38" s="93">
        <f t="shared" si="0"/>
        <v>-2.4120470035165409E-3</v>
      </c>
      <c r="E38" s="111">
        <f>G6</f>
        <v>0</v>
      </c>
    </row>
    <row r="39" spans="1:5" x14ac:dyDescent="0.25">
      <c r="A39" s="22">
        <v>4</v>
      </c>
      <c r="B39" s="35" t="str">
        <f t="shared" si="0"/>
        <v>Aurum</v>
      </c>
      <c r="C39" s="110">
        <f t="shared" si="0"/>
        <v>-52.132399999999912</v>
      </c>
      <c r="D39" s="93">
        <f t="shared" si="0"/>
        <v>-3.1872218645703936E-2</v>
      </c>
      <c r="E39" s="111">
        <f>G7</f>
        <v>-70.672421110776739</v>
      </c>
    </row>
  </sheetData>
  <mergeCells count="5">
    <mergeCell ref="A9:G9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5"/>
  <sheetViews>
    <sheetView zoomScale="60" zoomScaleNormal="60" workbookViewId="0">
      <selection activeCell="A13" sqref="A13"/>
    </sheetView>
  </sheetViews>
  <sheetFormatPr defaultRowHeight="12.5" x14ac:dyDescent="0.25"/>
  <cols>
    <col min="1" max="1" width="49.453125" bestFit="1" customWidth="1"/>
    <col min="2" max="2" width="12.7265625" customWidth="1"/>
    <col min="3" max="3" width="2.7265625" customWidth="1"/>
  </cols>
  <sheetData>
    <row r="1" spans="1:4" ht="14.5" thickBot="1" x14ac:dyDescent="0.3">
      <c r="A1" s="62" t="s">
        <v>80</v>
      </c>
      <c r="B1" s="63" t="s">
        <v>98</v>
      </c>
      <c r="C1" s="10"/>
      <c r="D1" s="10"/>
    </row>
    <row r="2" spans="1:4" ht="14" x14ac:dyDescent="0.25">
      <c r="A2" s="26" t="s">
        <v>104</v>
      </c>
      <c r="B2" s="127">
        <v>-2.4120517406365227E-3</v>
      </c>
      <c r="C2" s="10"/>
      <c r="D2" s="10"/>
    </row>
    <row r="3" spans="1:4" ht="14" x14ac:dyDescent="0.25">
      <c r="A3" s="26" t="s">
        <v>107</v>
      </c>
      <c r="B3" s="127">
        <v>8.6321380206677567E-4</v>
      </c>
      <c r="C3" s="10"/>
      <c r="D3" s="10"/>
    </row>
    <row r="4" spans="1:4" ht="14" x14ac:dyDescent="0.25">
      <c r="A4" s="26" t="s">
        <v>106</v>
      </c>
      <c r="B4" s="128">
        <v>1.1383153238752497E-2</v>
      </c>
      <c r="C4" s="10"/>
      <c r="D4" s="10"/>
    </row>
    <row r="5" spans="1:4" ht="14" x14ac:dyDescent="0.25">
      <c r="A5" s="26" t="s">
        <v>105</v>
      </c>
      <c r="B5" s="128">
        <v>2.6292296675383797E-2</v>
      </c>
      <c r="C5" s="10"/>
      <c r="D5" s="10"/>
    </row>
    <row r="6" spans="1:4" ht="14" x14ac:dyDescent="0.25">
      <c r="A6" s="215" t="s">
        <v>99</v>
      </c>
      <c r="B6" s="128">
        <v>9.0316529938916368E-3</v>
      </c>
      <c r="C6" s="10"/>
      <c r="D6" s="10"/>
    </row>
    <row r="7" spans="1:4" ht="14" x14ac:dyDescent="0.25">
      <c r="A7" s="215" t="s">
        <v>14</v>
      </c>
      <c r="B7" s="128">
        <v>6.6900435915602907E-2</v>
      </c>
      <c r="C7" s="10"/>
      <c r="D7" s="10"/>
    </row>
    <row r="8" spans="1:4" ht="14" x14ac:dyDescent="0.25">
      <c r="A8" s="215" t="s">
        <v>13</v>
      </c>
      <c r="B8" s="128">
        <v>1.5098462818078584E-2</v>
      </c>
      <c r="C8" s="10"/>
      <c r="D8" s="10"/>
    </row>
    <row r="9" spans="1:4" ht="14" x14ac:dyDescent="0.25">
      <c r="A9" s="215" t="s">
        <v>100</v>
      </c>
      <c r="B9" s="128">
        <v>1.4352934088033287E-3</v>
      </c>
      <c r="C9" s="10"/>
      <c r="D9" s="10"/>
    </row>
    <row r="10" spans="1:4" ht="14" x14ac:dyDescent="0.25">
      <c r="A10" s="215" t="s">
        <v>101</v>
      </c>
      <c r="B10" s="128">
        <v>-8.5615232864663104E-3</v>
      </c>
      <c r="C10" s="10"/>
      <c r="D10" s="10"/>
    </row>
    <row r="11" spans="1:4" ht="14" x14ac:dyDescent="0.25">
      <c r="A11" s="215" t="s">
        <v>102</v>
      </c>
      <c r="B11" s="128">
        <v>6.5205479452054805E-3</v>
      </c>
      <c r="C11" s="10"/>
      <c r="D11" s="10"/>
    </row>
    <row r="12" spans="1:4" ht="14.5" thickBot="1" x14ac:dyDescent="0.3">
      <c r="A12" s="216" t="s">
        <v>103</v>
      </c>
      <c r="B12" s="129">
        <v>-3.8188393370200302E-2</v>
      </c>
      <c r="C12" s="10"/>
      <c r="D12" s="10"/>
    </row>
    <row r="13" spans="1:4" x14ac:dyDescent="0.25">
      <c r="B13" s="10"/>
      <c r="C13" s="10"/>
      <c r="D13" s="10"/>
    </row>
    <row r="14" spans="1:4" ht="14" x14ac:dyDescent="0.25">
      <c r="A14" s="50"/>
      <c r="B14" s="51"/>
      <c r="C14" s="10"/>
      <c r="D14" s="10"/>
    </row>
    <row r="15" spans="1:4" ht="14" x14ac:dyDescent="0.25">
      <c r="A15" s="50"/>
      <c r="B15" s="51"/>
      <c r="C15" s="10"/>
      <c r="D15" s="10"/>
    </row>
    <row r="16" spans="1:4" ht="14" x14ac:dyDescent="0.25">
      <c r="A16" s="50"/>
      <c r="B16" s="51"/>
      <c r="C16" s="10"/>
      <c r="D16" s="10"/>
    </row>
    <row r="17" spans="1:4" ht="14" x14ac:dyDescent="0.25">
      <c r="A17" s="50"/>
      <c r="B17" s="51"/>
      <c r="C17" s="10"/>
      <c r="D17" s="10"/>
    </row>
    <row r="18" spans="1:4" ht="14" x14ac:dyDescent="0.25">
      <c r="A18" s="50"/>
      <c r="B18" s="51"/>
      <c r="C18" s="10"/>
      <c r="D18" s="10"/>
    </row>
    <row r="19" spans="1:4" x14ac:dyDescent="0.25">
      <c r="B19" s="10"/>
    </row>
    <row r="23" spans="1:4" x14ac:dyDescent="0.25">
      <c r="A23" s="7"/>
      <c r="B23" s="8"/>
    </row>
    <row r="24" spans="1:4" x14ac:dyDescent="0.25">
      <c r="B24" s="8"/>
    </row>
    <row r="25" spans="1:4" x14ac:dyDescent="0.25">
      <c r="B25" s="8"/>
    </row>
  </sheetData>
  <autoFilter ref="A1:B1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2021-03-12T17:53:06Z</dcterms:modified>
</cp:coreProperties>
</file>