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ВЧА'!$B$34:$E$34</definedName>
    <definedName name="_xlnm._FilterDatabase" localSheetId="1" hidden="1">В_ВЧА!#REF!</definedName>
    <definedName name="_xlnm._FilterDatabase" localSheetId="3" hidden="1">'В_динаміка ВЧА'!$B$3:$G$20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ВЧА'!$B$39:$E$39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'інд+дох'!$A$24:$C$24</definedName>
    <definedName name="cevv">#REF!</definedName>
    <definedName name="_xlnm.Print_Area" localSheetId="1">В_ВЧА!#REF!</definedName>
  </definedNames>
  <calcPr calcId="125725"/>
  <fileRecoveryPr repairLoad="1"/>
</workbook>
</file>

<file path=xl/calcChain.xml><?xml version="1.0" encoding="utf-8"?>
<calcChain xmlns="http://schemas.openxmlformats.org/spreadsheetml/2006/main">
  <c r="E64" i="14"/>
  <c r="E65"/>
  <c r="E66"/>
  <c r="E67"/>
  <c r="D64"/>
  <c r="D65"/>
  <c r="D66"/>
  <c r="D67"/>
  <c r="C64"/>
  <c r="C65"/>
  <c r="C66"/>
  <c r="C67"/>
  <c r="B64"/>
  <c r="B65"/>
  <c r="B66"/>
  <c r="B67"/>
  <c r="E68"/>
  <c r="D68"/>
  <c r="C68"/>
  <c r="B68"/>
  <c r="E42" i="17"/>
  <c r="D42"/>
  <c r="C42"/>
  <c r="B42"/>
  <c r="C26" i="12"/>
  <c r="C20"/>
  <c r="D26" s="1"/>
  <c r="C27"/>
  <c r="D27"/>
  <c r="C28"/>
  <c r="D28"/>
  <c r="C29"/>
  <c r="D29"/>
  <c r="B26"/>
  <c r="B27"/>
  <c r="B28"/>
  <c r="B29"/>
  <c r="B36" i="20"/>
  <c r="E41" i="17"/>
  <c r="D41"/>
  <c r="C41"/>
  <c r="B41"/>
  <c r="E40"/>
  <c r="C59" i="14"/>
  <c r="C60"/>
  <c r="C61"/>
  <c r="C62"/>
  <c r="C63"/>
  <c r="C69"/>
  <c r="C25" i="12"/>
  <c r="B25"/>
  <c r="E36" i="20"/>
  <c r="D36"/>
  <c r="C36"/>
  <c r="E35"/>
  <c r="D35"/>
  <c r="C35"/>
  <c r="B35"/>
  <c r="I6" i="24"/>
  <c r="H6"/>
  <c r="G6"/>
  <c r="F6"/>
  <c r="E6"/>
  <c r="D40" i="17"/>
  <c r="C40"/>
  <c r="B40"/>
  <c r="I9" i="16"/>
  <c r="H9"/>
  <c r="G9"/>
  <c r="F9"/>
  <c r="E9"/>
  <c r="E8" i="22"/>
  <c r="E63" i="14"/>
  <c r="E62"/>
  <c r="E61"/>
  <c r="E60"/>
  <c r="E59"/>
  <c r="D63"/>
  <c r="D62"/>
  <c r="D61"/>
  <c r="D60"/>
  <c r="D59"/>
  <c r="B63"/>
  <c r="B62"/>
  <c r="B61"/>
  <c r="B60"/>
  <c r="B59"/>
  <c r="I21" i="21"/>
  <c r="H21"/>
  <c r="G21"/>
  <c r="F21"/>
  <c r="E21"/>
  <c r="E69" i="14"/>
  <c r="E70"/>
  <c r="C70"/>
  <c r="D25" i="12"/>
  <c r="F5" i="23"/>
  <c r="E5"/>
  <c r="F8" i="22"/>
  <c r="D20" i="12"/>
  <c r="C30" l="1"/>
  <c r="D30" s="1"/>
</calcChain>
</file>

<file path=xl/sharedStrings.xml><?xml version="1.0" encoding="utf-8"?>
<sst xmlns="http://schemas.openxmlformats.org/spreadsheetml/2006/main" count="395" uniqueCount="154">
  <si>
    <t>н.д.</t>
  </si>
  <si>
    <t>http://www.task.ua/</t>
  </si>
  <si>
    <t>http://univer.ua/</t>
  </si>
  <si>
    <t>http://www.sem.biz.ua/</t>
  </si>
  <si>
    <t>http://otpcapital.com.ua/</t>
  </si>
  <si>
    <t>х</t>
  </si>
  <si>
    <t>http://www.altus.ua/</t>
  </si>
  <si>
    <t>http://www.vseswit.com.ua/</t>
  </si>
  <si>
    <t>http://www.kinto.com/</t>
  </si>
  <si>
    <t>http://bonum-group.com/</t>
  </si>
  <si>
    <t>http://ozoncap.com/</t>
  </si>
  <si>
    <t>ТОВ КУА "АРТ - КАПІТАЛ Менеджмент"</t>
  </si>
  <si>
    <t>http://am.artcapital.ua/</t>
  </si>
  <si>
    <t>http://www.am.eavex.com.ua/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</si>
  <si>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</si>
  <si>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</si>
  <si>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</si>
  <si>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</si>
  <si>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</si>
  <si>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</si>
  <si>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</si>
  <si>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November</t>
  </si>
  <si>
    <t>December*</t>
  </si>
  <si>
    <t>YTD 2017</t>
  </si>
  <si>
    <t>* as at 28.12.2017</t>
  </si>
  <si>
    <t>Index</t>
  </si>
  <si>
    <t>Monthly change</t>
  </si>
  <si>
    <t>YTD change</t>
  </si>
  <si>
    <t>CAC 40 (France)</t>
  </si>
  <si>
    <t>DAX (Germany)</t>
  </si>
  <si>
    <t>SHANGHAI SE COMPOSITE (China)</t>
  </si>
  <si>
    <t>NIKKEI 225 (Japan)</t>
  </si>
  <si>
    <t>MICEX (Russia)</t>
  </si>
  <si>
    <t>S&amp;P 500 (USA)</t>
  </si>
  <si>
    <t>DJIA (USA)</t>
  </si>
  <si>
    <t>RTSI (Russia)</t>
  </si>
  <si>
    <t>WIG20 (Poland)</t>
  </si>
  <si>
    <t>HANG SENG (Hong Kong)</t>
  </si>
  <si>
    <t>FTSE 100 (Great Britain)</t>
  </si>
  <si>
    <t>Open-Ended Funds. Ranking by NAV</t>
  </si>
  <si>
    <t>No.</t>
  </si>
  <si>
    <t>Fund*</t>
  </si>
  <si>
    <t>NAV, UAH</t>
  </si>
  <si>
    <t>Number of IC in circulation, pcs.</t>
  </si>
  <si>
    <t>NAV per one IC, UAH</t>
  </si>
  <si>
    <t>IC nominal, UAH</t>
  </si>
  <si>
    <t>AMC</t>
  </si>
  <si>
    <t>AMC official site</t>
  </si>
  <si>
    <t>КІNТО-Klasychnyi</t>
  </si>
  <si>
    <t>ОТP Fond Aktsii</t>
  </si>
  <si>
    <t>Sofiivskyi</t>
  </si>
  <si>
    <t>PrJSC “KINTO”</t>
  </si>
  <si>
    <t>LLC AMC "OTP Kapital"</t>
  </si>
  <si>
    <t>LLC AMC  "IVEKS ESSET MENEDZHMENT"</t>
  </si>
  <si>
    <t>KINTO-Ekviti</t>
  </si>
  <si>
    <t>UNIVER.UA/Myhailo Hrushevskyi: Fond Derzhavnykh Paperiv</t>
  </si>
  <si>
    <t>Altus – Depozyt</t>
  </si>
  <si>
    <t>LLC AMC “Univer Menedzhment”</t>
  </si>
  <si>
    <t>LLC AMC "Altus Assets Activitis"</t>
  </si>
  <si>
    <t>ОТP Klasychnyi</t>
  </si>
  <si>
    <t>UNIVER.UA/Taras Shevchenko: Fond Zaoshchadzhen</t>
  </si>
  <si>
    <t>Altus – Zbalansovanyi</t>
  </si>
  <si>
    <t>LLC AMC "Altus Essets Activitis"</t>
  </si>
  <si>
    <t>KINTO-Kaznacheiskyi</t>
  </si>
  <si>
    <t>VSI</t>
  </si>
  <si>
    <t>LLC AMC "Vsesvit"</t>
  </si>
  <si>
    <t>UNIVER.UA/Volodymyr Velykyi: Fond Zbalansovanyi</t>
  </si>
  <si>
    <t>UNIVER.UA/Iaroslav Mudryi: Fond Aktsii</t>
  </si>
  <si>
    <t>Nadbannia</t>
  </si>
  <si>
    <t>ТАSK Resurs</t>
  </si>
  <si>
    <t>Аrgentum</t>
  </si>
  <si>
    <t>Bonum Optimum</t>
  </si>
  <si>
    <t>LLC AMC "OZON"</t>
  </si>
  <si>
    <t>LLC AMC "TASK-Invest"</t>
  </si>
  <si>
    <t>LLC AMC "Bonum Hrup"</t>
  </si>
  <si>
    <t>Total</t>
  </si>
  <si>
    <t>(*) All funds are diversified unit funds.</t>
  </si>
  <si>
    <t>Others</t>
  </si>
  <si>
    <t>Open-Ended Funds' Rates of Return. Sorting by the Date of Reaching Compliance with the Standards</t>
  </si>
  <si>
    <t>Rates of Return of Investment Certificates</t>
  </si>
  <si>
    <t>Fund</t>
  </si>
  <si>
    <t>Registration date</t>
  </si>
  <si>
    <t>Date of reaching compliance with the standards</t>
  </si>
  <si>
    <t xml:space="preserve">1 month </t>
  </si>
  <si>
    <t xml:space="preserve">3 months </t>
  </si>
  <si>
    <t xml:space="preserve">6 months </t>
  </si>
  <si>
    <t>YTD</t>
  </si>
  <si>
    <t>* The indicator "since the fund's inception, % per annum (average)" is calculated based on compound interest formula.</t>
  </si>
  <si>
    <t>KINTO-Klasychnyi</t>
  </si>
  <si>
    <t xml:space="preserve">UNIVER.UA/Myhailo Hrushevskyi: Fond Derzhavnykh Paperiv   </t>
  </si>
  <si>
    <t>KINTO-Kaznacheyskyi</t>
  </si>
  <si>
    <t>Average</t>
  </si>
  <si>
    <t>no data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</si>
  <si>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</si>
  <si>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</si>
  <si>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</si>
  <si>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</si>
  <si>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</si>
  <si>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</si>
  <si>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pcs.</t>
  </si>
  <si>
    <t>Net inflow/outflow of capital over the month, UAH thsd.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</si>
  <si>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</si>
  <si>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ТАSК Resurs</t>
  </si>
  <si>
    <t>KINTO- Кlasychnyi</t>
  </si>
  <si>
    <t>OTP-Кlasychnyi</t>
  </si>
  <si>
    <t>no data**</t>
  </si>
  <si>
    <t xml:space="preserve">** According to the available data, the net inflow/outflow comprized +UAH 285.55 thsd., but taking into account funds, information for which is insufficient for comparison with the previous period, net inflow/outflow </t>
  </si>
  <si>
    <t>was +UAH 314.83 thsd.</t>
  </si>
  <si>
    <t>NAV change, UAH thsd.</t>
  </si>
  <si>
    <t>NAV change, %</t>
  </si>
  <si>
    <t>Net inflow/ outflow of capital, UAH thsd.</t>
  </si>
  <si>
    <t>1 month*</t>
  </si>
  <si>
    <t>Funds' average rate of return</t>
  </si>
  <si>
    <t>EURO Deposits</t>
  </si>
  <si>
    <t>USD Deposits</t>
  </si>
  <si>
    <t>UAH Deposits</t>
  </si>
  <si>
    <t>"Gold" deposit (at official rate of gold)</t>
  </si>
  <si>
    <t>Zbalansovanyi Fond "Parytet"</t>
  </si>
  <si>
    <t>ТАSК Ukrainskyi Kapital</t>
  </si>
  <si>
    <t xml:space="preserve">Optimum </t>
  </si>
  <si>
    <t>Platynum</t>
  </si>
  <si>
    <t>Аurum</t>
  </si>
  <si>
    <t>Interval Funds. Ranking by NAV</t>
  </si>
  <si>
    <t>Form</t>
  </si>
  <si>
    <t>Type</t>
  </si>
  <si>
    <t>LLC AMC "АRТ-КАPITAL Меnedzhment"</t>
  </si>
  <si>
    <t>LLC AMC "ТАSК-Іnvest"</t>
  </si>
  <si>
    <t>LLC AMC "SЕМ"</t>
  </si>
  <si>
    <t>Interval Funds' Rates of Return. Sorting by the Date of Reaching Compliance with the Standards</t>
  </si>
  <si>
    <t>Since the fund's inception</t>
  </si>
  <si>
    <t>Since the fund's inception, % per annum (average)*</t>
  </si>
  <si>
    <t>Оptimum</t>
  </si>
  <si>
    <t>Interval Funds' Dynamics.  Ranking by Net Inflow</t>
  </si>
  <si>
    <t xml:space="preserve">Net inflow/outflow of capital over the month, UAH thsd </t>
  </si>
  <si>
    <t>NAV Change, UAH thsd.</t>
  </si>
  <si>
    <t>NAV Change, %</t>
  </si>
  <si>
    <t>Net inflow-outflow,   UAH thsd.</t>
  </si>
  <si>
    <t>Diversified</t>
  </si>
  <si>
    <t>Specialized</t>
  </si>
  <si>
    <t>unit</t>
  </si>
  <si>
    <t>**According to the available data, the net inflow/ outflow comprized  +UAH 26.25 thsd. , but taking into account funds, information for which is insufficient for comparison with the previous period, net inflow/outflow</t>
  </si>
  <si>
    <t>was +UAH 34.89 thsd.</t>
  </si>
  <si>
    <t>Optimum</t>
  </si>
  <si>
    <t>Closed-End Funds. Ranking by NAV</t>
  </si>
  <si>
    <t>Number of securities in circulation, pcs.</t>
  </si>
  <si>
    <t>NAV per one security, UAH</t>
  </si>
  <si>
    <t>Security nominal, UAH</t>
  </si>
  <si>
    <t>Іndeks Ukrainskoi Birzhi</t>
  </si>
  <si>
    <t>ТАSК Universal</t>
  </si>
  <si>
    <t>non-diversified</t>
  </si>
  <si>
    <t>Closed-end Funds' Rates of Return. Sorting by the Date of Reaching Compliance with the Standards</t>
  </si>
  <si>
    <t>Number of Securities in Circulation</t>
  </si>
  <si>
    <t>Net inflow/ outflow of capital during month, UAH thsd.</t>
  </si>
  <si>
    <t>Closed-End Funds' Dynamics /Sorting by Net Inflows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</si>
</sst>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4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/>
      <top/>
      <bottom style="medium">
        <color indexed="38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/>
      <right/>
      <top style="dotted">
        <color indexed="55"/>
      </top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0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1" xfId="4" applyFont="1" applyFill="1" applyBorder="1" applyAlignment="1">
      <alignment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/>
    </xf>
    <xf numFmtId="4" fontId="9" fillId="0" borderId="24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0" xfId="1" applyFont="1" applyFill="1" applyBorder="1" applyAlignment="1" applyProtection="1">
      <alignment vertical="center" wrapText="1"/>
    </xf>
    <xf numFmtId="0" fontId="14" fillId="0" borderId="25" xfId="4" applyFont="1" applyFill="1" applyBorder="1" applyAlignment="1">
      <alignment vertical="center" wrapText="1"/>
    </xf>
    <xf numFmtId="10" fontId="14" fillId="0" borderId="26" xfId="5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0" fillId="0" borderId="29" xfId="0" applyBorder="1"/>
    <xf numFmtId="0" fontId="10" fillId="0" borderId="30" xfId="0" applyFont="1" applyFill="1" applyBorder="1" applyAlignment="1">
      <alignment horizontal="center" vertical="center" wrapText="1" shrinkToFit="1"/>
    </xf>
    <xf numFmtId="4" fontId="10" fillId="0" borderId="31" xfId="0" applyNumberFormat="1" applyFont="1" applyFill="1" applyBorder="1" applyAlignment="1">
      <alignment horizontal="right" vertical="center" indent="1"/>
    </xf>
    <xf numFmtId="3" fontId="10" fillId="0" borderId="32" xfId="0" applyNumberFormat="1" applyFont="1" applyFill="1" applyBorder="1" applyAlignment="1">
      <alignment horizontal="right" vertical="center" indent="1"/>
    </xf>
    <xf numFmtId="4" fontId="10" fillId="0" borderId="33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4" xfId="0" applyFont="1" applyBorder="1" applyAlignment="1">
      <alignment vertical="center"/>
    </xf>
    <xf numFmtId="14" fontId="9" fillId="0" borderId="34" xfId="0" applyNumberFormat="1" applyFont="1" applyBorder="1" applyAlignment="1">
      <alignment horizontal="center" vertical="center"/>
    </xf>
    <xf numFmtId="14" fontId="9" fillId="0" borderId="35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6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4" fontId="14" fillId="0" borderId="8" xfId="3" applyNumberFormat="1" applyFont="1" applyFill="1" applyBorder="1" applyAlignment="1">
      <alignment horizontal="center" vertical="center" wrapText="1"/>
    </xf>
    <xf numFmtId="3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37" xfId="0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4" fontId="10" fillId="0" borderId="32" xfId="0" applyNumberFormat="1" applyFont="1" applyFill="1" applyBorder="1" applyAlignment="1">
      <alignment horizontal="right" vertical="center" indent="1"/>
    </xf>
    <xf numFmtId="0" fontId="9" fillId="0" borderId="38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0" fontId="9" fillId="0" borderId="39" xfId="0" applyFont="1" applyFill="1" applyBorder="1" applyAlignment="1">
      <alignment horizontal="left" vertical="center" wrapText="1" shrinkToFit="1"/>
    </xf>
    <xf numFmtId="4" fontId="9" fillId="0" borderId="40" xfId="0" applyNumberFormat="1" applyFont="1" applyFill="1" applyBorder="1" applyAlignment="1">
      <alignment horizontal="right" vertical="center" indent="1"/>
    </xf>
    <xf numFmtId="10" fontId="9" fillId="0" borderId="40" xfId="9" applyNumberFormat="1" applyFont="1" applyFill="1" applyBorder="1" applyAlignment="1">
      <alignment horizontal="right" vertical="center" indent="1"/>
    </xf>
    <xf numFmtId="4" fontId="9" fillId="0" borderId="41" xfId="0" applyNumberFormat="1" applyFont="1" applyFill="1" applyBorder="1" applyAlignment="1">
      <alignment horizontal="right" vertical="center" indent="1"/>
    </xf>
    <xf numFmtId="0" fontId="9" fillId="0" borderId="42" xfId="0" applyFont="1" applyFill="1" applyBorder="1" applyAlignment="1">
      <alignment horizontal="left" vertical="center" wrapText="1" shrinkToFit="1"/>
    </xf>
    <xf numFmtId="4" fontId="9" fillId="0" borderId="43" xfId="0" applyNumberFormat="1" applyFont="1" applyFill="1" applyBorder="1" applyAlignment="1">
      <alignment horizontal="right" vertical="center" indent="1"/>
    </xf>
    <xf numFmtId="10" fontId="9" fillId="0" borderId="43" xfId="9" applyNumberFormat="1" applyFont="1" applyFill="1" applyBorder="1" applyAlignment="1">
      <alignment horizontal="right" vertical="center" indent="1"/>
    </xf>
    <xf numFmtId="4" fontId="9" fillId="0" borderId="44" xfId="0" applyNumberFormat="1" applyFont="1" applyFill="1" applyBorder="1" applyAlignment="1">
      <alignment horizontal="right" vertical="center" indent="1"/>
    </xf>
    <xf numFmtId="0" fontId="9" fillId="0" borderId="45" xfId="0" applyFont="1" applyFill="1" applyBorder="1" applyAlignment="1">
      <alignment horizontal="left" vertical="center" wrapText="1" shrinkToFit="1"/>
    </xf>
    <xf numFmtId="4" fontId="9" fillId="0" borderId="46" xfId="0" applyNumberFormat="1" applyFont="1" applyFill="1" applyBorder="1" applyAlignment="1">
      <alignment horizontal="right" vertical="center" indent="1"/>
    </xf>
    <xf numFmtId="4" fontId="9" fillId="0" borderId="47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8" xfId="0" applyFont="1" applyFill="1" applyBorder="1" applyAlignment="1">
      <alignment horizontal="left" vertical="center" wrapText="1" shrinkToFit="1"/>
    </xf>
    <xf numFmtId="4" fontId="9" fillId="0" borderId="49" xfId="0" applyNumberFormat="1" applyFont="1" applyFill="1" applyBorder="1" applyAlignment="1">
      <alignment horizontal="right" vertical="center" indent="1"/>
    </xf>
    <xf numFmtId="10" fontId="9" fillId="0" borderId="49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0" xfId="5" applyNumberFormat="1" applyFont="1" applyFill="1" applyBorder="1" applyAlignment="1">
      <alignment horizontal="right" vertical="center" indent="1"/>
    </xf>
    <xf numFmtId="10" fontId="14" fillId="0" borderId="23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50" xfId="5" applyNumberFormat="1" applyFont="1" applyFill="1" applyBorder="1" applyAlignment="1">
      <alignment horizontal="right" vertical="center" indent="1"/>
    </xf>
    <xf numFmtId="10" fontId="19" fillId="0" borderId="50" xfId="0" applyNumberFormat="1" applyFont="1" applyBorder="1" applyAlignment="1">
      <alignment horizontal="right" vertical="center" indent="1"/>
    </xf>
    <xf numFmtId="10" fontId="14" fillId="0" borderId="33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6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6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4" fontId="9" fillId="0" borderId="18" xfId="0" applyNumberFormat="1" applyFont="1" applyFill="1" applyBorder="1" applyAlignment="1">
      <alignment horizontal="right" vertical="center" indent="1"/>
    </xf>
    <xf numFmtId="10" fontId="14" fillId="0" borderId="51" xfId="5" applyNumberFormat="1" applyFont="1" applyFill="1" applyBorder="1" applyAlignment="1">
      <alignment horizontal="right" vertical="center" indent="1"/>
    </xf>
    <xf numFmtId="10" fontId="19" fillId="0" borderId="12" xfId="0" applyNumberFormat="1" applyFont="1" applyBorder="1" applyAlignment="1">
      <alignment horizontal="right" vertical="center" indent="1"/>
    </xf>
    <xf numFmtId="0" fontId="8" fillId="0" borderId="24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/>
    </xf>
    <xf numFmtId="0" fontId="14" fillId="0" borderId="0" xfId="3" applyFont="1" applyFill="1" applyBorder="1" applyAlignment="1">
      <alignment vertical="center" wrapText="1"/>
    </xf>
    <xf numFmtId="4" fontId="14" fillId="0" borderId="0" xfId="3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Border="1" applyAlignment="1">
      <alignment horizontal="right" vertical="center" indent="1"/>
    </xf>
    <xf numFmtId="4" fontId="9" fillId="0" borderId="0" xfId="0" applyNumberFormat="1" applyFont="1" applyBorder="1" applyAlignment="1">
      <alignment horizontal="right" vertical="center" indent="1"/>
    </xf>
    <xf numFmtId="3" fontId="9" fillId="0" borderId="0" xfId="0" applyNumberFormat="1" applyFont="1" applyBorder="1" applyAlignment="1">
      <alignment horizontal="right" vertical="center" indent="1"/>
    </xf>
    <xf numFmtId="0" fontId="10" fillId="0" borderId="0" xfId="0" applyFont="1" applyFill="1" applyBorder="1" applyAlignment="1">
      <alignment horizontal="center" vertical="center" wrapText="1" shrinkToFit="1"/>
    </xf>
    <xf numFmtId="10" fontId="10" fillId="0" borderId="0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Fill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59" xfId="4" applyFont="1" applyFill="1" applyBorder="1" applyAlignment="1">
      <alignment vertical="center" wrapText="1"/>
    </xf>
    <xf numFmtId="0" fontId="14" fillId="0" borderId="60" xfId="4" applyFont="1" applyFill="1" applyBorder="1" applyAlignment="1">
      <alignment vertical="center" wrapText="1"/>
    </xf>
    <xf numFmtId="0" fontId="21" fillId="0" borderId="61" xfId="3" applyFont="1" applyFill="1" applyBorder="1" applyAlignment="1">
      <alignment vertical="center" wrapText="1"/>
    </xf>
    <xf numFmtId="0" fontId="21" fillId="0" borderId="8" xfId="3" applyFont="1" applyFill="1" applyBorder="1" applyAlignment="1">
      <alignment vertical="center" wrapText="1"/>
    </xf>
    <xf numFmtId="0" fontId="21" fillId="0" borderId="62" xfId="0" applyFont="1" applyBorder="1"/>
    <xf numFmtId="0" fontId="21" fillId="0" borderId="0" xfId="0" applyFont="1"/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3" xfId="0" applyFont="1" applyBorder="1"/>
    <xf numFmtId="0" fontId="10" fillId="0" borderId="64" xfId="0" applyFont="1" applyFill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40" xfId="0" applyFont="1" applyBorder="1" applyAlignment="1">
      <alignment vertical="top" wrapText="1"/>
    </xf>
    <xf numFmtId="0" fontId="9" fillId="0" borderId="0" xfId="0" applyFont="1" applyFill="1" applyBorder="1" applyAlignment="1">
      <alignment horizontal="left" vertical="center" wrapText="1" shrinkToFit="1"/>
    </xf>
    <xf numFmtId="0" fontId="9" fillId="0" borderId="66" xfId="0" applyFont="1" applyBorder="1"/>
    <xf numFmtId="0" fontId="21" fillId="0" borderId="10" xfId="4" applyFont="1" applyFill="1" applyBorder="1" applyAlignment="1">
      <alignment horizontal="left" vertical="center" wrapText="1"/>
    </xf>
    <xf numFmtId="0" fontId="9" fillId="0" borderId="67" xfId="0" applyFont="1" applyBorder="1"/>
    <xf numFmtId="10" fontId="21" fillId="0" borderId="23" xfId="5" applyNumberFormat="1" applyFont="1" applyFill="1" applyBorder="1" applyAlignment="1">
      <alignment horizontal="left" vertical="center" wrapText="1"/>
    </xf>
    <xf numFmtId="0" fontId="9" fillId="0" borderId="68" xfId="0" applyFont="1" applyBorder="1"/>
    <xf numFmtId="0" fontId="5" fillId="0" borderId="24" xfId="0" applyFont="1" applyBorder="1" applyAlignment="1">
      <alignment horizontal="left" vertical="center"/>
    </xf>
    <xf numFmtId="0" fontId="20" fillId="0" borderId="24" xfId="6" applyFont="1" applyFill="1" applyBorder="1" applyAlignment="1">
      <alignment horizontal="center" vertical="center" wrapText="1"/>
    </xf>
    <xf numFmtId="0" fontId="20" fillId="0" borderId="52" xfId="6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56" xfId="0" applyBorder="1" applyAlignment="1"/>
    <xf numFmtId="0" fontId="8" fillId="0" borderId="55" xfId="0" applyFont="1" applyFill="1" applyBorder="1" applyAlignment="1">
      <alignment horizontal="left" vertical="center"/>
    </xf>
    <xf numFmtId="0" fontId="10" fillId="0" borderId="57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20" fillId="0" borderId="70" xfId="4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Equity Indexes and  Rates of Return of Public Funds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27948741276660388"/>
          <c:y val="1.9157159801394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333361155650006E-2"/>
          <c:y val="0.29118882898119081"/>
          <c:w val="0.95042814372007189"/>
          <c:h val="0.32567171662370031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3.2349358169615635E-3"/>
                  <c:y val="1.0287620636889283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November</c:v>
                </c:pt>
                <c:pt idx="1">
                  <c:v>December*</c:v>
                </c:pt>
                <c:pt idx="2">
                  <c:v>YTD 2017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9.7232362115882154E-3</c:v>
                </c:pt>
                <c:pt idx="1">
                  <c:v>3.546192526374603E-2</c:v>
                </c:pt>
                <c:pt idx="2">
                  <c:v>0.18823307561757496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7002012308576839E-3"/>
                  <c:y val="1.055131298305669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November</c:v>
                </c:pt>
                <c:pt idx="1">
                  <c:v>December*</c:v>
                </c:pt>
                <c:pt idx="2">
                  <c:v>YTD 2017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7.3852811816450536E-3</c:v>
                </c:pt>
                <c:pt idx="1">
                  <c:v>6.0789303697477592E-2</c:v>
                </c:pt>
                <c:pt idx="2">
                  <c:v>0.71270607157217514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9471514190190892E-4"/>
                  <c:y val="-2.481348008430275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4488338383126831E-4"/>
                  <c:y val="-2.7372530320959917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4.5869308319489702E-4"/>
                  <c:y val="-1.7510073571351696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November</c:v>
                </c:pt>
                <c:pt idx="1">
                  <c:v>December*</c:v>
                </c:pt>
                <c:pt idx="2">
                  <c:v>YTD 2017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6.4941579307393272E-3</c:v>
                </c:pt>
                <c:pt idx="1">
                  <c:v>2.6522983486946365E-2</c:v>
                </c:pt>
                <c:pt idx="2">
                  <c:v>0.27192380714012587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609211393114376E-3"/>
                  <c:y val="-1.525302289314001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9111652885744332E-4"/>
                  <c:y val="-1.0383109072408187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November</c:v>
                </c:pt>
                <c:pt idx="1">
                  <c:v>December*</c:v>
                </c:pt>
                <c:pt idx="2">
                  <c:v>YTD 2017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7.5441781435340671E-4</c:v>
                </c:pt>
                <c:pt idx="1">
                  <c:v>3.0821958991493759E-3</c:v>
                </c:pt>
                <c:pt idx="2">
                  <c:v>0.29872191594446801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November</c:v>
                </c:pt>
                <c:pt idx="1">
                  <c:v>December*</c:v>
                </c:pt>
                <c:pt idx="2">
                  <c:v>YTD 2017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5.7247637816265629E-4</c:v>
                </c:pt>
                <c:pt idx="1">
                  <c:v>4.0439018314360697E-2</c:v>
                </c:pt>
                <c:pt idx="2">
                  <c:v>0.4204035468416496</c:v>
                </c:pt>
              </c:numCache>
            </c:numRef>
          </c:val>
        </c:ser>
        <c:dLbls>
          <c:showVal val="1"/>
        </c:dLbls>
        <c:gapWidth val="400"/>
        <c:overlap val="-10"/>
        <c:axId val="69088000"/>
        <c:axId val="69089536"/>
      </c:barChart>
      <c:catAx>
        <c:axId val="69088000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9089536"/>
        <c:crosses val="autoZero"/>
        <c:auto val="1"/>
        <c:lblAlgn val="ctr"/>
        <c:lblOffset val="0"/>
        <c:tickLblSkip val="1"/>
        <c:tickMarkSkip val="1"/>
      </c:catAx>
      <c:valAx>
        <c:axId val="69089536"/>
        <c:scaling>
          <c:orientation val="minMax"/>
          <c:max val="0.72000000000000031"/>
          <c:min val="-1.0000000000000005E-2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90880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3846165403116167"/>
          <c:y val="0.85440932714217865"/>
          <c:w val="0.64273557920638003"/>
          <c:h val="8.4291503126134204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and Global Equity Indexes  </a:t>
            </a:r>
            <a:endParaRPr lang="ru-RU" sz="12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17021276595744689"/>
          <c:y val="1.17371161080456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68"/>
          <c:y val="0.15023508618298456"/>
          <c:w val="0.53846153846153844"/>
          <c:h val="0.64554138594251109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'інд+дох'!$B$24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'інд+дох'!$A$25:$A$37</c:f>
              <c:strCache>
                <c:ptCount val="13"/>
                <c:pt idx="0">
                  <c:v>CAC 40 (France)</c:v>
                </c:pt>
                <c:pt idx="1">
                  <c:v>DAX (Germany)</c:v>
                </c:pt>
                <c:pt idx="2">
                  <c:v>SHANGHAI SE COMPOSITE (China)</c:v>
                </c:pt>
                <c:pt idx="3">
                  <c:v>NIKKEI 225 (Japan)</c:v>
                </c:pt>
                <c:pt idx="4">
                  <c:v>MICEX (Russia)</c:v>
                </c:pt>
                <c:pt idx="5">
                  <c:v>S&amp;P 500 (USA)</c:v>
                </c:pt>
                <c:pt idx="6">
                  <c:v>DJIA (USA)</c:v>
                </c:pt>
                <c:pt idx="7">
                  <c:v>RTSI (Russia)</c:v>
                </c:pt>
                <c:pt idx="8">
                  <c:v>WIG20 (Poland)</c:v>
                </c:pt>
                <c:pt idx="9">
                  <c:v>HANG SENG (Hong Kong)</c:v>
                </c:pt>
                <c:pt idx="10">
                  <c:v>PFTS Index</c:v>
                </c:pt>
                <c:pt idx="11">
                  <c:v>FTSE 100 (Great Britain)</c:v>
                </c:pt>
                <c:pt idx="12">
                  <c:v>UX Index</c:v>
                </c:pt>
              </c:strCache>
            </c:strRef>
          </c:cat>
          <c:val>
            <c:numRef>
              <c:f>'інд+дох'!$B$25:$B$37</c:f>
              <c:numCache>
                <c:formatCode>0.00%</c:formatCode>
                <c:ptCount val="13"/>
                <c:pt idx="0">
                  <c:v>-1.1210190608603621E-2</c:v>
                </c:pt>
                <c:pt idx="1">
                  <c:v>-8.1649388282230007E-3</c:v>
                </c:pt>
                <c:pt idx="2">
                  <c:v>-3.2273620504660316E-3</c:v>
                </c:pt>
                <c:pt idx="3">
                  <c:v>1.7592990262689234E-3</c:v>
                </c:pt>
                <c:pt idx="4">
                  <c:v>4.3415753444220329E-3</c:v>
                </c:pt>
                <c:pt idx="5">
                  <c:v>9.8316198188534987E-3</c:v>
                </c:pt>
                <c:pt idx="6">
                  <c:v>1.8410660690044489E-2</c:v>
                </c:pt>
                <c:pt idx="7">
                  <c:v>2.0211036091767332E-2</c:v>
                </c:pt>
                <c:pt idx="8">
                  <c:v>2.1804383295484175E-2</c:v>
                </c:pt>
                <c:pt idx="9">
                  <c:v>2.5423830471238862E-2</c:v>
                </c:pt>
                <c:pt idx="10">
                  <c:v>3.546192526374603E-2</c:v>
                </c:pt>
                <c:pt idx="11">
                  <c:v>4.9285691862742675E-2</c:v>
                </c:pt>
                <c:pt idx="12">
                  <c:v>6.0789303697477592E-2</c:v>
                </c:pt>
              </c:numCache>
            </c:numRef>
          </c:val>
        </c:ser>
        <c:ser>
          <c:idx val="1"/>
          <c:order val="1"/>
          <c:tx>
            <c:strRef>
              <c:f>'інд+дох'!$C$24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'інд+дох'!$A$25:$A$37</c:f>
              <c:strCache>
                <c:ptCount val="13"/>
                <c:pt idx="0">
                  <c:v>CAC 40 (France)</c:v>
                </c:pt>
                <c:pt idx="1">
                  <c:v>DAX (Germany)</c:v>
                </c:pt>
                <c:pt idx="2">
                  <c:v>SHANGHAI SE COMPOSITE (China)</c:v>
                </c:pt>
                <c:pt idx="3">
                  <c:v>NIKKEI 225 (Japan)</c:v>
                </c:pt>
                <c:pt idx="4">
                  <c:v>MICEX (Russia)</c:v>
                </c:pt>
                <c:pt idx="5">
                  <c:v>S&amp;P 500 (USA)</c:v>
                </c:pt>
                <c:pt idx="6">
                  <c:v>DJIA (USA)</c:v>
                </c:pt>
                <c:pt idx="7">
                  <c:v>RTSI (Russia)</c:v>
                </c:pt>
                <c:pt idx="8">
                  <c:v>WIG20 (Poland)</c:v>
                </c:pt>
                <c:pt idx="9">
                  <c:v>HANG SENG (Hong Kong)</c:v>
                </c:pt>
                <c:pt idx="10">
                  <c:v>PFTS Index</c:v>
                </c:pt>
                <c:pt idx="11">
                  <c:v>FTSE 100 (Great Britain)</c:v>
                </c:pt>
                <c:pt idx="12">
                  <c:v>UX Index</c:v>
                </c:pt>
              </c:strCache>
            </c:strRef>
          </c:cat>
          <c:val>
            <c:numRef>
              <c:f>'інд+дох'!$C$25:$C$37</c:f>
              <c:numCache>
                <c:formatCode>0.00%</c:formatCode>
                <c:ptCount val="13"/>
                <c:pt idx="0">
                  <c:v>9.798345344706072E-2</c:v>
                </c:pt>
                <c:pt idx="1">
                  <c:v>0.1280747180389572</c:v>
                </c:pt>
                <c:pt idx="2">
                  <c:v>6.8174543627024464E-2</c:v>
                </c:pt>
                <c:pt idx="3">
                  <c:v>0.18907148237098292</c:v>
                </c:pt>
                <c:pt idx="4">
                  <c:v>-4.3778582532984722E-2</c:v>
                </c:pt>
                <c:pt idx="5">
                  <c:v>0.18866204885162219</c:v>
                </c:pt>
                <c:pt idx="6">
                  <c:v>0.24719951482811631</c:v>
                </c:pt>
                <c:pt idx="7">
                  <c:v>8.8878401761838255E-3</c:v>
                </c:pt>
                <c:pt idx="8">
                  <c:v>0.26454539849562253</c:v>
                </c:pt>
                <c:pt idx="9">
                  <c:v>0.37301058101749773</c:v>
                </c:pt>
                <c:pt idx="10">
                  <c:v>0.18823307561757496</c:v>
                </c:pt>
                <c:pt idx="11">
                  <c:v>7.9703550151258629E-2</c:v>
                </c:pt>
                <c:pt idx="12">
                  <c:v>0.71270607157217514</c:v>
                </c:pt>
              </c:numCache>
            </c:numRef>
          </c:val>
        </c:ser>
        <c:dLbls>
          <c:showVal val="1"/>
        </c:dLbls>
        <c:gapWidth val="100"/>
        <c:overlap val="-20"/>
        <c:axId val="61591552"/>
        <c:axId val="61593088"/>
      </c:barChart>
      <c:catAx>
        <c:axId val="6159155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1593088"/>
        <c:crosses val="autoZero"/>
        <c:lblAlgn val="ctr"/>
        <c:lblOffset val="100"/>
        <c:tickLblSkip val="1"/>
        <c:tickMarkSkip val="1"/>
      </c:catAx>
      <c:valAx>
        <c:axId val="61593088"/>
        <c:scaling>
          <c:orientation val="minMax"/>
          <c:max val="0.72000000000000031"/>
          <c:min val="-0.1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15915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112929623567922"/>
          <c:y val="0.89202082421146978"/>
          <c:w val="0.58428805237315873"/>
          <c:h val="5.633815731861915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baseline="0"/>
              <a:t>Funds' Shares within  the Aggregate NAV of  Open-Ended CII</a:t>
            </a:r>
            <a:endParaRPr lang="ru-RU" sz="1200" b="1" i="0" baseline="0"/>
          </a:p>
        </c:rich>
      </c:tx>
      <c:layout>
        <c:manualLayout>
          <c:xMode val="edge"/>
          <c:yMode val="edge"/>
          <c:x val="0.24798927613941033"/>
          <c:y val="7.2368576036047308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726"/>
          <c:y val="0.32236911143330138"/>
          <c:w val="0.33914209115281546"/>
          <c:h val="0.3508779444171986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1.9109018879342486E-2"/>
                  <c:y val="-7.5551650995471883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6.7727371880123594E-2"/>
                  <c:y val="-9.4180954676502421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0.10809172982063601"/>
                  <c:y val="-0.10582693611808648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6.6775312603350914E-2"/>
                  <c:y val="6.4553792457704234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-0.10170793664196807"/>
                  <c:y val="0.12436058579928019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7.4136637746018974E-2"/>
                  <c:y val="7.4586070868333618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Mode val="edge"/>
                  <c:yMode val="edge"/>
                  <c:x val="0.24664879356568375"/>
                  <c:y val="0.47807119926843333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Mode val="edge"/>
                  <c:yMode val="edge"/>
                  <c:x val="0.16890080428954418"/>
                  <c:y val="0.40570262323238598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Mode val="edge"/>
                  <c:yMode val="edge"/>
                  <c:x val="0.19571045576407514"/>
                  <c:y val="0.3640358673328441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Mode val="edge"/>
                  <c:yMode val="edge"/>
                  <c:x val="0.18498659517426291"/>
                  <c:y val="0.31359716282287148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Mode val="edge"/>
                  <c:yMode val="edge"/>
                  <c:x val="0.21447721179624676"/>
                  <c:y val="0.29824625275461886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В_ВЧА!$B$25:$B$30</c:f>
              <c:strCache>
                <c:ptCount val="6"/>
                <c:pt idx="0">
                  <c:v>КІNТО-Klasychnyi</c:v>
                </c:pt>
                <c:pt idx="1">
                  <c:v>ОТP Fond Aktsii</c:v>
                </c:pt>
                <c:pt idx="2">
                  <c:v>Sofiivskyi</c:v>
                </c:pt>
                <c:pt idx="3">
                  <c:v>KINTO-Ekviti</c:v>
                </c:pt>
                <c:pt idx="4">
                  <c:v>UNIVER.UA/Myhailo Hrushevskyi: Fond Derzhavnykh Paperiv</c:v>
                </c:pt>
                <c:pt idx="5">
                  <c:v>Others</c:v>
                </c:pt>
              </c:strCache>
            </c:strRef>
          </c:cat>
          <c:val>
            <c:numRef>
              <c:f>В_ВЧА!$C$25:$C$30</c:f>
              <c:numCache>
                <c:formatCode>#,##0.00</c:formatCode>
                <c:ptCount val="6"/>
                <c:pt idx="0">
                  <c:v>26596781.559999999</c:v>
                </c:pt>
                <c:pt idx="1">
                  <c:v>8267238.2400000002</c:v>
                </c:pt>
                <c:pt idx="2">
                  <c:v>6414303.25</c:v>
                </c:pt>
                <c:pt idx="3">
                  <c:v>4794365.55</c:v>
                </c:pt>
                <c:pt idx="4">
                  <c:v>4298461.5</c:v>
                </c:pt>
                <c:pt idx="5">
                  <c:v>24455435.629900008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В_ВЧА!$B$25:$B$30</c:f>
              <c:strCache>
                <c:ptCount val="6"/>
                <c:pt idx="0">
                  <c:v>КІNТО-Klasychnyi</c:v>
                </c:pt>
                <c:pt idx="1">
                  <c:v>ОТP Fond Aktsii</c:v>
                </c:pt>
                <c:pt idx="2">
                  <c:v>Sofiivskyi</c:v>
                </c:pt>
                <c:pt idx="3">
                  <c:v>KINTO-Ekviti</c:v>
                </c:pt>
                <c:pt idx="4">
                  <c:v>UNIVER.UA/Myhailo Hrushevskyi: Fond Derzhavnykh Paperiv</c:v>
                </c:pt>
                <c:pt idx="5">
                  <c:v>Others</c:v>
                </c:pt>
              </c:strCache>
            </c:strRef>
          </c:cat>
          <c:val>
            <c:numRef>
              <c:f>В_ВЧА!$D$25:$D$34</c:f>
              <c:numCache>
                <c:formatCode>0.00%</c:formatCode>
                <c:ptCount val="10"/>
                <c:pt idx="0">
                  <c:v>0.35544561201824521</c:v>
                </c:pt>
                <c:pt idx="1">
                  <c:v>0.11048530624986794</c:v>
                </c:pt>
                <c:pt idx="2">
                  <c:v>8.5722249484342095E-2</c:v>
                </c:pt>
                <c:pt idx="3">
                  <c:v>6.4073023020268807E-2</c:v>
                </c:pt>
                <c:pt idx="4">
                  <c:v>5.7445645261913578E-2</c:v>
                </c:pt>
                <c:pt idx="5">
                  <c:v>0.32682816396536246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9491398653702342"/>
          <c:y val="3.765694223259168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1413612565445059E-2"/>
          <c:y val="0.38912173640344738"/>
          <c:w val="0.90351533283470453"/>
          <c:h val="0.33891248009332542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ВЧА'!$C$58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3.370216659337916E-3"/>
                  <c:y val="-1.4154390933218361E-2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ВЧА'!$B$59:$B$69</c:f>
              <c:strCache>
                <c:ptCount val="11"/>
                <c:pt idx="0">
                  <c:v>ОТP Fond Aktsii</c:v>
                </c:pt>
                <c:pt idx="1">
                  <c:v>UNIVER.UA/Iaroslav Mudryi: Fond Aktsii</c:v>
                </c:pt>
                <c:pt idx="2">
                  <c:v>UNIVER.UA/Taras Shevchenko: Fond Zaoshchadzhen</c:v>
                </c:pt>
                <c:pt idx="3">
                  <c:v>UNIVER.UA/Myhailo Hrushevskyi: Fond Derzhavnykh Paperiv   </c:v>
                </c:pt>
                <c:pt idx="4">
                  <c:v>Sofiivskyi</c:v>
                </c:pt>
                <c:pt idx="5">
                  <c:v>KINTO-Kaznacheiskyi</c:v>
                </c:pt>
                <c:pt idx="6">
                  <c:v>KINTO- Кlasychnyi</c:v>
                </c:pt>
                <c:pt idx="7">
                  <c:v>KINTO-Ekviti</c:v>
                </c:pt>
                <c:pt idx="8">
                  <c:v>Nadbannia</c:v>
                </c:pt>
                <c:pt idx="9">
                  <c:v>VSI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ВЧА'!$C$59:$C$69</c:f>
              <c:numCache>
                <c:formatCode>#,##0.00</c:formatCode>
                <c:ptCount val="11"/>
                <c:pt idx="0">
                  <c:v>490.7800400000001</c:v>
                </c:pt>
                <c:pt idx="1">
                  <c:v>182.95729999999995</c:v>
                </c:pt>
                <c:pt idx="2">
                  <c:v>38.60120000000019</c:v>
                </c:pt>
                <c:pt idx="3">
                  <c:v>40.761700000000189</c:v>
                </c:pt>
                <c:pt idx="4">
                  <c:v>413.59213999999963</c:v>
                </c:pt>
                <c:pt idx="5">
                  <c:v>194.58192999999991</c:v>
                </c:pt>
                <c:pt idx="6">
                  <c:v>-307.95719000000133</c:v>
                </c:pt>
                <c:pt idx="7">
                  <c:v>-33.056480000000448</c:v>
                </c:pt>
                <c:pt idx="8">
                  <c:v>22.694810000000054</c:v>
                </c:pt>
                <c:pt idx="9">
                  <c:v>-5.2698300000000744</c:v>
                </c:pt>
                <c:pt idx="10">
                  <c:v>154.5599900000002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ВЧА'!$E$58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4310516063140017E-3"/>
                  <c:y val="-7.2363742086934933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5752096721605722E-3"/>
                  <c:y val="-4.162806651798299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2433673711094534E-4"/>
                  <c:y val="3.7951727736874663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4.1986772488023785E-4"/>
                  <c:y val="-2.17597350550196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6879524552553895E-3"/>
                  <c:y val="-3.0175674503276221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2.5498493988368302E-3"/>
                  <c:y val="8.9316873742284406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1.7001064105187706E-4"/>
                  <c:y val="3.351969228992154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1.1902182794110326E-3"/>
                  <c:y val="7.3195951506573207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1.8022307446040717E-3"/>
                  <c:y val="-5.5086200547592506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666221455779408E-3"/>
                  <c:y val="5.5386137856314726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2.6178247087311085E-3"/>
                  <c:y val="-3.848257270182364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217651458489194"/>
                  <c:y val="0.36192505590213131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1929693343305958"/>
                  <c:y val="0.3556488988633658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6566940912490691"/>
                  <c:y val="0.39121378874970275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1278982797307466"/>
                  <c:y val="0.35355684651711078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065818997756152"/>
                  <c:y val="0.35774095120962124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0478683620044911"/>
                  <c:y val="0.35983300355587627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4966342557965591"/>
                  <c:y val="0.36401710824838635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780852655198239"/>
                  <c:y val="0.42259457394352906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2423335826477184"/>
                  <c:y val="0.47280383025365141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5863874345549784"/>
                  <c:y val="0.67573290784039552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024682124158562"/>
                  <c:y val="0.42259457394352906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ВЧА'!$B$59:$B$69</c:f>
              <c:strCache>
                <c:ptCount val="11"/>
                <c:pt idx="0">
                  <c:v>ОТP Fond Aktsii</c:v>
                </c:pt>
                <c:pt idx="1">
                  <c:v>UNIVER.UA/Iaroslav Mudryi: Fond Aktsii</c:v>
                </c:pt>
                <c:pt idx="2">
                  <c:v>UNIVER.UA/Taras Shevchenko: Fond Zaoshchadzhen</c:v>
                </c:pt>
                <c:pt idx="3">
                  <c:v>UNIVER.UA/Myhailo Hrushevskyi: Fond Derzhavnykh Paperiv   </c:v>
                </c:pt>
                <c:pt idx="4">
                  <c:v>Sofiivskyi</c:v>
                </c:pt>
                <c:pt idx="5">
                  <c:v>KINTO-Kaznacheiskyi</c:v>
                </c:pt>
                <c:pt idx="6">
                  <c:v>KINTO- Кlasychnyi</c:v>
                </c:pt>
                <c:pt idx="7">
                  <c:v>KINTO-Ekviti</c:v>
                </c:pt>
                <c:pt idx="8">
                  <c:v>Nadbannia</c:v>
                </c:pt>
                <c:pt idx="9">
                  <c:v>VSI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ВЧА'!$E$59:$E$69</c:f>
              <c:numCache>
                <c:formatCode>#,##0.00</c:formatCode>
                <c:ptCount val="11"/>
                <c:pt idx="0">
                  <c:v>228.2921455068128</c:v>
                </c:pt>
                <c:pt idx="1">
                  <c:v>163.28727369636462</c:v>
                </c:pt>
                <c:pt idx="2">
                  <c:v>9.7736082051281699</c:v>
                </c:pt>
                <c:pt idx="3">
                  <c:v>8.6561212550610485</c:v>
                </c:pt>
                <c:pt idx="4">
                  <c:v>0</c:v>
                </c:pt>
                <c:pt idx="5">
                  <c:v>-6.9836595025720669</c:v>
                </c:pt>
                <c:pt idx="6">
                  <c:v>-9.0379998221897981</c:v>
                </c:pt>
                <c:pt idx="7">
                  <c:v>-14.572167846052656</c:v>
                </c:pt>
                <c:pt idx="8">
                  <c:v>-19.931411087866152</c:v>
                </c:pt>
                <c:pt idx="9">
                  <c:v>-71.045544646464705</c:v>
                </c:pt>
                <c:pt idx="10">
                  <c:v>-2.8849096745467477</c:v>
                </c:pt>
              </c:numCache>
            </c:numRef>
          </c:val>
        </c:ser>
        <c:dLbls>
          <c:showVal val="1"/>
        </c:dLbls>
        <c:overlap val="-30"/>
        <c:axId val="62572032"/>
        <c:axId val="62573568"/>
      </c:barChart>
      <c:lineChart>
        <c:grouping val="standard"/>
        <c:ser>
          <c:idx val="2"/>
          <c:order val="2"/>
          <c:tx>
            <c:strRef>
              <c:f>'В_динаміка ВЧА'!$D$58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4431362231234138E-2"/>
                  <c:y val="-9.240630970777970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807694004488684E-2"/>
                  <c:y val="-5.744999955234370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9.9485022811999241E-3"/>
                  <c:y val="5.025975344407182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78781086821665E-2"/>
                  <c:y val="4.9377065371757477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391517360992409E-2"/>
                  <c:y val="4.3126693928410328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2255586669865216E-2"/>
                  <c:y val="0.11293343302781333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119577381040399E-2"/>
                  <c:y val="9.783395552582301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739738623255444E-2"/>
                  <c:y val="0.10750080948244471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3343445116031116E-2"/>
                  <c:y val="0.1010925728516844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5451343893864505E-2"/>
                  <c:y val="5.4167738447611233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12341062079279"/>
                  <c:y val="1.0460261731275467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9685863874345568"/>
                  <c:y val="8.3682093850203747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8234854151084521"/>
                  <c:y val="8.3682093850203747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2946896035901252"/>
                  <c:y val="8.3682093850203747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7658937920718061"/>
                  <c:y val="8.3682093850203747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ВЧА'!$B$59:$B$68</c:f>
              <c:strCache>
                <c:ptCount val="10"/>
                <c:pt idx="0">
                  <c:v>ОТP Fond Aktsii</c:v>
                </c:pt>
                <c:pt idx="1">
                  <c:v>UNIVER.UA/Iaroslav Mudryi: Fond Aktsii</c:v>
                </c:pt>
                <c:pt idx="2">
                  <c:v>UNIVER.UA/Taras Shevchenko: Fond Zaoshchadzhen</c:v>
                </c:pt>
                <c:pt idx="3">
                  <c:v>UNIVER.UA/Myhailo Hrushevskyi: Fond Derzhavnykh Paperiv   </c:v>
                </c:pt>
                <c:pt idx="4">
                  <c:v>Sofiivskyi</c:v>
                </c:pt>
                <c:pt idx="5">
                  <c:v>KINTO-Kaznacheiskyi</c:v>
                </c:pt>
                <c:pt idx="6">
                  <c:v>KINTO- Кlasychnyi</c:v>
                </c:pt>
                <c:pt idx="7">
                  <c:v>KINTO-Ekviti</c:v>
                </c:pt>
                <c:pt idx="8">
                  <c:v>Nadbannia</c:v>
                </c:pt>
                <c:pt idx="9">
                  <c:v>VSI</c:v>
                </c:pt>
              </c:strCache>
            </c:strRef>
          </c:cat>
          <c:val>
            <c:numRef>
              <c:f>'В_динаміка ВЧА'!$D$59:$D$68</c:f>
              <c:numCache>
                <c:formatCode>0.00%</c:formatCode>
                <c:ptCount val="10"/>
                <c:pt idx="0">
                  <c:v>6.3110998269109209E-2</c:v>
                </c:pt>
                <c:pt idx="1">
                  <c:v>0.1868827096447947</c:v>
                </c:pt>
                <c:pt idx="2">
                  <c:v>1.2699091549708224E-2</c:v>
                </c:pt>
                <c:pt idx="3">
                  <c:v>9.573643496425038E-3</c:v>
                </c:pt>
                <c:pt idx="4">
                  <c:v>6.8923854592959993E-2</c:v>
                </c:pt>
                <c:pt idx="5">
                  <c:v>0.10868374935063663</c:v>
                </c:pt>
                <c:pt idx="6">
                  <c:v>-1.1446206293305908E-2</c:v>
                </c:pt>
                <c:pt idx="7">
                  <c:v>-6.8476465895401413E-3</c:v>
                </c:pt>
                <c:pt idx="8">
                  <c:v>2.9721122260113968E-2</c:v>
                </c:pt>
                <c:pt idx="9">
                  <c:v>-3.0938115971635271E-3</c:v>
                </c:pt>
              </c:numCache>
            </c:numRef>
          </c:val>
        </c:ser>
        <c:dLbls>
          <c:showVal val="1"/>
        </c:dLbls>
        <c:marker val="1"/>
        <c:axId val="62694144"/>
        <c:axId val="62695680"/>
      </c:lineChart>
      <c:catAx>
        <c:axId val="6257203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2573568"/>
        <c:crosses val="autoZero"/>
        <c:lblAlgn val="ctr"/>
        <c:lblOffset val="40"/>
        <c:tickLblSkip val="2"/>
        <c:tickMarkSkip val="1"/>
      </c:catAx>
      <c:valAx>
        <c:axId val="62573568"/>
        <c:scaling>
          <c:orientation val="minMax"/>
          <c:min val="-45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2572032"/>
        <c:crosses val="autoZero"/>
        <c:crossBetween val="between"/>
      </c:valAx>
      <c:catAx>
        <c:axId val="62694144"/>
        <c:scaling>
          <c:orientation val="minMax"/>
        </c:scaling>
        <c:delete val="1"/>
        <c:axPos val="b"/>
        <c:tickLblPos val="none"/>
        <c:crossAx val="62695680"/>
        <c:crosses val="autoZero"/>
        <c:lblAlgn val="ctr"/>
        <c:lblOffset val="100"/>
      </c:catAx>
      <c:valAx>
        <c:axId val="62695680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269414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1802543006731528E-2"/>
          <c:y val="0.75313884465183401"/>
          <c:w val="0.47793567688855648"/>
          <c:h val="5.2301308656377339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 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767125139215108"/>
          <c:y val="7.5853350189633399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2063340932702441"/>
          <c:y val="0.10872313527180795"/>
          <c:w val="0.75995952101530662"/>
          <c:h val="0.84702907711757336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'В_діаграма(дох)'!$A$2:$A$23</c:f>
              <c:strCache>
                <c:ptCount val="22"/>
                <c:pt idx="0">
                  <c:v>KINTO- Кlasychnyi</c:v>
                </c:pt>
                <c:pt idx="1">
                  <c:v>KINTO-Ekviti</c:v>
                </c:pt>
                <c:pt idx="2">
                  <c:v>UNIVER.UA/Volodymyr Velykyi: Fond Zbalansovanyi</c:v>
                </c:pt>
                <c:pt idx="3">
                  <c:v>UNIVER.UA/Myhailo Hrushevskyi: Fond Derzhavnykh Paperiv   </c:v>
                </c:pt>
                <c:pt idx="4">
                  <c:v>Altus – Zbalansovanyi</c:v>
                </c:pt>
                <c:pt idx="5">
                  <c:v>UNIVER.UA/Taras Shevchenko: Fond Zaoshchadzhen</c:v>
                </c:pt>
                <c:pt idx="6">
                  <c:v>OTP-Кlasychnyi</c:v>
                </c:pt>
                <c:pt idx="7">
                  <c:v>Altus – Depozyt</c:v>
                </c:pt>
                <c:pt idx="8">
                  <c:v>UNIVER.UA/Iaroslav Mudryi: Fond Aktsii</c:v>
                </c:pt>
                <c:pt idx="9">
                  <c:v>ТАSК Resurs</c:v>
                </c:pt>
                <c:pt idx="10">
                  <c:v>ОТP Fond Aktsii</c:v>
                </c:pt>
                <c:pt idx="11">
                  <c:v>VSI</c:v>
                </c:pt>
                <c:pt idx="12">
                  <c:v>Nadbannia</c:v>
                </c:pt>
                <c:pt idx="13">
                  <c:v>Sofiivskyi</c:v>
                </c:pt>
                <c:pt idx="14">
                  <c:v>KINTO-Kaznacheiskyi</c:v>
                </c:pt>
                <c:pt idx="15">
                  <c:v>Funds' average rate of return</c:v>
                </c:pt>
                <c:pt idx="16">
                  <c:v>UX Index</c:v>
                </c:pt>
                <c:pt idx="17">
                  <c:v>PFTS Index</c:v>
                </c:pt>
                <c:pt idx="18">
                  <c:v>EURO Deposits</c:v>
                </c:pt>
                <c:pt idx="19">
                  <c:v>USD Deposits</c:v>
                </c:pt>
                <c:pt idx="20">
                  <c:v>UAH Deposits</c:v>
                </c:pt>
                <c:pt idx="21">
                  <c:v>"Gold" deposit (at official rate of gold)</c:v>
                </c:pt>
              </c:strCache>
            </c:strRef>
          </c:cat>
          <c:val>
            <c:numRef>
              <c:f>'В_діаграма(дох)'!$B$2:$B$23</c:f>
              <c:numCache>
                <c:formatCode>0.00%</c:formatCode>
                <c:ptCount val="22"/>
                <c:pt idx="0">
                  <c:v>-1.1104584223246117E-2</c:v>
                </c:pt>
                <c:pt idx="1">
                  <c:v>-3.7978258067389303E-3</c:v>
                </c:pt>
                <c:pt idx="2">
                  <c:v>5.2030312635384934E-3</c:v>
                </c:pt>
                <c:pt idx="3">
                  <c:v>7.5341007822957717E-3</c:v>
                </c:pt>
                <c:pt idx="4">
                  <c:v>9.3091196991517133E-3</c:v>
                </c:pt>
                <c:pt idx="5">
                  <c:v>9.4636311933102846E-3</c:v>
                </c:pt>
                <c:pt idx="6">
                  <c:v>9.9026477486781062E-3</c:v>
                </c:pt>
                <c:pt idx="7">
                  <c:v>1.5813143304243882E-2</c:v>
                </c:pt>
                <c:pt idx="8">
                  <c:v>1.8242900180823973E-2</c:v>
                </c:pt>
                <c:pt idx="9">
                  <c:v>2.5811085549747981E-2</c:v>
                </c:pt>
                <c:pt idx="10">
                  <c:v>3.3366315386317291E-2</c:v>
                </c:pt>
                <c:pt idx="11">
                  <c:v>3.8881185809273022E-2</c:v>
                </c:pt>
                <c:pt idx="12">
                  <c:v>5.7372065392708338E-2</c:v>
                </c:pt>
                <c:pt idx="13">
                  <c:v>6.8923854592974454E-2</c:v>
                </c:pt>
                <c:pt idx="14">
                  <c:v>0.11292408143111721</c:v>
                </c:pt>
                <c:pt idx="15">
                  <c:v>2.6522983486946365E-2</c:v>
                </c:pt>
                <c:pt idx="16">
                  <c:v>6.0789303697477592E-2</c:v>
                </c:pt>
                <c:pt idx="17">
                  <c:v>3.546192526374603E-2</c:v>
                </c:pt>
                <c:pt idx="18">
                  <c:v>5.0473006328773051E-2</c:v>
                </c:pt>
                <c:pt idx="19">
                  <c:v>4.0641734497517401E-2</c:v>
                </c:pt>
                <c:pt idx="20">
                  <c:v>1.1917808219178082E-2</c:v>
                </c:pt>
                <c:pt idx="21">
                  <c:v>4.669667160194102E-2</c:v>
                </c:pt>
              </c:numCache>
            </c:numRef>
          </c:val>
        </c:ser>
        <c:gapWidth val="60"/>
        <c:axId val="62916096"/>
        <c:axId val="62917632"/>
      </c:barChart>
      <c:catAx>
        <c:axId val="6291609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917632"/>
        <c:crosses val="autoZero"/>
        <c:lblAlgn val="ctr"/>
        <c:lblOffset val="0"/>
        <c:tickLblSkip val="1"/>
        <c:tickMarkSkip val="1"/>
      </c:catAx>
      <c:valAx>
        <c:axId val="62917632"/>
        <c:scaling>
          <c:orientation val="minMax"/>
          <c:max val="0.12000000000000002"/>
          <c:min val="-2.0000000000000011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916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726932516732975"/>
          <c:y val="6.64894480466776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21285392574511E-2"/>
          <c:y val="0.34042597399898994"/>
          <c:w val="0.93253085194751817"/>
          <c:h val="0.43883035710807278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ВЧА'!$C$39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7.6487229432294578E-4"/>
                  <c:y val="7.9096366688872696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66345433566636525"/>
                  <c:y val="0.45744740256114225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0441822321961534"/>
                  <c:y val="0.41489415581126882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ВЧА'!$B$40:$B$42</c:f>
              <c:strCache>
                <c:ptCount val="3"/>
                <c:pt idx="0">
                  <c:v>ТАSК Ukrainskyi Kapital</c:v>
                </c:pt>
                <c:pt idx="1">
                  <c:v>Оptimum</c:v>
                </c:pt>
                <c:pt idx="2">
                  <c:v>Zbalansovanyi Fond "Parytet"</c:v>
                </c:pt>
              </c:strCache>
            </c:strRef>
          </c:cat>
          <c:val>
            <c:numRef>
              <c:f>'І_динаміка ВЧА'!$C$40:$C$42</c:f>
              <c:numCache>
                <c:formatCode>#,##0.00</c:formatCode>
                <c:ptCount val="3"/>
                <c:pt idx="0">
                  <c:v>57.153299999999817</c:v>
                </c:pt>
                <c:pt idx="1">
                  <c:v>-28.223110000000048</c:v>
                </c:pt>
                <c:pt idx="2">
                  <c:v>22.922780000000028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ВЧА'!$E$39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122009306133643E-2"/>
                  <c:y val="-5.555198426682656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143425895587873E-3"/>
                  <c:y val="-2.3604258294827499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9231040775791864E-3"/>
                  <c:y val="3.1566253056320806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6947835833832072"/>
                  <c:y val="0.4468090908736741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333339085513213"/>
                  <c:y val="0.44414951295180677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453821107728652"/>
                  <c:y val="0.42553246749873708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5140629032245418"/>
                  <c:y val="0.42819204542060418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7349458262313575"/>
                  <c:y val="0.44946866879554137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86024163861825376"/>
                  <c:y val="0.44148993502993988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919725715146299"/>
                  <c:y val="0.3909579545144649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5220934692625732"/>
                  <c:y val="0.37766006490512932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ВЧА'!$B$40:$B$42</c:f>
              <c:strCache>
                <c:ptCount val="3"/>
                <c:pt idx="0">
                  <c:v>ТАSК Ukrainskyi Kapital</c:v>
                </c:pt>
                <c:pt idx="1">
                  <c:v>Оptimum</c:v>
                </c:pt>
                <c:pt idx="2">
                  <c:v>Zbalansovanyi Fond "Parytet"</c:v>
                </c:pt>
              </c:strCache>
            </c:strRef>
          </c:cat>
          <c:val>
            <c:numRef>
              <c:f>'І_динаміка ВЧА'!$E$40:$E$42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-26.247817703412082</c:v>
                </c:pt>
              </c:numCache>
            </c:numRef>
          </c:val>
        </c:ser>
        <c:dLbls>
          <c:showVal val="1"/>
        </c:dLbls>
        <c:overlap val="-20"/>
        <c:axId val="63097088"/>
        <c:axId val="63131648"/>
      </c:barChart>
      <c:lineChart>
        <c:grouping val="standard"/>
        <c:ser>
          <c:idx val="2"/>
          <c:order val="2"/>
          <c:tx>
            <c:strRef>
              <c:f>'І_динаміка ВЧА'!$D$39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971107904403559E-3"/>
                  <c:y val="-5.482738981253050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5371324237509186E-3"/>
                  <c:y val="-5.739625831949624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2.5485537944287149E-3"/>
                  <c:y val="-2.332479942447619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4618516737666856"/>
                  <c:y val="0.19680876621816587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69879572884956165"/>
                  <c:y val="0.30053230517098323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0682786366392458"/>
                  <c:y val="0.62500081163877097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2931784114414"/>
                  <c:y val="1.59574675312026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4016130158234592"/>
                  <c:y val="1.063831168746843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5100460514291945"/>
                  <c:y val="1.063831168746843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82409703195362072"/>
                  <c:y val="1.063831168746843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349442574550213"/>
                  <c:y val="0.58510714281076315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971936944604168"/>
                  <c:y val="1.0638311687468432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ВЧА'!$D$40:$D$42</c:f>
              <c:numCache>
                <c:formatCode>0.00%</c:formatCode>
                <c:ptCount val="3"/>
                <c:pt idx="0">
                  <c:v>4.4759661306888979E-2</c:v>
                </c:pt>
                <c:pt idx="1">
                  <c:v>-6.8059836089846948E-2</c:v>
                </c:pt>
                <c:pt idx="2">
                  <c:v>1.4931135299048588E-2</c:v>
                </c:pt>
              </c:numCache>
            </c:numRef>
          </c:val>
        </c:ser>
        <c:dLbls>
          <c:showVal val="1"/>
        </c:dLbls>
        <c:marker val="1"/>
        <c:axId val="63133184"/>
        <c:axId val="63134720"/>
      </c:lineChart>
      <c:catAx>
        <c:axId val="6309708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131648"/>
        <c:crosses val="autoZero"/>
        <c:lblAlgn val="ctr"/>
        <c:lblOffset val="100"/>
        <c:tickLblSkip val="1"/>
        <c:tickMarkSkip val="1"/>
      </c:catAx>
      <c:valAx>
        <c:axId val="63131648"/>
        <c:scaling>
          <c:orientation val="minMax"/>
          <c:max val="10"/>
          <c:min val="-26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097088"/>
        <c:crosses val="autoZero"/>
        <c:crossBetween val="between"/>
      </c:valAx>
      <c:catAx>
        <c:axId val="63133184"/>
        <c:scaling>
          <c:orientation val="minMax"/>
        </c:scaling>
        <c:delete val="1"/>
        <c:axPos val="b"/>
        <c:tickLblPos val="none"/>
        <c:crossAx val="63134720"/>
        <c:crosses val="autoZero"/>
        <c:lblAlgn val="ctr"/>
        <c:lblOffset val="100"/>
      </c:catAx>
      <c:valAx>
        <c:axId val="63134720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13318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566274132682404"/>
          <c:y val="0.81383084409133466"/>
          <c:w val="0.54056267300661431"/>
          <c:h val="6.9149025968544789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823557007847933"/>
          <c:y val="8.000006250004894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6862799539291888E-2"/>
          <c:y val="0.15200011875009287"/>
          <c:w val="0.93039304763427544"/>
          <c:h val="0.7920006187504837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'І_діаграма(дох)'!$A$2:$A$11</c:f>
              <c:strCache>
                <c:ptCount val="10"/>
                <c:pt idx="0">
                  <c:v>Optimum</c:v>
                </c:pt>
                <c:pt idx="1">
                  <c:v>Zbalansovanyi Fond "Parytet"</c:v>
                </c:pt>
                <c:pt idx="2">
                  <c:v>ТАSК Ukrainskyi Kapital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"Gold" deposit (at official rate of gold)</c:v>
                </c:pt>
              </c:strCache>
            </c:strRef>
          </c:cat>
          <c:val>
            <c:numRef>
              <c:f>'І_діаграма(дох)'!$B$2:$B$11</c:f>
              <c:numCache>
                <c:formatCode>0.00%</c:formatCode>
                <c:ptCount val="10"/>
                <c:pt idx="0">
                  <c:v>-6.8059836089847225E-2</c:v>
                </c:pt>
                <c:pt idx="1">
                  <c:v>3.2546762480364366E-2</c:v>
                </c:pt>
                <c:pt idx="2">
                  <c:v>4.4759661306930987E-2</c:v>
                </c:pt>
                <c:pt idx="3">
                  <c:v>3.0821958991493759E-3</c:v>
                </c:pt>
                <c:pt idx="4">
                  <c:v>6.0789303697477592E-2</c:v>
                </c:pt>
                <c:pt idx="5">
                  <c:v>3.546192526374603E-2</c:v>
                </c:pt>
                <c:pt idx="6">
                  <c:v>5.0473006328773051E-2</c:v>
                </c:pt>
                <c:pt idx="7">
                  <c:v>4.0641734497517401E-2</c:v>
                </c:pt>
                <c:pt idx="8">
                  <c:v>1.1917808219178082E-2</c:v>
                </c:pt>
                <c:pt idx="9">
                  <c:v>4.669667160194102E-2</c:v>
                </c:pt>
              </c:numCache>
            </c:numRef>
          </c:val>
        </c:ser>
        <c:gapWidth val="60"/>
        <c:axId val="63313792"/>
        <c:axId val="63315328"/>
      </c:barChart>
      <c:catAx>
        <c:axId val="63313792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315328"/>
        <c:crosses val="autoZero"/>
        <c:lblAlgn val="ctr"/>
        <c:lblOffset val="100"/>
        <c:tickLblSkip val="1"/>
        <c:tickMarkSkip val="1"/>
      </c:catAx>
      <c:valAx>
        <c:axId val="63315328"/>
        <c:scaling>
          <c:orientation val="minMax"/>
          <c:max val="7.0000000000000021E-2"/>
          <c:min val="-7.0000000000000021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313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4729091884342195"/>
          <c:y val="5.32544378698224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5303804988811215E-2"/>
          <c:y val="0.33136094674556243"/>
          <c:w val="0.92200402331244169"/>
          <c:h val="0.45562130177514792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ВЧА'!$C$34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1585805740753023E-3"/>
                  <c:y val="-1.152011499426140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59523857248577061"/>
                  <c:y val="0.37869822485207116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0164243832938782"/>
                  <c:y val="0.54437869822485241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078880335719725"/>
                  <c:y val="0.54142011834319581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9868693129019432"/>
                  <c:y val="0.48816568047337278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0624038369796758"/>
                  <c:y val="0.49112426035502987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1280853346332826"/>
                  <c:y val="0.482248520710059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81527158962533808"/>
                  <c:y val="0.28994082840236685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5829273005561919"/>
                  <c:y val="0.585798816568048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0344875969247114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5435192037401291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70689711849689485"/>
                  <c:y val="0.94970414201183462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4844050540757883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ВЧА'!$B$35:$B$36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'3_динаміка ВЧА'!$C$35:$C$36</c:f>
              <c:numCache>
                <c:formatCode>#,##0.00</c:formatCode>
                <c:ptCount val="2"/>
                <c:pt idx="0">
                  <c:v>557.5192599999998</c:v>
                </c:pt>
                <c:pt idx="1">
                  <c:v>14.583849999999977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ВЧА'!$E$34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8530384507761597"/>
                  <c:y val="0.49112426035502987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85139641333481986"/>
                  <c:y val="0.2721893491124262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60426977841314111"/>
                  <c:y val="0.51479289940828432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ВЧА'!$B$35:$B$36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'3_динаміка ВЧА'!$E$35:$E$36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Val val="1"/>
        </c:dLbls>
        <c:overlap val="-20"/>
        <c:axId val="63508480"/>
        <c:axId val="63510016"/>
      </c:barChart>
      <c:lineChart>
        <c:grouping val="standard"/>
        <c:ser>
          <c:idx val="2"/>
          <c:order val="2"/>
          <c:tx>
            <c:strRef>
              <c:f>'3_динаміка ВЧА'!$D$34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745349125244964E-3"/>
                  <c:y val="-5.468129182900748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6742374268747738E-3"/>
                  <c:y val="3.016317535463404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428576582846327"/>
                  <c:y val="0.53846153846153844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3579705764208945"/>
                  <c:y val="1.18343195266272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2594483299404886"/>
                  <c:y val="0.5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83415502020074872"/>
                  <c:y val="0.49704142011834318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6896597342432964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1658505922319173"/>
                  <c:y val="0.89349112426035471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6666720118406331"/>
                  <c:y val="0.87278106508875763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71757036186560419"/>
                  <c:y val="0.9319526627218937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7586269103317707"/>
                  <c:y val="0.97633136094674522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7422065359183734"/>
                  <c:y val="0.99704142011834351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7963921679304065"/>
                  <c:y val="0.65976331360946794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ВЧА'!$D$35:$D$36</c:f>
              <c:numCache>
                <c:formatCode>0.00%</c:formatCode>
                <c:ptCount val="2"/>
                <c:pt idx="0">
                  <c:v>6.5863211912157826E-2</c:v>
                </c:pt>
                <c:pt idx="1">
                  <c:v>1.5014824716486732E-2</c:v>
                </c:pt>
              </c:numCache>
            </c:numRef>
          </c:val>
        </c:ser>
        <c:dLbls>
          <c:showVal val="1"/>
        </c:dLbls>
        <c:marker val="1"/>
        <c:axId val="63511552"/>
        <c:axId val="63529728"/>
      </c:lineChart>
      <c:catAx>
        <c:axId val="6350848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510016"/>
        <c:crosses val="autoZero"/>
        <c:lblAlgn val="ctr"/>
        <c:lblOffset val="100"/>
        <c:tickLblSkip val="1"/>
        <c:tickMarkSkip val="1"/>
      </c:catAx>
      <c:valAx>
        <c:axId val="63510016"/>
        <c:scaling>
          <c:orientation val="minMax"/>
          <c:max val="56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508480"/>
        <c:crosses val="autoZero"/>
        <c:crossBetween val="between"/>
      </c:valAx>
      <c:catAx>
        <c:axId val="63511552"/>
        <c:scaling>
          <c:orientation val="minMax"/>
        </c:scaling>
        <c:delete val="1"/>
        <c:axPos val="b"/>
        <c:tickLblPos val="none"/>
        <c:crossAx val="63529728"/>
        <c:crosses val="autoZero"/>
        <c:lblAlgn val="ctr"/>
        <c:lblOffset val="100"/>
      </c:catAx>
      <c:valAx>
        <c:axId val="63529728"/>
        <c:scaling>
          <c:orientation val="minMax"/>
          <c:max val="0.15000000000000008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351155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4614133227926518"/>
          <c:y val="0.86094674556213013"/>
          <c:w val="0.50656855065340745"/>
          <c:h val="7.3964497041420177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9016566862946025"/>
          <c:y val="7.911392405063302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0185019219843168E-2"/>
          <c:y val="0.18037974683544311"/>
          <c:w val="0.95326238116859496"/>
          <c:h val="0.76424050632911456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'З_діаграма(дох)'!$A$2:$A$10</c:f>
              <c:strCache>
                <c:ptCount val="9"/>
                <c:pt idx="0">
                  <c:v>ТАSК Universal</c:v>
                </c:pt>
                <c:pt idx="1">
                  <c:v>Іndeks Ukrainskoi Birzhi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'З_діаграма(дох)'!$B$2:$B$10</c:f>
              <c:numCache>
                <c:formatCode>0.00%</c:formatCode>
                <c:ptCount val="9"/>
                <c:pt idx="0">
                  <c:v>1.5014824716519382E-2</c:v>
                </c:pt>
                <c:pt idx="1">
                  <c:v>6.5863211912202013E-2</c:v>
                </c:pt>
                <c:pt idx="2">
                  <c:v>4.0439018314360697E-2</c:v>
                </c:pt>
                <c:pt idx="3">
                  <c:v>6.0789303697477592E-2</c:v>
                </c:pt>
                <c:pt idx="4">
                  <c:v>3.546192526374603E-2</c:v>
                </c:pt>
                <c:pt idx="5">
                  <c:v>5.0473006328773051E-2</c:v>
                </c:pt>
                <c:pt idx="6">
                  <c:v>4.0641734497517401E-2</c:v>
                </c:pt>
                <c:pt idx="7">
                  <c:v>1.1917808219178082E-2</c:v>
                </c:pt>
                <c:pt idx="8">
                  <c:v>4.669667160194102E-2</c:v>
                </c:pt>
              </c:numCache>
            </c:numRef>
          </c:val>
        </c:ser>
        <c:gapWidth val="60"/>
        <c:axId val="63934464"/>
        <c:axId val="63936000"/>
      </c:barChart>
      <c:catAx>
        <c:axId val="6393446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936000"/>
        <c:crosses val="autoZero"/>
        <c:lblAlgn val="ctr"/>
        <c:lblOffset val="100"/>
        <c:tickLblSkip val="1"/>
        <c:tickMarkSkip val="1"/>
      </c:catAx>
      <c:valAx>
        <c:axId val="63936000"/>
        <c:scaling>
          <c:orientation val="minMax"/>
          <c:max val="7.0000000000000021E-2"/>
          <c:min val="-2.0000000000000011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934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9525</xdr:rowOff>
    </xdr:from>
    <xdr:to>
      <xdr:col>11</xdr:col>
      <xdr:colOff>590550</xdr:colOff>
      <xdr:row>21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52667</xdr:colOff>
      <xdr:row>22</xdr:row>
      <xdr:rowOff>63873</xdr:rowOff>
    </xdr:from>
    <xdr:to>
      <xdr:col>11</xdr:col>
      <xdr:colOff>595592</xdr:colOff>
      <xdr:row>42</xdr:row>
      <xdr:rowOff>144555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34</xdr:row>
      <xdr:rowOff>28575</xdr:rowOff>
    </xdr:from>
    <xdr:to>
      <xdr:col>4</xdr:col>
      <xdr:colOff>609600</xdr:colOff>
      <xdr:row>58</xdr:row>
      <xdr:rowOff>28575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9525</xdr:rowOff>
    </xdr:from>
    <xdr:to>
      <xdr:col>6</xdr:col>
      <xdr:colOff>1628775</xdr:colOff>
      <xdr:row>49</xdr:row>
      <xdr:rowOff>161925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200025</xdr:colOff>
      <xdr:row>44</xdr:row>
      <xdr:rowOff>133350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9525</xdr:rowOff>
    </xdr:from>
    <xdr:to>
      <xdr:col>7</xdr:col>
      <xdr:colOff>38100</xdr:colOff>
      <xdr:row>32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600075</xdr:colOff>
      <xdr:row>36</xdr:row>
      <xdr:rowOff>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9525</xdr:rowOff>
    </xdr:from>
    <xdr:to>
      <xdr:col>7</xdr:col>
      <xdr:colOff>0</xdr:colOff>
      <xdr:row>24</xdr:row>
      <xdr:rowOff>152400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19</xdr:col>
      <xdr:colOff>38100</xdr:colOff>
      <xdr:row>37</xdr:row>
      <xdr:rowOff>9525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9"/>
  <sheetViews>
    <sheetView zoomScale="85" workbookViewId="0"/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2" t="s">
        <v>14</v>
      </c>
      <c r="B1" s="72"/>
      <c r="C1" s="72"/>
      <c r="D1" s="73"/>
      <c r="E1" s="73"/>
      <c r="F1" s="73"/>
    </row>
    <row r="2" spans="1:14" ht="30.75" thickBot="1">
      <c r="A2" s="169" t="s">
        <v>15</v>
      </c>
      <c r="B2" s="169" t="s">
        <v>16</v>
      </c>
      <c r="C2" s="169" t="s">
        <v>17</v>
      </c>
      <c r="D2" s="169" t="s">
        <v>18</v>
      </c>
      <c r="E2" s="169" t="s">
        <v>19</v>
      </c>
      <c r="F2" s="169" t="s">
        <v>20</v>
      </c>
      <c r="G2" s="2"/>
      <c r="I2" s="1"/>
    </row>
    <row r="3" spans="1:14" ht="14.25">
      <c r="A3" s="87" t="s">
        <v>21</v>
      </c>
      <c r="B3" s="88">
        <v>9.7232362115882154E-3</v>
      </c>
      <c r="C3" s="88">
        <v>7.3852811816450536E-3</v>
      </c>
      <c r="D3" s="88">
        <v>6.4941579307393272E-3</v>
      </c>
      <c r="E3" s="88">
        <v>7.5441781435340671E-4</v>
      </c>
      <c r="F3" s="88">
        <v>5.7247637816265629E-4</v>
      </c>
      <c r="G3" s="56"/>
      <c r="H3" s="56"/>
      <c r="I3" s="2"/>
      <c r="J3" s="2"/>
      <c r="K3" s="2"/>
      <c r="L3" s="2"/>
    </row>
    <row r="4" spans="1:14" ht="14.25">
      <c r="A4" s="87" t="s">
        <v>22</v>
      </c>
      <c r="B4" s="88">
        <v>3.546192526374603E-2</v>
      </c>
      <c r="C4" s="88">
        <v>6.0789303697477592E-2</v>
      </c>
      <c r="D4" s="88">
        <v>2.6522983486946365E-2</v>
      </c>
      <c r="E4" s="88">
        <v>3.0821958991493759E-3</v>
      </c>
      <c r="F4" s="88">
        <v>4.0439018314360697E-2</v>
      </c>
      <c r="G4" s="56"/>
      <c r="H4" s="56"/>
      <c r="I4" s="2"/>
      <c r="J4" s="2"/>
      <c r="K4" s="2"/>
      <c r="L4" s="2"/>
    </row>
    <row r="5" spans="1:14" ht="15" thickBot="1">
      <c r="A5" s="76" t="s">
        <v>23</v>
      </c>
      <c r="B5" s="78">
        <v>0.18823307561757496</v>
      </c>
      <c r="C5" s="78">
        <v>0.71270607157217514</v>
      </c>
      <c r="D5" s="78">
        <v>0.27192380714012587</v>
      </c>
      <c r="E5" s="78">
        <v>0.29872191594446801</v>
      </c>
      <c r="F5" s="78">
        <v>0.4204035468416496</v>
      </c>
      <c r="G5" s="56"/>
      <c r="H5" s="56"/>
      <c r="I5" s="2"/>
      <c r="J5" s="2"/>
      <c r="K5" s="2"/>
      <c r="L5" s="2"/>
    </row>
    <row r="6" spans="1:14" ht="14.25">
      <c r="A6" s="52"/>
      <c r="B6" s="53"/>
      <c r="C6" s="53"/>
      <c r="D6" s="53"/>
      <c r="E6" s="53"/>
      <c r="F6" s="53"/>
      <c r="G6" s="56"/>
      <c r="H6" s="56"/>
      <c r="I6" s="2"/>
      <c r="J6" s="2"/>
      <c r="K6" s="2"/>
      <c r="L6" s="2"/>
    </row>
    <row r="7" spans="1:14" ht="14.25">
      <c r="A7" s="52" t="s">
        <v>24</v>
      </c>
      <c r="B7" s="53"/>
      <c r="C7" s="53"/>
      <c r="D7" s="53"/>
      <c r="E7" s="53"/>
      <c r="F7" s="53"/>
      <c r="G7" s="56"/>
      <c r="H7" s="56"/>
      <c r="I7" s="2"/>
      <c r="J7" s="2"/>
      <c r="K7" s="2"/>
      <c r="L7" s="2"/>
    </row>
    <row r="8" spans="1:14" ht="14.25">
      <c r="A8" s="70"/>
      <c r="B8" s="69"/>
      <c r="C8" s="69"/>
      <c r="D8" s="71"/>
      <c r="E8" s="71"/>
      <c r="F8" s="71"/>
      <c r="G8" s="10"/>
      <c r="J8" s="2"/>
      <c r="K8" s="2"/>
      <c r="L8" s="2"/>
      <c r="M8" s="2"/>
      <c r="N8" s="2"/>
    </row>
    <row r="9" spans="1:14" ht="14.25">
      <c r="A9" s="70"/>
      <c r="B9" s="71"/>
      <c r="C9" s="71"/>
      <c r="D9" s="71"/>
      <c r="E9" s="71"/>
      <c r="F9" s="71"/>
      <c r="J9" s="4"/>
      <c r="K9" s="4"/>
      <c r="L9" s="4"/>
      <c r="M9" s="4"/>
      <c r="N9" s="4"/>
    </row>
    <row r="10" spans="1:14" ht="14.25">
      <c r="A10" s="70"/>
      <c r="B10" s="71"/>
      <c r="C10" s="71"/>
      <c r="D10" s="71"/>
      <c r="E10" s="71"/>
      <c r="F10" s="71"/>
    </row>
    <row r="11" spans="1:14" ht="14.25">
      <c r="A11" s="70"/>
      <c r="B11" s="71"/>
      <c r="C11" s="71"/>
      <c r="D11" s="71"/>
      <c r="E11" s="71"/>
      <c r="F11" s="71"/>
    </row>
    <row r="12" spans="1:14" ht="14.25">
      <c r="A12" s="70"/>
      <c r="B12" s="71"/>
      <c r="C12" s="71"/>
      <c r="D12" s="71"/>
      <c r="E12" s="71"/>
      <c r="F12" s="71"/>
      <c r="N12" s="10"/>
    </row>
    <row r="13" spans="1:14" ht="14.25">
      <c r="A13" s="70"/>
      <c r="B13" s="71"/>
      <c r="C13" s="71"/>
      <c r="D13" s="71"/>
      <c r="E13" s="71"/>
      <c r="F13" s="71"/>
    </row>
    <row r="14" spans="1:14" ht="14.25">
      <c r="A14" s="70"/>
      <c r="B14" s="71"/>
      <c r="C14" s="71"/>
      <c r="D14" s="71"/>
      <c r="E14" s="71"/>
      <c r="F14" s="71"/>
    </row>
    <row r="15" spans="1:14" ht="14.25">
      <c r="A15" s="70"/>
      <c r="B15" s="71"/>
      <c r="C15" s="71"/>
      <c r="D15" s="71"/>
      <c r="E15" s="71"/>
      <c r="F15" s="71"/>
    </row>
    <row r="16" spans="1:14" ht="14.25">
      <c r="A16" s="70"/>
      <c r="B16" s="71"/>
      <c r="C16" s="71"/>
      <c r="D16" s="71"/>
      <c r="E16" s="71"/>
      <c r="F16" s="71"/>
    </row>
    <row r="17" spans="1:6" ht="14.25">
      <c r="A17" s="70"/>
      <c r="B17" s="71"/>
      <c r="C17" s="71"/>
      <c r="D17" s="71"/>
      <c r="E17" s="71"/>
      <c r="F17" s="71"/>
    </row>
    <row r="18" spans="1:6" ht="14.25">
      <c r="A18" s="70"/>
      <c r="B18" s="71"/>
      <c r="C18" s="71"/>
      <c r="D18" s="71"/>
      <c r="E18" s="71"/>
      <c r="F18" s="71"/>
    </row>
    <row r="19" spans="1:6" ht="14.25">
      <c r="A19" s="70"/>
      <c r="B19" s="71"/>
      <c r="C19" s="71"/>
      <c r="D19" s="71"/>
      <c r="E19" s="71"/>
      <c r="F19" s="71"/>
    </row>
    <row r="20" spans="1:6" ht="14.25">
      <c r="A20" s="70"/>
      <c r="B20" s="71"/>
      <c r="C20" s="71"/>
      <c r="D20" s="71"/>
      <c r="E20" s="71"/>
      <c r="F20" s="71"/>
    </row>
    <row r="21" spans="1:6" ht="14.25">
      <c r="A21" s="70"/>
      <c r="B21" s="71"/>
      <c r="C21" s="71"/>
      <c r="D21" s="71"/>
      <c r="E21" s="71"/>
      <c r="F21" s="71"/>
    </row>
    <row r="22" spans="1:6" ht="14.25">
      <c r="A22" s="70"/>
      <c r="B22" s="71"/>
      <c r="C22" s="71"/>
      <c r="D22" s="71"/>
      <c r="E22" s="71"/>
      <c r="F22" s="71"/>
    </row>
    <row r="23" spans="1:6" ht="15" thickBot="1">
      <c r="A23" s="70"/>
      <c r="B23" s="71"/>
      <c r="C23" s="71"/>
      <c r="D23" s="71"/>
      <c r="E23" s="71"/>
      <c r="F23" s="71"/>
    </row>
    <row r="24" spans="1:6" ht="15.75" thickBot="1">
      <c r="A24" s="170" t="s">
        <v>25</v>
      </c>
      <c r="B24" s="171" t="s">
        <v>26</v>
      </c>
      <c r="C24" s="172" t="s">
        <v>27</v>
      </c>
      <c r="D24" s="75"/>
      <c r="E24" s="71"/>
      <c r="F24" s="71"/>
    </row>
    <row r="25" spans="1:6" ht="14.25">
      <c r="A25" s="173" t="s">
        <v>28</v>
      </c>
      <c r="B25" s="26">
        <v>-1.1210190608603621E-2</v>
      </c>
      <c r="C25" s="62">
        <v>9.798345344706072E-2</v>
      </c>
      <c r="D25" s="75"/>
      <c r="E25" s="71"/>
      <c r="F25" s="71"/>
    </row>
    <row r="26" spans="1:6" ht="14.25">
      <c r="A26" s="52" t="s">
        <v>29</v>
      </c>
      <c r="B26" s="26">
        <v>-8.1649388282230007E-3</v>
      </c>
      <c r="C26" s="62">
        <v>0.1280747180389572</v>
      </c>
      <c r="D26" s="75"/>
      <c r="E26" s="71"/>
      <c r="F26" s="71"/>
    </row>
    <row r="27" spans="1:6" ht="28.5">
      <c r="A27" s="174" t="s">
        <v>30</v>
      </c>
      <c r="B27" s="26">
        <v>-3.2273620504660316E-3</v>
      </c>
      <c r="C27" s="62">
        <v>6.8174543627024464E-2</v>
      </c>
      <c r="D27" s="75"/>
      <c r="E27" s="71"/>
      <c r="F27" s="71"/>
    </row>
    <row r="28" spans="1:6" ht="14.25">
      <c r="A28" s="25" t="s">
        <v>31</v>
      </c>
      <c r="B28" s="26">
        <v>1.7592990262689234E-3</v>
      </c>
      <c r="C28" s="62">
        <v>0.18907148237098292</v>
      </c>
      <c r="D28" s="75"/>
      <c r="E28" s="71"/>
      <c r="F28" s="71"/>
    </row>
    <row r="29" spans="1:6" ht="14.25">
      <c r="A29" s="25" t="s">
        <v>32</v>
      </c>
      <c r="B29" s="26">
        <v>4.3415753444220329E-3</v>
      </c>
      <c r="C29" s="62">
        <v>-4.3778582532984722E-2</v>
      </c>
      <c r="D29" s="75"/>
      <c r="E29" s="71"/>
      <c r="F29" s="71"/>
    </row>
    <row r="30" spans="1:6" ht="14.25">
      <c r="A30" s="25" t="s">
        <v>33</v>
      </c>
      <c r="B30" s="26">
        <v>9.8316198188534987E-3</v>
      </c>
      <c r="C30" s="62">
        <v>0.18866204885162219</v>
      </c>
      <c r="D30" s="75"/>
      <c r="E30" s="71"/>
      <c r="F30" s="71"/>
    </row>
    <row r="31" spans="1:6" ht="14.25">
      <c r="A31" s="25" t="s">
        <v>34</v>
      </c>
      <c r="B31" s="26">
        <v>1.8410660690044489E-2</v>
      </c>
      <c r="C31" s="62">
        <v>0.24719951482811631</v>
      </c>
      <c r="D31" s="75"/>
      <c r="E31" s="71"/>
      <c r="F31" s="71"/>
    </row>
    <row r="32" spans="1:6" ht="14.25">
      <c r="A32" s="25" t="s">
        <v>35</v>
      </c>
      <c r="B32" s="26">
        <v>2.0211036091767332E-2</v>
      </c>
      <c r="C32" s="62">
        <v>8.8878401761838255E-3</v>
      </c>
      <c r="D32" s="75"/>
      <c r="E32" s="71"/>
      <c r="F32" s="71"/>
    </row>
    <row r="33" spans="1:6" ht="14.25">
      <c r="A33" s="25" t="s">
        <v>36</v>
      </c>
      <c r="B33" s="26">
        <v>2.1804383295484175E-2</v>
      </c>
      <c r="C33" s="62">
        <v>0.26454539849562253</v>
      </c>
      <c r="D33" s="75"/>
      <c r="E33" s="71"/>
      <c r="F33" s="71"/>
    </row>
    <row r="34" spans="1:6" ht="14.25">
      <c r="A34" s="25" t="s">
        <v>37</v>
      </c>
      <c r="B34" s="26">
        <v>2.5423830471238862E-2</v>
      </c>
      <c r="C34" s="62">
        <v>0.37301058101749773</v>
      </c>
      <c r="D34" s="75"/>
      <c r="E34" s="71"/>
      <c r="F34" s="71"/>
    </row>
    <row r="35" spans="1:6" ht="14.25">
      <c r="A35" s="25" t="s">
        <v>16</v>
      </c>
      <c r="B35" s="26">
        <v>3.546192526374603E-2</v>
      </c>
      <c r="C35" s="62">
        <v>0.18823307561757496</v>
      </c>
      <c r="D35" s="75"/>
      <c r="E35" s="71"/>
      <c r="F35" s="71"/>
    </row>
    <row r="36" spans="1:6" ht="14.25">
      <c r="A36" s="52" t="s">
        <v>38</v>
      </c>
      <c r="B36" s="26">
        <v>4.9285691862742675E-2</v>
      </c>
      <c r="C36" s="62">
        <v>7.9703550151258629E-2</v>
      </c>
      <c r="D36" s="75"/>
      <c r="E36" s="71"/>
      <c r="F36" s="71"/>
    </row>
    <row r="37" spans="1:6" ht="15" thickBot="1">
      <c r="A37" s="76" t="s">
        <v>17</v>
      </c>
      <c r="B37" s="77">
        <v>6.0789303697477592E-2</v>
      </c>
      <c r="C37" s="78">
        <v>0.71270607157217514</v>
      </c>
      <c r="D37" s="75"/>
      <c r="E37" s="71"/>
      <c r="F37" s="71"/>
    </row>
    <row r="38" spans="1:6" ht="14.25">
      <c r="A38" s="70"/>
      <c r="B38" s="71"/>
      <c r="C38" s="71"/>
      <c r="D38" s="75"/>
      <c r="E38" s="71"/>
      <c r="F38" s="71"/>
    </row>
    <row r="39" spans="1:6" ht="14.25">
      <c r="A39" s="70"/>
      <c r="B39" s="71"/>
      <c r="C39" s="71"/>
      <c r="D39" s="75"/>
      <c r="E39" s="71"/>
      <c r="F39" s="71"/>
    </row>
  </sheetData>
  <autoFilter ref="A24:C24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5"/>
  <sheetViews>
    <sheetView zoomScale="80" workbookViewId="0">
      <selection activeCell="K37" sqref="K37"/>
    </sheetView>
  </sheetViews>
  <sheetFormatPr defaultRowHeight="14.25"/>
  <cols>
    <col min="1" max="1" width="4.7109375" style="29" customWidth="1"/>
    <col min="2" max="2" width="46" style="27" bestFit="1" customWidth="1"/>
    <col min="3" max="4" width="12.7109375" style="29" customWidth="1"/>
    <col min="5" max="5" width="18.7109375" style="6" bestFit="1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193" t="s">
        <v>143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1" ht="60.75" thickBot="1">
      <c r="A2" s="185" t="s">
        <v>40</v>
      </c>
      <c r="B2" s="211" t="s">
        <v>80</v>
      </c>
      <c r="C2" s="15" t="s">
        <v>123</v>
      </c>
      <c r="D2" s="42" t="s">
        <v>124</v>
      </c>
      <c r="E2" s="42" t="s">
        <v>42</v>
      </c>
      <c r="F2" s="42" t="s">
        <v>144</v>
      </c>
      <c r="G2" s="42" t="s">
        <v>145</v>
      </c>
      <c r="H2" s="42" t="s">
        <v>146</v>
      </c>
      <c r="I2" s="17" t="s">
        <v>46</v>
      </c>
      <c r="J2" s="18" t="s">
        <v>47</v>
      </c>
    </row>
    <row r="3" spans="1:11" ht="14.25" customHeight="1">
      <c r="A3" s="21">
        <v>1</v>
      </c>
      <c r="B3" s="176" t="s">
        <v>147</v>
      </c>
      <c r="C3" s="212" t="s">
        <v>139</v>
      </c>
      <c r="D3" s="213" t="s">
        <v>149</v>
      </c>
      <c r="E3" s="84">
        <v>9022324.4800000004</v>
      </c>
      <c r="F3" s="85">
        <v>175390</v>
      </c>
      <c r="G3" s="84">
        <v>51.44149883117624</v>
      </c>
      <c r="H3" s="50">
        <v>100</v>
      </c>
      <c r="I3" s="83" t="s">
        <v>51</v>
      </c>
      <c r="J3" s="86" t="s">
        <v>8</v>
      </c>
      <c r="K3" s="46"/>
    </row>
    <row r="4" spans="1:11" ht="28.5">
      <c r="A4" s="21">
        <v>2</v>
      </c>
      <c r="B4" s="176" t="s">
        <v>148</v>
      </c>
      <c r="C4" s="212" t="s">
        <v>139</v>
      </c>
      <c r="D4" s="213" t="s">
        <v>149</v>
      </c>
      <c r="E4" s="84">
        <v>985880.57010000001</v>
      </c>
      <c r="F4" s="85">
        <v>648</v>
      </c>
      <c r="G4" s="84">
        <v>1521.4206328703704</v>
      </c>
      <c r="H4" s="50">
        <v>5000</v>
      </c>
      <c r="I4" s="176" t="s">
        <v>126</v>
      </c>
      <c r="J4" s="86" t="s">
        <v>1</v>
      </c>
      <c r="K4" s="47"/>
    </row>
    <row r="5" spans="1:11" ht="15.75" customHeight="1" thickBot="1">
      <c r="A5" s="194" t="s">
        <v>75</v>
      </c>
      <c r="B5" s="195"/>
      <c r="C5" s="110" t="s">
        <v>5</v>
      </c>
      <c r="D5" s="110" t="s">
        <v>5</v>
      </c>
      <c r="E5" s="98">
        <f>SUM(E3:E4)</f>
        <v>10008205.050100001</v>
      </c>
      <c r="F5" s="99">
        <f>SUM(F3:F4)</f>
        <v>176038</v>
      </c>
      <c r="G5" s="110" t="s">
        <v>5</v>
      </c>
      <c r="H5" s="110" t="s">
        <v>5</v>
      </c>
      <c r="I5" s="110" t="s">
        <v>5</v>
      </c>
      <c r="J5" s="111" t="s">
        <v>5</v>
      </c>
    </row>
  </sheetData>
  <mergeCells count="2">
    <mergeCell ref="A1:J1"/>
    <mergeCell ref="A5:B5"/>
  </mergeCells>
  <phoneticPr fontId="11" type="noConversion"/>
  <hyperlinks>
    <hyperlink ref="J5" r:id="rId1" display="http://www.kinto.com/"/>
  </hyperlinks>
  <pageMargins left="0.75" right="0.75" top="1" bottom="1" header="0.5" footer="0.5"/>
  <pageSetup paperSize="9" scale="63" orientation="landscape" verticalDpi="12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J11"/>
  <sheetViews>
    <sheetView zoomScale="80" workbookViewId="0">
      <selection activeCell="M44" sqref="M44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6384" width="9.140625" style="29"/>
  </cols>
  <sheetData>
    <row r="1" spans="1:10" s="48" customFormat="1" ht="16.5" thickBot="1">
      <c r="A1" s="207" t="s">
        <v>150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0" s="22" customFormat="1" ht="15.75" customHeight="1" thickBot="1">
      <c r="A2" s="198" t="s">
        <v>40</v>
      </c>
      <c r="B2" s="102"/>
      <c r="C2" s="103"/>
      <c r="D2" s="104"/>
      <c r="E2" s="200" t="s">
        <v>79</v>
      </c>
      <c r="F2" s="200"/>
      <c r="G2" s="200"/>
      <c r="H2" s="200"/>
      <c r="I2" s="200"/>
      <c r="J2" s="200"/>
    </row>
    <row r="3" spans="1:10" s="22" customFormat="1" ht="64.5" thickBot="1">
      <c r="A3" s="199"/>
      <c r="B3" s="179" t="s">
        <v>80</v>
      </c>
      <c r="C3" s="180" t="s">
        <v>81</v>
      </c>
      <c r="D3" s="180" t="s">
        <v>82</v>
      </c>
      <c r="E3" s="17" t="s">
        <v>83</v>
      </c>
      <c r="F3" s="17" t="s">
        <v>84</v>
      </c>
      <c r="G3" s="17" t="s">
        <v>85</v>
      </c>
      <c r="H3" s="17" t="s">
        <v>86</v>
      </c>
      <c r="I3" s="18" t="s">
        <v>129</v>
      </c>
      <c r="J3" s="181" t="s">
        <v>130</v>
      </c>
    </row>
    <row r="4" spans="1:10" s="22" customFormat="1" collapsed="1">
      <c r="A4" s="21">
        <v>1</v>
      </c>
      <c r="B4" s="176" t="s">
        <v>148</v>
      </c>
      <c r="C4" s="105">
        <v>38945</v>
      </c>
      <c r="D4" s="105">
        <v>39016</v>
      </c>
      <c r="E4" s="100">
        <v>1.5014824716519382E-2</v>
      </c>
      <c r="F4" s="100">
        <v>1.4502182384034557E-2</v>
      </c>
      <c r="G4" s="100">
        <v>2.214524065014345E-2</v>
      </c>
      <c r="H4" s="100">
        <v>-4.6551597067193917E-2</v>
      </c>
      <c r="I4" s="100">
        <v>-0.69571587342592145</v>
      </c>
      <c r="J4" s="106">
        <v>-0.10094742788441557</v>
      </c>
    </row>
    <row r="5" spans="1:10" s="22" customFormat="1" collapsed="1">
      <c r="A5" s="21">
        <v>2</v>
      </c>
      <c r="B5" s="145" t="s">
        <v>147</v>
      </c>
      <c r="C5" s="105">
        <v>40555</v>
      </c>
      <c r="D5" s="105">
        <v>40626</v>
      </c>
      <c r="E5" s="100">
        <v>6.5863211912202013E-2</v>
      </c>
      <c r="F5" s="100">
        <v>6.7621898700638283E-2</v>
      </c>
      <c r="G5" s="100" t="s">
        <v>0</v>
      </c>
      <c r="H5" s="100">
        <v>0.88735869075049312</v>
      </c>
      <c r="I5" s="100">
        <v>-0.48558501168823576</v>
      </c>
      <c r="J5" s="106">
        <v>-9.3522288010826626E-2</v>
      </c>
    </row>
    <row r="6" spans="1:10" s="22" customFormat="1" ht="15.75" collapsed="1" thickBot="1">
      <c r="A6" s="21"/>
      <c r="B6" s="214" t="s">
        <v>91</v>
      </c>
      <c r="C6" s="150" t="s">
        <v>5</v>
      </c>
      <c r="D6" s="150" t="s">
        <v>5</v>
      </c>
      <c r="E6" s="151">
        <f>AVERAGE(E4:E5)</f>
        <v>4.0439018314360697E-2</v>
      </c>
      <c r="F6" s="151">
        <f>AVERAGE(F4:F5)</f>
        <v>4.106204054233642E-2</v>
      </c>
      <c r="G6" s="151">
        <f>AVERAGE(G4:G5)</f>
        <v>2.214524065014345E-2</v>
      </c>
      <c r="H6" s="151">
        <f>AVERAGE(H4:H5)</f>
        <v>0.4204035468416496</v>
      </c>
      <c r="I6" s="151">
        <f>AVERAGE(I4:I5)</f>
        <v>-0.59065044255707866</v>
      </c>
      <c r="J6" s="150" t="s">
        <v>5</v>
      </c>
    </row>
    <row r="7" spans="1:10" s="22" customFormat="1">
      <c r="A7" s="209" t="s">
        <v>87</v>
      </c>
      <c r="B7" s="209"/>
      <c r="C7" s="209"/>
      <c r="D7" s="209"/>
      <c r="E7" s="209"/>
      <c r="F7" s="209"/>
      <c r="G7" s="209"/>
      <c r="H7" s="209"/>
      <c r="I7" s="209"/>
      <c r="J7" s="209"/>
    </row>
    <row r="8" spans="1:10" s="22" customFormat="1" ht="15.75" customHeight="1">
      <c r="C8" s="61"/>
      <c r="D8" s="61"/>
    </row>
    <row r="9" spans="1:10">
      <c r="B9" s="27"/>
      <c r="C9" s="107"/>
      <c r="E9" s="107"/>
      <c r="F9" s="107"/>
      <c r="G9" s="107"/>
      <c r="H9" s="107"/>
    </row>
    <row r="10" spans="1:10">
      <c r="B10" s="27"/>
      <c r="C10" s="107"/>
      <c r="E10" s="107"/>
    </row>
    <row r="11" spans="1:10">
      <c r="E11" s="107"/>
      <c r="F11" s="107"/>
    </row>
  </sheetData>
  <mergeCells count="4">
    <mergeCell ref="A1:J1"/>
    <mergeCell ref="A2:A3"/>
    <mergeCell ref="E2:J2"/>
    <mergeCell ref="A7:J7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G118"/>
  <sheetViews>
    <sheetView zoomScale="80" workbookViewId="0">
      <selection activeCell="J44" sqref="J44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9" customWidth="1"/>
    <col min="5" max="7" width="24.7109375" style="20" customWidth="1"/>
    <col min="8" max="16384" width="9.140625" style="20"/>
  </cols>
  <sheetData>
    <row r="1" spans="1:7" s="27" customFormat="1" ht="16.5" thickBot="1">
      <c r="A1" s="202" t="s">
        <v>153</v>
      </c>
      <c r="B1" s="202"/>
      <c r="C1" s="202"/>
      <c r="D1" s="202"/>
      <c r="E1" s="202"/>
      <c r="F1" s="202"/>
      <c r="G1" s="202"/>
    </row>
    <row r="2" spans="1:7" s="27" customFormat="1" ht="15.75" customHeight="1" thickBot="1">
      <c r="A2" s="210" t="s">
        <v>40</v>
      </c>
      <c r="B2" s="90"/>
      <c r="C2" s="203" t="s">
        <v>95</v>
      </c>
      <c r="D2" s="204"/>
      <c r="E2" s="215" t="s">
        <v>151</v>
      </c>
      <c r="F2" s="215"/>
      <c r="G2" s="91"/>
    </row>
    <row r="3" spans="1:7" s="27" customFormat="1" ht="45.75" thickBot="1">
      <c r="A3" s="199"/>
      <c r="B3" s="216" t="s">
        <v>80</v>
      </c>
      <c r="C3" s="33" t="s">
        <v>97</v>
      </c>
      <c r="D3" s="33" t="s">
        <v>98</v>
      </c>
      <c r="E3" s="33" t="s">
        <v>99</v>
      </c>
      <c r="F3" s="33" t="s">
        <v>98</v>
      </c>
      <c r="G3" s="18" t="s">
        <v>152</v>
      </c>
    </row>
    <row r="4" spans="1:7" s="27" customFormat="1">
      <c r="A4" s="21">
        <v>1</v>
      </c>
      <c r="B4" s="145" t="s">
        <v>147</v>
      </c>
      <c r="C4" s="36">
        <v>557.5192599999998</v>
      </c>
      <c r="D4" s="100">
        <v>6.5863211912157826E-2</v>
      </c>
      <c r="E4" s="37">
        <v>0</v>
      </c>
      <c r="F4" s="100">
        <v>0</v>
      </c>
      <c r="G4" s="38">
        <v>0</v>
      </c>
    </row>
    <row r="5" spans="1:7" s="27" customFormat="1">
      <c r="A5" s="21">
        <v>2</v>
      </c>
      <c r="B5" s="176" t="s">
        <v>148</v>
      </c>
      <c r="C5" s="36">
        <v>14.583849999999977</v>
      </c>
      <c r="D5" s="100">
        <v>1.5014824716486732E-2</v>
      </c>
      <c r="E5" s="37">
        <v>0</v>
      </c>
      <c r="F5" s="100">
        <v>0</v>
      </c>
      <c r="G5" s="38">
        <v>0</v>
      </c>
    </row>
    <row r="6" spans="1:7" s="27" customFormat="1" ht="15.75" thickBot="1">
      <c r="A6" s="114"/>
      <c r="B6" s="92" t="s">
        <v>75</v>
      </c>
      <c r="C6" s="93">
        <v>572.10310999999979</v>
      </c>
      <c r="D6" s="97">
        <v>6.0629178619697785E-2</v>
      </c>
      <c r="E6" s="94">
        <v>0</v>
      </c>
      <c r="F6" s="97">
        <v>0</v>
      </c>
      <c r="G6" s="115">
        <v>0</v>
      </c>
    </row>
    <row r="7" spans="1:7" s="27" customFormat="1">
      <c r="D7" s="6"/>
    </row>
    <row r="8" spans="1:7" s="27" customFormat="1">
      <c r="D8" s="6"/>
    </row>
    <row r="9" spans="1:7" s="27" customFormat="1">
      <c r="D9" s="6"/>
    </row>
    <row r="10" spans="1:7" s="27" customFormat="1">
      <c r="D10" s="6"/>
    </row>
    <row r="11" spans="1:7" s="27" customFormat="1">
      <c r="D11" s="6"/>
    </row>
    <row r="12" spans="1:7" s="27" customFormat="1">
      <c r="D12" s="6"/>
    </row>
    <row r="13" spans="1:7" s="27" customFormat="1">
      <c r="D13" s="6"/>
    </row>
    <row r="14" spans="1:7" s="27" customFormat="1">
      <c r="D14" s="6"/>
    </row>
    <row r="15" spans="1:7" s="27" customFormat="1">
      <c r="D15" s="6"/>
    </row>
    <row r="16" spans="1:7" s="27" customFormat="1">
      <c r="D16" s="6"/>
    </row>
    <row r="17" spans="2:5" s="27" customFormat="1">
      <c r="D17" s="6"/>
    </row>
    <row r="18" spans="2:5" s="27" customFormat="1">
      <c r="D18" s="6"/>
    </row>
    <row r="19" spans="2:5" s="27" customFormat="1">
      <c r="D19" s="6"/>
    </row>
    <row r="20" spans="2:5" s="27" customFormat="1">
      <c r="D20" s="6"/>
    </row>
    <row r="21" spans="2:5" s="27" customFormat="1">
      <c r="D21" s="6"/>
    </row>
    <row r="22" spans="2:5" s="27" customFormat="1">
      <c r="D22" s="6"/>
    </row>
    <row r="23" spans="2:5" s="27" customFormat="1">
      <c r="D23" s="6"/>
    </row>
    <row r="24" spans="2:5" s="27" customFormat="1">
      <c r="D24" s="6"/>
    </row>
    <row r="25" spans="2:5" s="27" customFormat="1">
      <c r="D25" s="6"/>
    </row>
    <row r="26" spans="2:5" s="27" customFormat="1">
      <c r="D26" s="6"/>
    </row>
    <row r="27" spans="2:5" s="27" customFormat="1">
      <c r="D27" s="6"/>
    </row>
    <row r="28" spans="2:5" s="27" customFormat="1" ht="15" thickBot="1">
      <c r="B28" s="80"/>
      <c r="C28" s="80"/>
      <c r="D28" s="81"/>
      <c r="E28" s="80"/>
    </row>
    <row r="29" spans="2:5" s="27" customFormat="1"/>
    <row r="30" spans="2:5" s="27" customFormat="1"/>
    <row r="31" spans="2:5" s="27" customFormat="1"/>
    <row r="32" spans="2:5" s="27" customFormat="1"/>
    <row r="33" spans="2:6" s="27" customFormat="1" ht="15" thickBot="1"/>
    <row r="34" spans="2:6" s="27" customFormat="1" ht="30.75" thickBot="1">
      <c r="B34" s="183" t="s">
        <v>80</v>
      </c>
      <c r="C34" s="183" t="s">
        <v>108</v>
      </c>
      <c r="D34" s="183" t="s">
        <v>109</v>
      </c>
      <c r="E34" s="217" t="s">
        <v>110</v>
      </c>
    </row>
    <row r="35" spans="2:6" s="27" customFormat="1">
      <c r="B35" s="127" t="str">
        <f t="shared" ref="B35:D36" si="0">B4</f>
        <v>Іndeks Ukrainskoi Birzhi</v>
      </c>
      <c r="C35" s="128">
        <f t="shared" si="0"/>
        <v>557.5192599999998</v>
      </c>
      <c r="D35" s="153">
        <f t="shared" si="0"/>
        <v>6.5863211912157826E-2</v>
      </c>
      <c r="E35" s="129">
        <f>G4</f>
        <v>0</v>
      </c>
    </row>
    <row r="36" spans="2:6" s="27" customFormat="1">
      <c r="B36" s="35" t="str">
        <f t="shared" si="0"/>
        <v>ТАSК Universal</v>
      </c>
      <c r="C36" s="36">
        <f t="shared" si="0"/>
        <v>14.583849999999977</v>
      </c>
      <c r="D36" s="154">
        <f t="shared" si="0"/>
        <v>1.5014824716486732E-2</v>
      </c>
      <c r="E36" s="38">
        <f>G5</f>
        <v>0</v>
      </c>
    </row>
    <row r="37" spans="2:6">
      <c r="B37" s="35"/>
      <c r="C37" s="36"/>
      <c r="D37" s="154"/>
      <c r="E37" s="38"/>
      <c r="F37" s="19"/>
    </row>
    <row r="38" spans="2:6">
      <c r="B38" s="35"/>
      <c r="C38" s="36"/>
      <c r="D38" s="154"/>
      <c r="E38" s="38"/>
      <c r="F38" s="19"/>
    </row>
    <row r="39" spans="2:6">
      <c r="B39" s="27"/>
      <c r="C39" s="155"/>
      <c r="D39" s="6"/>
      <c r="F39" s="19"/>
    </row>
    <row r="40" spans="2:6">
      <c r="B40" s="27"/>
      <c r="C40" s="27"/>
      <c r="D40" s="6"/>
      <c r="F40" s="19"/>
    </row>
    <row r="41" spans="2:6">
      <c r="B41" s="27"/>
      <c r="C41" s="27"/>
      <c r="D41" s="6"/>
      <c r="F41" s="19"/>
    </row>
    <row r="42" spans="2:6">
      <c r="B42" s="27"/>
      <c r="C42" s="27"/>
      <c r="D42" s="6"/>
      <c r="F42" s="19"/>
    </row>
    <row r="43" spans="2:6">
      <c r="B43" s="27"/>
      <c r="C43" s="27"/>
      <c r="D43" s="6"/>
      <c r="F43" s="19"/>
    </row>
    <row r="44" spans="2:6">
      <c r="B44" s="27"/>
      <c r="C44" s="27"/>
      <c r="D44" s="6"/>
      <c r="F44" s="19"/>
    </row>
    <row r="45" spans="2:6">
      <c r="B45" s="27"/>
      <c r="C45" s="27"/>
      <c r="D45" s="6"/>
      <c r="F45" s="19"/>
    </row>
    <row r="46" spans="2:6">
      <c r="B46" s="27"/>
      <c r="C46" s="27"/>
      <c r="D46" s="6"/>
    </row>
    <row r="47" spans="2:6">
      <c r="B47" s="27"/>
      <c r="C47" s="27"/>
      <c r="D47" s="6"/>
    </row>
    <row r="48" spans="2:6">
      <c r="B48" s="27"/>
      <c r="C48" s="27"/>
      <c r="D48" s="6"/>
    </row>
    <row r="49" spans="2:4">
      <c r="B49" s="27"/>
      <c r="C49" s="27"/>
      <c r="D49" s="6"/>
    </row>
    <row r="50" spans="2:4">
      <c r="B50" s="27"/>
      <c r="C50" s="27"/>
      <c r="D50" s="6"/>
    </row>
    <row r="51" spans="2:4">
      <c r="B51" s="27"/>
      <c r="C51" s="27"/>
      <c r="D51" s="6"/>
    </row>
    <row r="52" spans="2:4">
      <c r="B52" s="27"/>
      <c r="C52" s="27"/>
      <c r="D52" s="6"/>
    </row>
    <row r="53" spans="2:4">
      <c r="B53" s="27"/>
      <c r="C53" s="27"/>
      <c r="D53" s="6"/>
    </row>
    <row r="54" spans="2:4">
      <c r="B54" s="27"/>
      <c r="C54" s="27"/>
      <c r="D54" s="6"/>
    </row>
    <row r="55" spans="2:4">
      <c r="B55" s="27"/>
      <c r="C55" s="27"/>
      <c r="D55" s="6"/>
    </row>
    <row r="56" spans="2:4">
      <c r="B56" s="27"/>
      <c r="C56" s="27"/>
      <c r="D56" s="6"/>
    </row>
    <row r="57" spans="2:4">
      <c r="B57" s="27"/>
      <c r="C57" s="27"/>
      <c r="D57" s="6"/>
    </row>
    <row r="58" spans="2:4">
      <c r="B58" s="27"/>
      <c r="C58" s="27"/>
      <c r="D58" s="6"/>
    </row>
    <row r="59" spans="2:4">
      <c r="B59" s="27"/>
      <c r="C59" s="27"/>
      <c r="D59" s="6"/>
    </row>
    <row r="60" spans="2:4">
      <c r="B60" s="27"/>
      <c r="C60" s="27"/>
      <c r="D60" s="6"/>
    </row>
    <row r="61" spans="2:4">
      <c r="B61" s="27"/>
      <c r="C61" s="27"/>
      <c r="D61" s="6"/>
    </row>
    <row r="62" spans="2:4">
      <c r="B62" s="27"/>
      <c r="C62" s="27"/>
      <c r="D62" s="6"/>
    </row>
    <row r="63" spans="2:4">
      <c r="B63" s="27"/>
      <c r="C63" s="27"/>
      <c r="D63" s="6"/>
    </row>
    <row r="64" spans="2:4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  <row r="116" spans="2:4">
      <c r="B116" s="27"/>
      <c r="C116" s="27"/>
      <c r="D116" s="6"/>
    </row>
    <row r="117" spans="2:4">
      <c r="B117" s="27"/>
      <c r="C117" s="27"/>
      <c r="D117" s="6"/>
    </row>
    <row r="118" spans="2:4">
      <c r="B118" s="27"/>
      <c r="C118" s="27"/>
      <c r="D118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4"/>
  <sheetViews>
    <sheetView tabSelected="1" zoomScale="80" workbookViewId="0">
      <selection activeCell="R52" sqref="R52"/>
    </sheetView>
  </sheetViews>
  <sheetFormatPr defaultRowHeight="12.75"/>
  <cols>
    <col min="1" max="1" width="52" customWidth="1"/>
    <col min="2" max="2" width="12.7109375" customWidth="1"/>
    <col min="3" max="3" width="2.7109375" customWidth="1"/>
  </cols>
  <sheetData>
    <row r="1" spans="1:4" ht="15.75" thickBot="1">
      <c r="A1" s="63" t="s">
        <v>80</v>
      </c>
      <c r="B1" s="64" t="s">
        <v>111</v>
      </c>
      <c r="C1" s="10"/>
      <c r="D1" s="10"/>
    </row>
    <row r="2" spans="1:4" ht="14.25">
      <c r="A2" s="176" t="s">
        <v>148</v>
      </c>
      <c r="B2" s="137">
        <v>1.5014824716519382E-2</v>
      </c>
      <c r="C2" s="10"/>
      <c r="D2" s="10"/>
    </row>
    <row r="3" spans="1:4" ht="14.25">
      <c r="A3" s="145" t="s">
        <v>147</v>
      </c>
      <c r="B3" s="137">
        <v>6.5863211912202013E-2</v>
      </c>
      <c r="C3" s="10"/>
      <c r="D3" s="10"/>
    </row>
    <row r="4" spans="1:4" ht="14.25">
      <c r="A4" s="173" t="s">
        <v>112</v>
      </c>
      <c r="B4" s="138">
        <v>4.0439018314360697E-2</v>
      </c>
      <c r="C4" s="10"/>
      <c r="D4" s="10"/>
    </row>
    <row r="5" spans="1:4" ht="14.25">
      <c r="A5" s="145" t="s">
        <v>17</v>
      </c>
      <c r="B5" s="138">
        <v>6.0789303697477592E-2</v>
      </c>
      <c r="C5" s="10"/>
      <c r="D5" s="10"/>
    </row>
    <row r="6" spans="1:4" ht="14.25">
      <c r="A6" s="145" t="s">
        <v>16</v>
      </c>
      <c r="B6" s="138">
        <v>3.546192526374603E-2</v>
      </c>
      <c r="C6" s="10"/>
      <c r="D6" s="10"/>
    </row>
    <row r="7" spans="1:4" ht="14.25">
      <c r="A7" s="145" t="s">
        <v>113</v>
      </c>
      <c r="B7" s="138">
        <v>5.0473006328773051E-2</v>
      </c>
      <c r="C7" s="10"/>
      <c r="D7" s="10"/>
    </row>
    <row r="8" spans="1:4" ht="14.25">
      <c r="A8" s="145" t="s">
        <v>114</v>
      </c>
      <c r="B8" s="138">
        <v>4.0641734497517401E-2</v>
      </c>
      <c r="C8" s="10"/>
      <c r="D8" s="10"/>
    </row>
    <row r="9" spans="1:4" ht="14.25">
      <c r="A9" s="145" t="s">
        <v>115</v>
      </c>
      <c r="B9" s="138">
        <v>1.1917808219178082E-2</v>
      </c>
      <c r="C9" s="10"/>
      <c r="D9" s="10"/>
    </row>
    <row r="10" spans="1:4" ht="15" thickBot="1">
      <c r="A10" s="191" t="s">
        <v>116</v>
      </c>
      <c r="B10" s="139">
        <v>4.669667160194102E-2</v>
      </c>
      <c r="C10" s="10"/>
      <c r="D10" s="10"/>
    </row>
    <row r="11" spans="1:4">
      <c r="C11" s="10"/>
      <c r="D11" s="10"/>
    </row>
    <row r="12" spans="1:4">
      <c r="A12" s="10"/>
      <c r="B12" s="10"/>
      <c r="C12" s="10"/>
      <c r="D12" s="10"/>
    </row>
    <row r="13" spans="1:4">
      <c r="B13" s="10"/>
      <c r="C13" s="10"/>
      <c r="D13" s="10"/>
    </row>
    <row r="14" spans="1:4">
      <c r="C1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8"/>
  <sheetViews>
    <sheetView topLeftCell="A5" zoomScale="80" zoomScaleNormal="40" workbookViewId="0">
      <selection activeCell="H43" sqref="H43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93" t="s">
        <v>39</v>
      </c>
      <c r="B1" s="193"/>
      <c r="C1" s="193"/>
      <c r="D1" s="193"/>
      <c r="E1" s="193"/>
      <c r="F1" s="193"/>
      <c r="G1" s="193"/>
      <c r="H1" s="193"/>
      <c r="I1" s="13"/>
    </row>
    <row r="2" spans="1:9" ht="45.75" thickBot="1">
      <c r="A2" s="15" t="s">
        <v>40</v>
      </c>
      <c r="B2" s="16" t="s">
        <v>41</v>
      </c>
      <c r="C2" s="17" t="s">
        <v>42</v>
      </c>
      <c r="D2" s="17" t="s">
        <v>43</v>
      </c>
      <c r="E2" s="17" t="s">
        <v>44</v>
      </c>
      <c r="F2" s="17" t="s">
        <v>45</v>
      </c>
      <c r="G2" s="17" t="s">
        <v>46</v>
      </c>
      <c r="H2" s="18" t="s">
        <v>47</v>
      </c>
      <c r="I2" s="19"/>
    </row>
    <row r="3" spans="1:9">
      <c r="A3" s="21">
        <v>1</v>
      </c>
      <c r="B3" s="83" t="s">
        <v>48</v>
      </c>
      <c r="C3" s="84">
        <v>26596781.559999999</v>
      </c>
      <c r="D3" s="85">
        <v>49193</v>
      </c>
      <c r="E3" s="84">
        <v>540.66191450003043</v>
      </c>
      <c r="F3" s="85">
        <v>100</v>
      </c>
      <c r="G3" s="175" t="s">
        <v>51</v>
      </c>
      <c r="H3" s="86" t="s">
        <v>8</v>
      </c>
      <c r="I3" s="19"/>
    </row>
    <row r="4" spans="1:9">
      <c r="A4" s="21">
        <v>2</v>
      </c>
      <c r="B4" s="83" t="s">
        <v>49</v>
      </c>
      <c r="C4" s="84">
        <v>8267238.2400000002</v>
      </c>
      <c r="D4" s="85">
        <v>6902307</v>
      </c>
      <c r="E4" s="84">
        <v>1.1977500044550322</v>
      </c>
      <c r="F4" s="85">
        <v>1</v>
      </c>
      <c r="G4" s="83" t="s">
        <v>52</v>
      </c>
      <c r="H4" s="86" t="s">
        <v>4</v>
      </c>
      <c r="I4" s="19"/>
    </row>
    <row r="5" spans="1:9" ht="14.25" customHeight="1">
      <c r="A5" s="21">
        <v>3</v>
      </c>
      <c r="B5" s="83" t="s">
        <v>50</v>
      </c>
      <c r="C5" s="84">
        <v>6414303.25</v>
      </c>
      <c r="D5" s="85">
        <v>3629</v>
      </c>
      <c r="E5" s="84">
        <v>1767.5126067787269</v>
      </c>
      <c r="F5" s="85">
        <v>1000</v>
      </c>
      <c r="G5" s="83" t="s">
        <v>53</v>
      </c>
      <c r="H5" s="86" t="s">
        <v>13</v>
      </c>
      <c r="I5" s="19"/>
    </row>
    <row r="6" spans="1:9">
      <c r="A6" s="21">
        <v>4</v>
      </c>
      <c r="B6" s="83" t="s">
        <v>54</v>
      </c>
      <c r="C6" s="84">
        <v>4794365.55</v>
      </c>
      <c r="D6" s="85">
        <v>4559</v>
      </c>
      <c r="E6" s="84">
        <v>1051.626573810046</v>
      </c>
      <c r="F6" s="85">
        <v>1000</v>
      </c>
      <c r="G6" s="175" t="s">
        <v>51</v>
      </c>
      <c r="H6" s="86" t="s">
        <v>8</v>
      </c>
      <c r="I6" s="19"/>
    </row>
    <row r="7" spans="1:9" ht="14.25" customHeight="1">
      <c r="A7" s="21">
        <v>5</v>
      </c>
      <c r="B7" s="83" t="s">
        <v>55</v>
      </c>
      <c r="C7" s="84">
        <v>4298461.5</v>
      </c>
      <c r="D7" s="85">
        <v>1485</v>
      </c>
      <c r="E7" s="84">
        <v>2894.5868686868689</v>
      </c>
      <c r="F7" s="85">
        <v>1000</v>
      </c>
      <c r="G7" s="177" t="s">
        <v>57</v>
      </c>
      <c r="H7" s="86" t="s">
        <v>2</v>
      </c>
      <c r="I7" s="19"/>
    </row>
    <row r="8" spans="1:9">
      <c r="A8" s="21">
        <v>6</v>
      </c>
      <c r="B8" s="176" t="s">
        <v>56</v>
      </c>
      <c r="C8" s="84">
        <v>3909318.21</v>
      </c>
      <c r="D8" s="85">
        <v>1256</v>
      </c>
      <c r="E8" s="84">
        <v>3112.5144984076433</v>
      </c>
      <c r="F8" s="85">
        <v>1000</v>
      </c>
      <c r="G8" s="178" t="s">
        <v>58</v>
      </c>
      <c r="H8" s="86" t="s">
        <v>6</v>
      </c>
      <c r="I8" s="19"/>
    </row>
    <row r="9" spans="1:9">
      <c r="A9" s="21">
        <v>7</v>
      </c>
      <c r="B9" s="83" t="s">
        <v>59</v>
      </c>
      <c r="C9" s="84">
        <v>3572341.47</v>
      </c>
      <c r="D9" s="85">
        <v>1198</v>
      </c>
      <c r="E9" s="84">
        <v>2981.9210934891489</v>
      </c>
      <c r="F9" s="85">
        <v>1000</v>
      </c>
      <c r="G9" s="83" t="s">
        <v>52</v>
      </c>
      <c r="H9" s="86" t="s">
        <v>4</v>
      </c>
      <c r="I9" s="19"/>
    </row>
    <row r="10" spans="1:9">
      <c r="A10" s="21">
        <v>8</v>
      </c>
      <c r="B10" s="176" t="s">
        <v>60</v>
      </c>
      <c r="C10" s="84">
        <v>3078283.2</v>
      </c>
      <c r="D10" s="85">
        <v>1252</v>
      </c>
      <c r="E10" s="84">
        <v>2458.6926517571887</v>
      </c>
      <c r="F10" s="85">
        <v>1000</v>
      </c>
      <c r="G10" s="177" t="s">
        <v>57</v>
      </c>
      <c r="H10" s="86" t="s">
        <v>2</v>
      </c>
      <c r="I10" s="19"/>
    </row>
    <row r="11" spans="1:9">
      <c r="A11" s="21">
        <v>9</v>
      </c>
      <c r="B11" s="176" t="s">
        <v>61</v>
      </c>
      <c r="C11" s="84">
        <v>2986693.66</v>
      </c>
      <c r="D11" s="85">
        <v>699</v>
      </c>
      <c r="E11" s="84">
        <v>4272.8092417739626</v>
      </c>
      <c r="F11" s="85">
        <v>1000</v>
      </c>
      <c r="G11" s="178" t="s">
        <v>62</v>
      </c>
      <c r="H11" s="86" t="s">
        <v>6</v>
      </c>
      <c r="I11" s="19"/>
    </row>
    <row r="12" spans="1:9">
      <c r="A12" s="21">
        <v>10</v>
      </c>
      <c r="B12" s="83" t="s">
        <v>70</v>
      </c>
      <c r="C12" s="84">
        <v>2102487.96</v>
      </c>
      <c r="D12" s="85">
        <v>39448</v>
      </c>
      <c r="E12" s="84">
        <v>53.297707361589943</v>
      </c>
      <c r="F12" s="85">
        <v>100</v>
      </c>
      <c r="G12" s="83" t="s">
        <v>72</v>
      </c>
      <c r="H12" s="86" t="s">
        <v>10</v>
      </c>
      <c r="I12" s="19"/>
    </row>
    <row r="13" spans="1:9">
      <c r="A13" s="21">
        <v>11</v>
      </c>
      <c r="B13" s="83" t="s">
        <v>63</v>
      </c>
      <c r="C13" s="84">
        <v>1984931.74</v>
      </c>
      <c r="D13" s="85">
        <v>10197</v>
      </c>
      <c r="E13" s="84">
        <v>194.6584034519957</v>
      </c>
      <c r="F13" s="85">
        <v>100</v>
      </c>
      <c r="G13" s="175" t="s">
        <v>51</v>
      </c>
      <c r="H13" s="86" t="s">
        <v>8</v>
      </c>
      <c r="I13" s="19"/>
    </row>
    <row r="14" spans="1:9">
      <c r="A14" s="21">
        <v>12</v>
      </c>
      <c r="B14" s="83" t="s">
        <v>64</v>
      </c>
      <c r="C14" s="84">
        <v>1698075.65</v>
      </c>
      <c r="D14" s="85">
        <v>1235</v>
      </c>
      <c r="E14" s="84">
        <v>1374.9600404858299</v>
      </c>
      <c r="F14" s="85">
        <v>1000</v>
      </c>
      <c r="G14" s="83" t="s">
        <v>65</v>
      </c>
      <c r="H14" s="86" t="s">
        <v>7</v>
      </c>
      <c r="I14" s="19"/>
    </row>
    <row r="15" spans="1:9">
      <c r="A15" s="21">
        <v>13</v>
      </c>
      <c r="B15" s="176" t="s">
        <v>66</v>
      </c>
      <c r="C15" s="84">
        <v>1392061.63</v>
      </c>
      <c r="D15" s="85">
        <v>590</v>
      </c>
      <c r="E15" s="84">
        <v>2359.4264915254234</v>
      </c>
      <c r="F15" s="85">
        <v>1000</v>
      </c>
      <c r="G15" s="177" t="s">
        <v>57</v>
      </c>
      <c r="H15" s="86" t="s">
        <v>2</v>
      </c>
      <c r="I15" s="19"/>
    </row>
    <row r="16" spans="1:9">
      <c r="A16" s="21">
        <v>14</v>
      </c>
      <c r="B16" s="176" t="s">
        <v>67</v>
      </c>
      <c r="C16" s="84">
        <v>1161952.6299999999</v>
      </c>
      <c r="D16" s="85">
        <v>1668</v>
      </c>
      <c r="E16" s="84">
        <v>696.61428657074339</v>
      </c>
      <c r="F16" s="85">
        <v>1000</v>
      </c>
      <c r="G16" s="177" t="s">
        <v>57</v>
      </c>
      <c r="H16" s="86" t="s">
        <v>2</v>
      </c>
      <c r="I16" s="19"/>
    </row>
    <row r="17" spans="1:9">
      <c r="A17" s="21">
        <v>15</v>
      </c>
      <c r="B17" s="83" t="s">
        <v>69</v>
      </c>
      <c r="C17" s="84">
        <v>1068099.45</v>
      </c>
      <c r="D17" s="85">
        <v>955</v>
      </c>
      <c r="E17" s="84">
        <v>1118.4287434554974</v>
      </c>
      <c r="F17" s="85">
        <v>1000</v>
      </c>
      <c r="G17" s="83" t="s">
        <v>73</v>
      </c>
      <c r="H17" s="86" t="s">
        <v>1</v>
      </c>
      <c r="I17" s="19"/>
    </row>
    <row r="18" spans="1:9">
      <c r="A18" s="21">
        <v>16</v>
      </c>
      <c r="B18" s="83" t="s">
        <v>68</v>
      </c>
      <c r="C18" s="84">
        <v>786286.77</v>
      </c>
      <c r="D18" s="85">
        <v>7448</v>
      </c>
      <c r="E18" s="84">
        <v>105.57018931256714</v>
      </c>
      <c r="F18" s="85">
        <v>100</v>
      </c>
      <c r="G18" s="83" t="s">
        <v>11</v>
      </c>
      <c r="H18" s="86" t="s">
        <v>12</v>
      </c>
      <c r="I18" s="19"/>
    </row>
    <row r="19" spans="1:9">
      <c r="A19" s="21">
        <v>17</v>
      </c>
      <c r="B19" s="83" t="s">
        <v>71</v>
      </c>
      <c r="C19" s="84">
        <v>714903.25989999995</v>
      </c>
      <c r="D19" s="85">
        <v>8850</v>
      </c>
      <c r="E19" s="84">
        <v>80.780029367231634</v>
      </c>
      <c r="F19" s="85">
        <v>100</v>
      </c>
      <c r="G19" s="83" t="s">
        <v>74</v>
      </c>
      <c r="H19" s="86" t="s">
        <v>9</v>
      </c>
      <c r="I19" s="19"/>
    </row>
    <row r="20" spans="1:9" ht="15" customHeight="1" thickBot="1">
      <c r="A20" s="194" t="s">
        <v>75</v>
      </c>
      <c r="B20" s="195"/>
      <c r="C20" s="98">
        <f>SUM(C3:C19)</f>
        <v>74826585.729900002</v>
      </c>
      <c r="D20" s="99">
        <f>SUM(D3:D19)</f>
        <v>7035969</v>
      </c>
      <c r="E20" s="54" t="s">
        <v>5</v>
      </c>
      <c r="F20" s="54" t="s">
        <v>5</v>
      </c>
      <c r="G20" s="54" t="s">
        <v>5</v>
      </c>
      <c r="H20" s="168" t="s">
        <v>5</v>
      </c>
    </row>
    <row r="21" spans="1:9" ht="15" customHeight="1">
      <c r="A21" s="196" t="s">
        <v>76</v>
      </c>
      <c r="B21" s="196"/>
      <c r="C21" s="196"/>
      <c r="D21" s="196"/>
      <c r="E21" s="196"/>
      <c r="F21" s="196"/>
      <c r="G21" s="196"/>
      <c r="H21" s="196"/>
    </row>
    <row r="22" spans="1:9" ht="15" customHeight="1" thickBot="1">
      <c r="A22" s="159"/>
      <c r="B22" s="158"/>
      <c r="C22" s="158"/>
      <c r="D22" s="158"/>
      <c r="E22" s="158"/>
      <c r="F22" s="158"/>
      <c r="G22" s="158"/>
      <c r="H22" s="158"/>
    </row>
    <row r="25" spans="1:9">
      <c r="B25" s="160" t="str">
        <f t="shared" ref="B25:C29" si="0">B3</f>
        <v>КІNТО-Klasychnyi</v>
      </c>
      <c r="C25" s="161">
        <f t="shared" si="0"/>
        <v>26596781.559999999</v>
      </c>
      <c r="D25" s="162">
        <f t="shared" ref="D25:D30" si="1">C25/$C$20</f>
        <v>0.35544561201824521</v>
      </c>
      <c r="E25" s="163"/>
      <c r="H25" s="19"/>
    </row>
    <row r="26" spans="1:9">
      <c r="B26" s="160" t="str">
        <f t="shared" si="0"/>
        <v>ОТP Fond Aktsii</v>
      </c>
      <c r="C26" s="161">
        <f t="shared" si="0"/>
        <v>8267238.2400000002</v>
      </c>
      <c r="D26" s="162">
        <f t="shared" si="1"/>
        <v>0.11048530624986794</v>
      </c>
      <c r="E26" s="163"/>
      <c r="H26" s="19"/>
    </row>
    <row r="27" spans="1:9">
      <c r="B27" s="160" t="str">
        <f t="shared" si="0"/>
        <v>Sofiivskyi</v>
      </c>
      <c r="C27" s="161">
        <f t="shared" si="0"/>
        <v>6414303.25</v>
      </c>
      <c r="D27" s="162">
        <f t="shared" si="1"/>
        <v>8.5722249484342095E-2</v>
      </c>
      <c r="E27" s="163"/>
      <c r="H27" s="19"/>
    </row>
    <row r="28" spans="1:9">
      <c r="B28" s="160" t="str">
        <f t="shared" si="0"/>
        <v>KINTO-Ekviti</v>
      </c>
      <c r="C28" s="161">
        <f t="shared" si="0"/>
        <v>4794365.55</v>
      </c>
      <c r="D28" s="162">
        <f t="shared" si="1"/>
        <v>6.4073023020268807E-2</v>
      </c>
      <c r="E28" s="163"/>
      <c r="H28" s="19"/>
    </row>
    <row r="29" spans="1:9">
      <c r="B29" s="160" t="str">
        <f t="shared" si="0"/>
        <v>UNIVER.UA/Myhailo Hrushevskyi: Fond Derzhavnykh Paperiv</v>
      </c>
      <c r="C29" s="161">
        <f t="shared" si="0"/>
        <v>4298461.5</v>
      </c>
      <c r="D29" s="162">
        <f t="shared" si="1"/>
        <v>5.7445645261913578E-2</v>
      </c>
      <c r="E29" s="163"/>
      <c r="H29" s="19"/>
    </row>
    <row r="30" spans="1:9">
      <c r="B30" s="19" t="s">
        <v>77</v>
      </c>
      <c r="C30" s="163">
        <f>C20-SUM(C3:C7)</f>
        <v>24455435.629900008</v>
      </c>
      <c r="D30" s="162">
        <f t="shared" si="1"/>
        <v>0.32682816396536246</v>
      </c>
      <c r="E30" s="163"/>
      <c r="H30" s="19"/>
    </row>
    <row r="31" spans="1:9">
      <c r="B31" s="160"/>
      <c r="C31" s="161"/>
      <c r="D31" s="162"/>
      <c r="E31" s="163"/>
      <c r="H31" s="19"/>
    </row>
    <row r="32" spans="1:9">
      <c r="B32" s="160"/>
      <c r="C32" s="161"/>
      <c r="D32" s="162"/>
      <c r="E32" s="163"/>
      <c r="H32" s="19"/>
    </row>
    <row r="33" spans="2:5">
      <c r="B33" s="160"/>
      <c r="C33" s="161"/>
      <c r="D33" s="162"/>
      <c r="E33" s="163"/>
    </row>
    <row r="34" spans="2:5">
      <c r="B34" s="160"/>
      <c r="C34" s="161"/>
      <c r="D34" s="162"/>
      <c r="E34" s="163"/>
    </row>
    <row r="35" spans="2:5">
      <c r="B35" s="19"/>
      <c r="C35" s="163"/>
      <c r="D35" s="164"/>
      <c r="E35" s="163"/>
    </row>
    <row r="36" spans="2:5">
      <c r="B36" s="19"/>
      <c r="C36" s="163"/>
      <c r="D36" s="164"/>
      <c r="E36" s="163"/>
    </row>
    <row r="37" spans="2:5">
      <c r="B37" s="19"/>
      <c r="C37" s="163"/>
      <c r="D37" s="164"/>
      <c r="E37" s="163"/>
    </row>
    <row r="38" spans="2:5">
      <c r="B38" s="19"/>
      <c r="C38" s="163"/>
      <c r="D38" s="164"/>
      <c r="E38" s="163"/>
    </row>
  </sheetData>
  <mergeCells count="3">
    <mergeCell ref="A1:H1"/>
    <mergeCell ref="A20:B20"/>
    <mergeCell ref="A21:H21"/>
  </mergeCells>
  <phoneticPr fontId="11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K53"/>
  <sheetViews>
    <sheetView zoomScale="80" workbookViewId="0">
      <selection activeCell="N42" sqref="N42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6384" width="9.140625" style="30"/>
  </cols>
  <sheetData>
    <row r="1" spans="1:10" s="14" customFormat="1" ht="16.5" thickBot="1">
      <c r="A1" s="197" t="s">
        <v>78</v>
      </c>
      <c r="B1" s="197"/>
      <c r="C1" s="197"/>
      <c r="D1" s="197"/>
      <c r="E1" s="197"/>
      <c r="F1" s="197"/>
      <c r="G1" s="197"/>
      <c r="H1" s="197"/>
      <c r="I1" s="197"/>
      <c r="J1" s="101"/>
    </row>
    <row r="2" spans="1:10" s="20" customFormat="1" ht="15.75" customHeight="1" thickBot="1">
      <c r="A2" s="198" t="s">
        <v>40</v>
      </c>
      <c r="B2" s="102"/>
      <c r="C2" s="103"/>
      <c r="D2" s="104"/>
      <c r="E2" s="200" t="s">
        <v>79</v>
      </c>
      <c r="F2" s="200"/>
      <c r="G2" s="200"/>
      <c r="H2" s="200"/>
      <c r="I2" s="200"/>
      <c r="J2" s="200"/>
    </row>
    <row r="3" spans="1:10" s="22" customFormat="1" ht="64.5" thickBot="1">
      <c r="A3" s="199"/>
      <c r="B3" s="179" t="s">
        <v>80</v>
      </c>
      <c r="C3" s="180" t="s">
        <v>81</v>
      </c>
      <c r="D3" s="180" t="s">
        <v>82</v>
      </c>
      <c r="E3" s="17" t="s">
        <v>83</v>
      </c>
      <c r="F3" s="17" t="s">
        <v>84</v>
      </c>
      <c r="G3" s="17" t="s">
        <v>85</v>
      </c>
      <c r="H3" s="17" t="s">
        <v>86</v>
      </c>
      <c r="I3" s="18" t="s">
        <v>129</v>
      </c>
      <c r="J3" s="181" t="s">
        <v>130</v>
      </c>
    </row>
    <row r="4" spans="1:10" s="20" customFormat="1" collapsed="1">
      <c r="A4" s="21">
        <v>1</v>
      </c>
      <c r="B4" s="176" t="s">
        <v>88</v>
      </c>
      <c r="C4" s="146">
        <v>38118</v>
      </c>
      <c r="D4" s="146">
        <v>38182</v>
      </c>
      <c r="E4" s="147">
        <v>-1.1104584223246117E-2</v>
      </c>
      <c r="F4" s="147">
        <v>-4.631201969738763E-3</v>
      </c>
      <c r="G4" s="147">
        <v>0.12976786708026666</v>
      </c>
      <c r="H4" s="147">
        <v>0.24655311437869543</v>
      </c>
      <c r="I4" s="147">
        <v>4.4066191449996959</v>
      </c>
      <c r="J4" s="148">
        <v>0.13351917871605079</v>
      </c>
    </row>
    <row r="5" spans="1:10" s="20" customFormat="1" collapsed="1">
      <c r="A5" s="21">
        <v>2</v>
      </c>
      <c r="B5" s="145" t="s">
        <v>61</v>
      </c>
      <c r="C5" s="146">
        <v>38828</v>
      </c>
      <c r="D5" s="146">
        <v>39028</v>
      </c>
      <c r="E5" s="147">
        <v>9.3091196991517133E-3</v>
      </c>
      <c r="F5" s="147">
        <v>1.7706106624352236E-2</v>
      </c>
      <c r="G5" s="147">
        <v>5.7563532137933304E-2</v>
      </c>
      <c r="H5" s="147">
        <v>9.4953908364521888E-2</v>
      </c>
      <c r="I5" s="147">
        <v>3.2728092417737962</v>
      </c>
      <c r="J5" s="148">
        <v>0.13913884025793344</v>
      </c>
    </row>
    <row r="6" spans="1:10" s="20" customFormat="1" collapsed="1">
      <c r="A6" s="21">
        <v>3</v>
      </c>
      <c r="B6" s="145" t="s">
        <v>66</v>
      </c>
      <c r="C6" s="146">
        <v>38919</v>
      </c>
      <c r="D6" s="146">
        <v>39092</v>
      </c>
      <c r="E6" s="147">
        <v>5.2030312635384934E-3</v>
      </c>
      <c r="F6" s="147">
        <v>1.6781807780685609E-2</v>
      </c>
      <c r="G6" s="147">
        <v>0.16457054829489048</v>
      </c>
      <c r="H6" s="147">
        <v>0.24998022865880976</v>
      </c>
      <c r="I6" s="147">
        <v>1.3594264915254577</v>
      </c>
      <c r="J6" s="148">
        <v>8.1374485852706568E-2</v>
      </c>
    </row>
    <row r="7" spans="1:10" s="20" customFormat="1" collapsed="1">
      <c r="A7" s="21">
        <v>4</v>
      </c>
      <c r="B7" s="145" t="s">
        <v>67</v>
      </c>
      <c r="C7" s="146">
        <v>38919</v>
      </c>
      <c r="D7" s="146">
        <v>39092</v>
      </c>
      <c r="E7" s="147">
        <v>1.8242900180823973E-2</v>
      </c>
      <c r="F7" s="147">
        <v>3.6973570338451278E-2</v>
      </c>
      <c r="G7" s="147">
        <v>0.18379079363644291</v>
      </c>
      <c r="H7" s="147">
        <v>0.30157405444488949</v>
      </c>
      <c r="I7" s="147">
        <v>-0.30338571342927267</v>
      </c>
      <c r="J7" s="148">
        <v>-3.2410959303652565E-2</v>
      </c>
    </row>
    <row r="8" spans="1:10" s="20" customFormat="1" collapsed="1">
      <c r="A8" s="21">
        <v>5</v>
      </c>
      <c r="B8" s="145" t="s">
        <v>71</v>
      </c>
      <c r="C8" s="146">
        <v>38968</v>
      </c>
      <c r="D8" s="146">
        <v>39140</v>
      </c>
      <c r="E8" s="147" t="s">
        <v>92</v>
      </c>
      <c r="F8" s="147">
        <v>-2.0529640981357122E-3</v>
      </c>
      <c r="G8" s="147">
        <v>-1.9552597111406333E-3</v>
      </c>
      <c r="H8" s="147">
        <v>-2.3229746840756627E-2</v>
      </c>
      <c r="I8" s="147">
        <v>-0.19219970632767902</v>
      </c>
      <c r="J8" s="148">
        <v>-1.9495539877728341E-2</v>
      </c>
    </row>
    <row r="9" spans="1:10" s="20" customFormat="1" collapsed="1">
      <c r="A9" s="21">
        <v>6</v>
      </c>
      <c r="B9" s="145" t="s">
        <v>59</v>
      </c>
      <c r="C9" s="146">
        <v>39413</v>
      </c>
      <c r="D9" s="146">
        <v>39589</v>
      </c>
      <c r="E9" s="147">
        <v>9.9026477486781062E-3</v>
      </c>
      <c r="F9" s="147" t="s">
        <v>92</v>
      </c>
      <c r="G9" s="147" t="s">
        <v>92</v>
      </c>
      <c r="H9" s="147">
        <v>0.155487355895086</v>
      </c>
      <c r="I9" s="147">
        <v>1.9819210934895715</v>
      </c>
      <c r="J9" s="148">
        <v>0.12039283593589878</v>
      </c>
    </row>
    <row r="10" spans="1:10" s="20" customFormat="1" collapsed="1">
      <c r="A10" s="21">
        <v>7</v>
      </c>
      <c r="B10" s="145" t="s">
        <v>69</v>
      </c>
      <c r="C10" s="146">
        <v>39429</v>
      </c>
      <c r="D10" s="146">
        <v>39618</v>
      </c>
      <c r="E10" s="147">
        <v>2.5811085549747981E-2</v>
      </c>
      <c r="F10" s="147">
        <v>3.7936516617550931E-2</v>
      </c>
      <c r="G10" s="147">
        <v>7.6791124905718489E-2</v>
      </c>
      <c r="H10" s="147">
        <v>0.19176690933006957</v>
      </c>
      <c r="I10" s="147">
        <v>0.1184287434555078</v>
      </c>
      <c r="J10" s="148">
        <v>1.1811827759353299E-2</v>
      </c>
    </row>
    <row r="11" spans="1:10" s="20" customFormat="1" collapsed="1">
      <c r="A11" s="21">
        <v>8</v>
      </c>
      <c r="B11" s="145" t="s">
        <v>68</v>
      </c>
      <c r="C11" s="146">
        <v>39560</v>
      </c>
      <c r="D11" s="146">
        <v>39770</v>
      </c>
      <c r="E11" s="147">
        <v>5.7372065392708338E-2</v>
      </c>
      <c r="F11" s="147">
        <v>3.5957985903123157E-2</v>
      </c>
      <c r="G11" s="147">
        <v>0.17839119624676347</v>
      </c>
      <c r="H11" s="147">
        <v>0.68511980009636786</v>
      </c>
      <c r="I11" s="147">
        <v>5.5701893125661206E-2</v>
      </c>
      <c r="J11" s="148">
        <v>5.9645568213007039E-3</v>
      </c>
    </row>
    <row r="12" spans="1:10" s="20" customFormat="1" collapsed="1">
      <c r="A12" s="21">
        <v>9</v>
      </c>
      <c r="B12" s="145" t="s">
        <v>54</v>
      </c>
      <c r="C12" s="146">
        <v>39884</v>
      </c>
      <c r="D12" s="146">
        <v>40001</v>
      </c>
      <c r="E12" s="147">
        <v>-3.7978258067389303E-3</v>
      </c>
      <c r="F12" s="147">
        <v>1.0123326401772603E-2</v>
      </c>
      <c r="G12" s="147">
        <v>0.16228425636253618</v>
      </c>
      <c r="H12" s="147">
        <v>0.36516943698329452</v>
      </c>
      <c r="I12" s="147">
        <v>5.1626573810140908E-2</v>
      </c>
      <c r="J12" s="148">
        <v>5.9522052634892741E-3</v>
      </c>
    </row>
    <row r="13" spans="1:10" s="20" customFormat="1" collapsed="1">
      <c r="A13" s="21">
        <v>10</v>
      </c>
      <c r="B13" s="145" t="s">
        <v>70</v>
      </c>
      <c r="C13" s="146">
        <v>40031</v>
      </c>
      <c r="D13" s="146">
        <v>40129</v>
      </c>
      <c r="E13" s="147" t="s">
        <v>92</v>
      </c>
      <c r="F13" s="147" t="s">
        <v>92</v>
      </c>
      <c r="G13" s="147" t="s">
        <v>92</v>
      </c>
      <c r="H13" s="147">
        <v>0.87001053317627597</v>
      </c>
      <c r="I13" s="147">
        <v>-0.46702292638409337</v>
      </c>
      <c r="J13" s="148">
        <v>-7.4468845923146731E-2</v>
      </c>
    </row>
    <row r="14" spans="1:10" s="20" customFormat="1" collapsed="1">
      <c r="A14" s="21">
        <v>11</v>
      </c>
      <c r="B14" s="145" t="s">
        <v>49</v>
      </c>
      <c r="C14" s="146">
        <v>40253</v>
      </c>
      <c r="D14" s="146">
        <v>40366</v>
      </c>
      <c r="E14" s="147">
        <v>3.3366315386317291E-2</v>
      </c>
      <c r="F14" s="147">
        <v>3.0556958931037714E-2</v>
      </c>
      <c r="G14" s="147" t="s">
        <v>92</v>
      </c>
      <c r="H14" s="147">
        <v>0.45312120716132309</v>
      </c>
      <c r="I14" s="147">
        <v>0.19775000445502311</v>
      </c>
      <c r="J14" s="148">
        <v>2.4409726189783321E-2</v>
      </c>
    </row>
    <row r="15" spans="1:10" s="20" customFormat="1" collapsed="1">
      <c r="A15" s="21">
        <v>12</v>
      </c>
      <c r="B15" s="145" t="s">
        <v>50</v>
      </c>
      <c r="C15" s="146">
        <v>40114</v>
      </c>
      <c r="D15" s="146">
        <v>40401</v>
      </c>
      <c r="E15" s="147">
        <v>6.8923854592974454E-2</v>
      </c>
      <c r="F15" s="147">
        <v>6.4216637445230207E-2</v>
      </c>
      <c r="G15" s="147">
        <v>0.25535902116667475</v>
      </c>
      <c r="H15" s="147" t="s">
        <v>92</v>
      </c>
      <c r="I15" s="147">
        <v>0.76751260677873834</v>
      </c>
      <c r="J15" s="148">
        <v>8.0163161957077955E-2</v>
      </c>
    </row>
    <row r="16" spans="1:10" s="20" customFormat="1" collapsed="1">
      <c r="A16" s="21">
        <v>13</v>
      </c>
      <c r="B16" s="145" t="s">
        <v>56</v>
      </c>
      <c r="C16" s="146">
        <v>40226</v>
      </c>
      <c r="D16" s="146">
        <v>40430</v>
      </c>
      <c r="E16" s="147">
        <v>1.5813143304243882E-2</v>
      </c>
      <c r="F16" s="147">
        <v>2.4317503397929263E-2</v>
      </c>
      <c r="G16" s="147">
        <v>6.5810066676779577E-2</v>
      </c>
      <c r="H16" s="147">
        <v>0.10787408144865207</v>
      </c>
      <c r="I16" s="147">
        <v>2.1125144984076023</v>
      </c>
      <c r="J16" s="148">
        <v>0.16811657066360031</v>
      </c>
    </row>
    <row r="17" spans="1:11" s="20" customFormat="1" collapsed="1">
      <c r="A17" s="21">
        <v>14</v>
      </c>
      <c r="B17" s="71" t="s">
        <v>60</v>
      </c>
      <c r="C17" s="146">
        <v>40427</v>
      </c>
      <c r="D17" s="146">
        <v>40543</v>
      </c>
      <c r="E17" s="147">
        <v>9.4636311933102846E-3</v>
      </c>
      <c r="F17" s="147">
        <v>2.0082170251473519E-2</v>
      </c>
      <c r="G17" s="147">
        <v>5.88838103074667E-2</v>
      </c>
      <c r="H17" s="147">
        <v>0.10701723398005392</v>
      </c>
      <c r="I17" s="147">
        <v>1.458692651757215</v>
      </c>
      <c r="J17" s="148">
        <v>0.13719972450337381</v>
      </c>
    </row>
    <row r="18" spans="1:11" s="20" customFormat="1" collapsed="1">
      <c r="A18" s="21">
        <v>15</v>
      </c>
      <c r="B18" s="182" t="s">
        <v>64</v>
      </c>
      <c r="C18" s="146">
        <v>40444</v>
      </c>
      <c r="D18" s="146">
        <v>40638</v>
      </c>
      <c r="E18" s="147">
        <v>3.8881185809273022E-2</v>
      </c>
      <c r="F18" s="147">
        <v>4.8731495738128183E-2</v>
      </c>
      <c r="G18" s="147">
        <v>9.1450756037083414E-2</v>
      </c>
      <c r="H18" s="147">
        <v>0.10657754837087197</v>
      </c>
      <c r="I18" s="147">
        <v>0.3749600404858342</v>
      </c>
      <c r="J18" s="148">
        <v>4.8399955656315496E-2</v>
      </c>
    </row>
    <row r="19" spans="1:11" s="20" customFormat="1" collapsed="1">
      <c r="A19" s="21">
        <v>16</v>
      </c>
      <c r="B19" s="71" t="s">
        <v>89</v>
      </c>
      <c r="C19" s="146">
        <v>40427</v>
      </c>
      <c r="D19" s="146">
        <v>40708</v>
      </c>
      <c r="E19" s="147">
        <v>7.5341007822957717E-3</v>
      </c>
      <c r="F19" s="147">
        <v>1.9303060705161634E-2</v>
      </c>
      <c r="G19" s="147">
        <v>5.3190984721598111E-2</v>
      </c>
      <c r="H19" s="147">
        <v>9.0879355912873327E-2</v>
      </c>
      <c r="I19" s="147">
        <v>1.8945868686868619</v>
      </c>
      <c r="J19" s="148">
        <v>0.17631289160279917</v>
      </c>
    </row>
    <row r="20" spans="1:11" s="20" customFormat="1" collapsed="1">
      <c r="A20" s="21">
        <v>17</v>
      </c>
      <c r="B20" s="71" t="s">
        <v>90</v>
      </c>
      <c r="C20" s="146">
        <v>41026</v>
      </c>
      <c r="D20" s="146">
        <v>41242</v>
      </c>
      <c r="E20" s="147">
        <v>0.11292408143111721</v>
      </c>
      <c r="F20" s="147">
        <v>0.12145469734010339</v>
      </c>
      <c r="G20" s="147">
        <v>0.20333979540704239</v>
      </c>
      <c r="H20" s="147">
        <v>0.34792589288098541</v>
      </c>
      <c r="I20" s="147">
        <v>0.94658403451994166</v>
      </c>
      <c r="J20" s="148">
        <v>0.14003707970992241</v>
      </c>
    </row>
    <row r="21" spans="1:11" s="20" customFormat="1" ht="15.75" thickBot="1">
      <c r="A21" s="144"/>
      <c r="B21" s="149" t="s">
        <v>91</v>
      </c>
      <c r="C21" s="150" t="s">
        <v>5</v>
      </c>
      <c r="D21" s="150" t="s">
        <v>5</v>
      </c>
      <c r="E21" s="151">
        <f>AVERAGE(E4:E20)</f>
        <v>2.6522983486946365E-2</v>
      </c>
      <c r="F21" s="151">
        <f>AVERAGE(F4:F20)</f>
        <v>3.1830511427141682E-2</v>
      </c>
      <c r="G21" s="151">
        <f>AVERAGE(G4:G20)</f>
        <v>0.11994560666214685</v>
      </c>
      <c r="H21" s="151">
        <f>AVERAGE(H4:H20)</f>
        <v>0.27192380714012587</v>
      </c>
      <c r="I21" s="151">
        <f>AVERAGE(I4:I20)</f>
        <v>1.060972090654706</v>
      </c>
      <c r="J21" s="150" t="s">
        <v>5</v>
      </c>
      <c r="K21" s="152"/>
    </row>
    <row r="22" spans="1:11" s="20" customFormat="1">
      <c r="A22" s="201" t="s">
        <v>87</v>
      </c>
      <c r="B22" s="201"/>
      <c r="C22" s="201"/>
      <c r="D22" s="201"/>
      <c r="E22" s="201"/>
      <c r="F22" s="201"/>
      <c r="G22" s="201"/>
      <c r="H22" s="201"/>
      <c r="I22" s="201"/>
      <c r="J22" s="201"/>
    </row>
    <row r="23" spans="1:11" s="20" customFormat="1" collapsed="1"/>
    <row r="24" spans="1:11" s="20" customFormat="1" collapsed="1"/>
    <row r="25" spans="1:11" s="20" customFormat="1" collapsed="1"/>
    <row r="26" spans="1:11" s="20" customFormat="1" collapsed="1"/>
    <row r="27" spans="1:11" s="20" customFormat="1" collapsed="1"/>
    <row r="28" spans="1:11" s="20" customFormat="1" collapsed="1"/>
    <row r="29" spans="1:11" s="20" customFormat="1" collapsed="1"/>
    <row r="30" spans="1:11" s="20" customFormat="1" collapsed="1"/>
    <row r="31" spans="1:11" s="20" customFormat="1" collapsed="1"/>
    <row r="32" spans="1:11" s="20" customFormat="1"/>
    <row r="33" spans="3:8" s="20" customFormat="1"/>
    <row r="34" spans="3:8" s="27" customFormat="1">
      <c r="C34" s="28"/>
      <c r="D34" s="28"/>
      <c r="E34" s="29"/>
      <c r="F34" s="29"/>
      <c r="G34" s="29"/>
      <c r="H34" s="29"/>
    </row>
    <row r="35" spans="3:8" s="27" customFormat="1">
      <c r="C35" s="28"/>
      <c r="D35" s="28"/>
      <c r="E35" s="29"/>
      <c r="F35" s="29"/>
      <c r="G35" s="29"/>
      <c r="H35" s="29"/>
    </row>
    <row r="36" spans="3:8" s="27" customFormat="1">
      <c r="C36" s="28"/>
      <c r="D36" s="28"/>
      <c r="E36" s="29"/>
      <c r="F36" s="29"/>
      <c r="G36" s="29"/>
      <c r="H36" s="29"/>
    </row>
    <row r="37" spans="3:8" s="27" customFormat="1">
      <c r="C37" s="28"/>
      <c r="D37" s="28"/>
      <c r="E37" s="29"/>
      <c r="F37" s="29"/>
      <c r="G37" s="29"/>
      <c r="H37" s="29"/>
    </row>
    <row r="38" spans="3:8" s="27" customFormat="1">
      <c r="C38" s="28"/>
      <c r="D38" s="28"/>
      <c r="E38" s="29"/>
      <c r="F38" s="29"/>
      <c r="G38" s="29"/>
      <c r="H38" s="29"/>
    </row>
    <row r="39" spans="3:8" s="27" customFormat="1">
      <c r="C39" s="28"/>
      <c r="D39" s="28"/>
      <c r="E39" s="29"/>
      <c r="F39" s="29"/>
      <c r="G39" s="29"/>
      <c r="H39" s="29"/>
    </row>
    <row r="40" spans="3:8" s="27" customFormat="1">
      <c r="C40" s="28"/>
      <c r="D40" s="28"/>
      <c r="E40" s="29"/>
      <c r="F40" s="29"/>
      <c r="G40" s="29"/>
      <c r="H40" s="29"/>
    </row>
    <row r="41" spans="3:8" s="27" customFormat="1">
      <c r="C41" s="28"/>
      <c r="D41" s="28"/>
      <c r="E41" s="29"/>
      <c r="F41" s="29"/>
      <c r="G41" s="29"/>
      <c r="H41" s="29"/>
    </row>
    <row r="42" spans="3:8" s="27" customFormat="1">
      <c r="C42" s="28"/>
      <c r="D42" s="28"/>
      <c r="E42" s="29"/>
      <c r="F42" s="29"/>
      <c r="G42" s="29"/>
      <c r="H42" s="29"/>
    </row>
    <row r="43" spans="3:8" s="27" customFormat="1">
      <c r="C43" s="28"/>
      <c r="D43" s="28"/>
      <c r="E43" s="29"/>
      <c r="F43" s="29"/>
      <c r="G43" s="29"/>
      <c r="H43" s="29"/>
    </row>
    <row r="44" spans="3:8" s="27" customFormat="1">
      <c r="C44" s="28"/>
      <c r="D44" s="28"/>
      <c r="E44" s="29"/>
      <c r="F44" s="29"/>
      <c r="G44" s="29"/>
      <c r="H44" s="29"/>
    </row>
    <row r="45" spans="3:8" s="27" customFormat="1">
      <c r="C45" s="28"/>
      <c r="D45" s="28"/>
      <c r="E45" s="29"/>
      <c r="F45" s="29"/>
      <c r="G45" s="29"/>
      <c r="H45" s="29"/>
    </row>
    <row r="46" spans="3:8" s="27" customFormat="1">
      <c r="C46" s="28"/>
      <c r="D46" s="28"/>
      <c r="E46" s="29"/>
      <c r="F46" s="29"/>
      <c r="G46" s="29"/>
      <c r="H46" s="29"/>
    </row>
    <row r="47" spans="3:8" s="27" customFormat="1">
      <c r="C47" s="28"/>
      <c r="D47" s="28"/>
      <c r="E47" s="29"/>
      <c r="F47" s="29"/>
      <c r="G47" s="29"/>
      <c r="H47" s="29"/>
    </row>
    <row r="48" spans="3:8" s="27" customFormat="1">
      <c r="C48" s="28"/>
      <c r="D48" s="28"/>
      <c r="E48" s="29"/>
      <c r="F48" s="29"/>
      <c r="G48" s="29"/>
      <c r="H48" s="29"/>
    </row>
    <row r="49" spans="3:8" s="27" customFormat="1">
      <c r="C49" s="28"/>
      <c r="D49" s="28"/>
      <c r="E49" s="29"/>
      <c r="F49" s="29"/>
      <c r="G49" s="29"/>
      <c r="H49" s="29"/>
    </row>
    <row r="50" spans="3:8" s="27" customFormat="1">
      <c r="C50" s="28"/>
      <c r="D50" s="28"/>
      <c r="E50" s="29"/>
      <c r="F50" s="29"/>
      <c r="G50" s="29"/>
      <c r="H50" s="29"/>
    </row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  <row r="53" spans="3:8" s="27" customFormat="1">
      <c r="C53" s="28"/>
      <c r="D53" s="28"/>
      <c r="E53" s="29"/>
      <c r="F53" s="29"/>
      <c r="G53" s="29"/>
      <c r="H53" s="29"/>
    </row>
  </sheetData>
  <mergeCells count="4">
    <mergeCell ref="A1:I1"/>
    <mergeCell ref="A2:A3"/>
    <mergeCell ref="E2:J2"/>
    <mergeCell ref="A22:J22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70"/>
  <sheetViews>
    <sheetView topLeftCell="A28" zoomScale="80" workbookViewId="0">
      <selection activeCell="G100" sqref="G100"/>
    </sheetView>
  </sheetViews>
  <sheetFormatPr defaultRowHeight="14.25"/>
  <cols>
    <col min="1" max="1" width="3.85546875" style="27" customWidth="1"/>
    <col min="2" max="2" width="64.42578125" style="27" bestFit="1" customWidth="1"/>
    <col min="3" max="3" width="24.7109375" style="27" customWidth="1"/>
    <col min="4" max="4" width="24.7109375" style="39" customWidth="1"/>
    <col min="5" max="7" width="24.7109375" style="27" customWidth="1"/>
    <col min="8" max="16384" width="9.140625" style="27"/>
  </cols>
  <sheetData>
    <row r="1" spans="1:8" ht="16.5" thickBot="1">
      <c r="A1" s="202" t="s">
        <v>93</v>
      </c>
      <c r="B1" s="202"/>
      <c r="C1" s="202"/>
      <c r="D1" s="202"/>
      <c r="E1" s="202"/>
      <c r="F1" s="202"/>
      <c r="G1" s="202"/>
    </row>
    <row r="2" spans="1:8" ht="15.75" customHeight="1" thickBot="1">
      <c r="A2" s="205" t="s">
        <v>94</v>
      </c>
      <c r="B2" s="90"/>
      <c r="C2" s="203" t="s">
        <v>95</v>
      </c>
      <c r="D2" s="204"/>
      <c r="E2" s="203" t="s">
        <v>96</v>
      </c>
      <c r="F2" s="204"/>
      <c r="G2" s="91"/>
    </row>
    <row r="3" spans="1:8" ht="45.75" thickBot="1">
      <c r="A3" s="206"/>
      <c r="B3" s="183" t="s">
        <v>80</v>
      </c>
      <c r="C3" s="40" t="s">
        <v>97</v>
      </c>
      <c r="D3" s="33" t="s">
        <v>98</v>
      </c>
      <c r="E3" s="33" t="s">
        <v>99</v>
      </c>
      <c r="F3" s="33" t="s">
        <v>98</v>
      </c>
      <c r="G3" s="184" t="s">
        <v>100</v>
      </c>
    </row>
    <row r="4" spans="1:8" ht="15" customHeight="1">
      <c r="A4" s="21">
        <v>1</v>
      </c>
      <c r="B4" s="136" t="s">
        <v>49</v>
      </c>
      <c r="C4" s="36">
        <v>490.7800400000001</v>
      </c>
      <c r="D4" s="96">
        <v>6.3110998269109209E-2</v>
      </c>
      <c r="E4" s="37">
        <v>193119</v>
      </c>
      <c r="F4" s="96">
        <v>2.8784258244067686E-2</v>
      </c>
      <c r="G4" s="38">
        <v>228.2921455068128</v>
      </c>
      <c r="H4" s="51"/>
    </row>
    <row r="5" spans="1:8" ht="14.25" customHeight="1">
      <c r="A5" s="21">
        <v>2</v>
      </c>
      <c r="B5" s="135" t="s">
        <v>67</v>
      </c>
      <c r="C5" s="36">
        <v>182.95729999999995</v>
      </c>
      <c r="D5" s="96">
        <v>0.1868827096447947</v>
      </c>
      <c r="E5" s="37">
        <v>237</v>
      </c>
      <c r="F5" s="96">
        <v>0.16561844863731656</v>
      </c>
      <c r="G5" s="38">
        <v>163.28727369636462</v>
      </c>
      <c r="H5" s="51"/>
    </row>
    <row r="6" spans="1:8" ht="15">
      <c r="A6" s="21">
        <v>3</v>
      </c>
      <c r="B6" s="186" t="s">
        <v>101</v>
      </c>
      <c r="C6" s="36">
        <v>38.60120000000019</v>
      </c>
      <c r="D6" s="96">
        <v>1.2699091549708224E-2</v>
      </c>
      <c r="E6" s="37">
        <v>4</v>
      </c>
      <c r="F6" s="96">
        <v>3.205128205128205E-3</v>
      </c>
      <c r="G6" s="38">
        <v>9.7736082051281699</v>
      </c>
    </row>
    <row r="7" spans="1:8">
      <c r="A7" s="21">
        <v>4</v>
      </c>
      <c r="B7" s="187" t="s">
        <v>89</v>
      </c>
      <c r="C7" s="36">
        <v>40.761700000000189</v>
      </c>
      <c r="D7" s="96">
        <v>9.573643496425038E-3</v>
      </c>
      <c r="E7" s="37">
        <v>3</v>
      </c>
      <c r="F7" s="96">
        <v>2.0242914979757085E-3</v>
      </c>
      <c r="G7" s="38">
        <v>8.6561212550610485</v>
      </c>
    </row>
    <row r="8" spans="1:8">
      <c r="A8" s="21">
        <v>5</v>
      </c>
      <c r="B8" s="135" t="s">
        <v>50</v>
      </c>
      <c r="C8" s="36">
        <v>413.59213999999963</v>
      </c>
      <c r="D8" s="96">
        <v>6.8923854592959993E-2</v>
      </c>
      <c r="E8" s="37">
        <v>0</v>
      </c>
      <c r="F8" s="96">
        <v>0</v>
      </c>
      <c r="G8" s="38">
        <v>0</v>
      </c>
    </row>
    <row r="9" spans="1:8">
      <c r="A9" s="21">
        <v>6</v>
      </c>
      <c r="B9" s="35" t="s">
        <v>56</v>
      </c>
      <c r="C9" s="36">
        <v>60.856279999999799</v>
      </c>
      <c r="D9" s="96">
        <v>1.5813143304239417E-2</v>
      </c>
      <c r="E9" s="37">
        <v>0</v>
      </c>
      <c r="F9" s="96">
        <v>0</v>
      </c>
      <c r="G9" s="38">
        <v>0</v>
      </c>
    </row>
    <row r="10" spans="1:8">
      <c r="A10" s="21">
        <v>7</v>
      </c>
      <c r="B10" s="188" t="s">
        <v>61</v>
      </c>
      <c r="C10" s="36">
        <v>27.547050000000279</v>
      </c>
      <c r="D10" s="96">
        <v>9.3091196992095906E-3</v>
      </c>
      <c r="E10" s="37">
        <v>0</v>
      </c>
      <c r="F10" s="96">
        <v>0</v>
      </c>
      <c r="G10" s="38">
        <v>0</v>
      </c>
      <c r="H10" s="51"/>
    </row>
    <row r="11" spans="1:8">
      <c r="A11" s="21">
        <v>8</v>
      </c>
      <c r="B11" s="189" t="s">
        <v>102</v>
      </c>
      <c r="C11" s="36">
        <v>26.875130000000002</v>
      </c>
      <c r="D11" s="96">
        <v>2.5811085549749743E-2</v>
      </c>
      <c r="E11" s="37">
        <v>0</v>
      </c>
      <c r="F11" s="96">
        <v>0</v>
      </c>
      <c r="G11" s="38">
        <v>0</v>
      </c>
    </row>
    <row r="12" spans="1:8">
      <c r="A12" s="21">
        <v>9</v>
      </c>
      <c r="B12" s="176" t="s">
        <v>66</v>
      </c>
      <c r="C12" s="36">
        <v>7.2054499999999528</v>
      </c>
      <c r="D12" s="96">
        <v>5.2030312635063325E-3</v>
      </c>
      <c r="E12" s="37">
        <v>0</v>
      </c>
      <c r="F12" s="96">
        <v>0</v>
      </c>
      <c r="G12" s="38">
        <v>0</v>
      </c>
    </row>
    <row r="13" spans="1:8">
      <c r="A13" s="21">
        <v>10</v>
      </c>
      <c r="B13" s="135" t="s">
        <v>104</v>
      </c>
      <c r="C13" s="36">
        <v>32.076080000000076</v>
      </c>
      <c r="D13" s="96">
        <v>9.0603603025365496E-3</v>
      </c>
      <c r="E13" s="37">
        <v>-1</v>
      </c>
      <c r="F13" s="96">
        <v>-8.3402835696413675E-4</v>
      </c>
      <c r="G13" s="38">
        <v>-2.8849096745467833</v>
      </c>
    </row>
    <row r="14" spans="1:8">
      <c r="A14" s="21">
        <v>11</v>
      </c>
      <c r="B14" s="135" t="s">
        <v>63</v>
      </c>
      <c r="C14" s="36">
        <v>194.58192999999991</v>
      </c>
      <c r="D14" s="96">
        <v>0.10868374935063663</v>
      </c>
      <c r="E14" s="37">
        <v>-39</v>
      </c>
      <c r="F14" s="96">
        <v>-3.8100820633059787E-3</v>
      </c>
      <c r="G14" s="38">
        <v>-6.9836595025720669</v>
      </c>
    </row>
    <row r="15" spans="1:8">
      <c r="A15" s="21">
        <v>12</v>
      </c>
      <c r="B15" s="135" t="s">
        <v>103</v>
      </c>
      <c r="C15" s="36">
        <v>-307.95719000000133</v>
      </c>
      <c r="D15" s="96">
        <v>-1.1446206293305908E-2</v>
      </c>
      <c r="E15" s="37">
        <v>-17</v>
      </c>
      <c r="F15" s="96">
        <v>-3.4545824019508229E-4</v>
      </c>
      <c r="G15" s="38">
        <v>-9.0379998221897981</v>
      </c>
    </row>
    <row r="16" spans="1:8">
      <c r="A16" s="21">
        <v>13</v>
      </c>
      <c r="B16" s="190" t="s">
        <v>54</v>
      </c>
      <c r="C16" s="36">
        <v>-33.056480000000448</v>
      </c>
      <c r="D16" s="96">
        <v>-6.8476465895401413E-3</v>
      </c>
      <c r="E16" s="37">
        <v>-14</v>
      </c>
      <c r="F16" s="96">
        <v>-3.0614476273780888E-3</v>
      </c>
      <c r="G16" s="38">
        <v>-14.572167846052656</v>
      </c>
    </row>
    <row r="17" spans="1:8">
      <c r="A17" s="21">
        <v>14</v>
      </c>
      <c r="B17" s="35" t="s">
        <v>68</v>
      </c>
      <c r="C17" s="36">
        <v>22.694810000000054</v>
      </c>
      <c r="D17" s="96">
        <v>2.9721122260113968E-2</v>
      </c>
      <c r="E17" s="37">
        <v>-200</v>
      </c>
      <c r="F17" s="96">
        <v>-2.615062761506276E-2</v>
      </c>
      <c r="G17" s="38">
        <v>-19.931411087866152</v>
      </c>
    </row>
    <row r="18" spans="1:8" ht="13.5" customHeight="1">
      <c r="A18" s="21">
        <v>15</v>
      </c>
      <c r="B18" s="135" t="s">
        <v>64</v>
      </c>
      <c r="C18" s="36">
        <v>-5.2698300000000744</v>
      </c>
      <c r="D18" s="96">
        <v>-3.0938115971635271E-3</v>
      </c>
      <c r="E18" s="37">
        <v>-52</v>
      </c>
      <c r="F18" s="96">
        <v>-4.0404040404040407E-2</v>
      </c>
      <c r="G18" s="38">
        <v>-71.045544646464705</v>
      </c>
    </row>
    <row r="19" spans="1:8">
      <c r="A19" s="21">
        <v>16</v>
      </c>
      <c r="B19" s="35" t="s">
        <v>71</v>
      </c>
      <c r="C19" s="36" t="s">
        <v>92</v>
      </c>
      <c r="D19" s="36" t="s">
        <v>92</v>
      </c>
      <c r="E19" s="36" t="s">
        <v>92</v>
      </c>
      <c r="F19" s="36" t="s">
        <v>92</v>
      </c>
      <c r="G19" s="38" t="s">
        <v>92</v>
      </c>
    </row>
    <row r="20" spans="1:8">
      <c r="A20" s="21">
        <v>17</v>
      </c>
      <c r="B20" s="35" t="s">
        <v>70</v>
      </c>
      <c r="C20" s="36" t="s">
        <v>92</v>
      </c>
      <c r="D20" s="36" t="s">
        <v>92</v>
      </c>
      <c r="E20" s="36" t="s">
        <v>92</v>
      </c>
      <c r="F20" s="36" t="s">
        <v>92</v>
      </c>
      <c r="G20" s="38" t="s">
        <v>105</v>
      </c>
    </row>
    <row r="21" spans="1:8" ht="15.75" thickBot="1">
      <c r="A21" s="89"/>
      <c r="B21" s="92" t="s">
        <v>75</v>
      </c>
      <c r="C21" s="93">
        <v>1192.2456099999979</v>
      </c>
      <c r="D21" s="97">
        <v>1.6835596965403831E-2</v>
      </c>
      <c r="E21" s="94">
        <v>193040</v>
      </c>
      <c r="F21" s="97">
        <v>2.8410667187077562E-2</v>
      </c>
      <c r="G21" s="95">
        <v>285.55345608367452</v>
      </c>
      <c r="H21" s="51"/>
    </row>
    <row r="22" spans="1:8" ht="15">
      <c r="B22" s="165"/>
      <c r="C22" s="131"/>
      <c r="D22" s="166"/>
      <c r="E22" s="167"/>
      <c r="F22" s="166"/>
      <c r="G22" s="131"/>
      <c r="H22" s="51"/>
    </row>
    <row r="23" spans="1:8" ht="15">
      <c r="A23" s="27" t="s">
        <v>106</v>
      </c>
      <c r="B23" s="165"/>
      <c r="C23" s="131"/>
      <c r="D23" s="166"/>
      <c r="E23" s="167"/>
      <c r="F23" s="166"/>
      <c r="G23" s="131"/>
      <c r="H23" s="51"/>
    </row>
    <row r="24" spans="1:8" ht="15">
      <c r="A24" s="27" t="s">
        <v>107</v>
      </c>
      <c r="B24" s="165"/>
      <c r="C24" s="131"/>
      <c r="D24" s="166"/>
      <c r="E24" s="167"/>
      <c r="F24" s="166"/>
      <c r="G24" s="131"/>
      <c r="H24" s="51"/>
    </row>
    <row r="25" spans="1:8">
      <c r="B25" s="65"/>
      <c r="C25" s="66"/>
      <c r="D25" s="67"/>
      <c r="E25" s="68"/>
      <c r="F25" s="67"/>
      <c r="G25" s="66"/>
      <c r="H25" s="51"/>
    </row>
    <row r="44" spans="2:5" ht="15">
      <c r="B44" s="57"/>
      <c r="C44" s="58"/>
      <c r="D44" s="59"/>
      <c r="E44" s="60"/>
    </row>
    <row r="45" spans="2:5" ht="15">
      <c r="B45" s="57"/>
      <c r="C45" s="58"/>
      <c r="D45" s="59"/>
      <c r="E45" s="60"/>
    </row>
    <row r="46" spans="2:5" ht="15">
      <c r="B46" s="57"/>
      <c r="C46" s="58"/>
      <c r="D46" s="59"/>
      <c r="E46" s="60"/>
    </row>
    <row r="47" spans="2:5" ht="15">
      <c r="B47" s="57"/>
      <c r="C47" s="58"/>
      <c r="D47" s="59"/>
      <c r="E47" s="60"/>
    </row>
    <row r="48" spans="2:5" ht="15">
      <c r="B48" s="57"/>
      <c r="C48" s="58"/>
      <c r="D48" s="59"/>
      <c r="E48" s="60"/>
    </row>
    <row r="49" spans="2:6" ht="15">
      <c r="B49" s="57"/>
      <c r="C49" s="58"/>
      <c r="D49" s="59"/>
      <c r="E49" s="60"/>
    </row>
    <row r="50" spans="2:6" ht="15.75" thickBot="1">
      <c r="B50" s="79"/>
      <c r="C50" s="79"/>
      <c r="D50" s="79"/>
      <c r="E50" s="79"/>
    </row>
    <row r="53" spans="2:6" ht="14.25" customHeight="1"/>
    <row r="54" spans="2:6">
      <c r="F54" s="51"/>
    </row>
    <row r="56" spans="2:6">
      <c r="F56"/>
    </row>
    <row r="57" spans="2:6">
      <c r="F57"/>
    </row>
    <row r="58" spans="2:6" ht="30.75" thickBot="1">
      <c r="B58" s="40" t="s">
        <v>80</v>
      </c>
      <c r="C58" s="33" t="s">
        <v>108</v>
      </c>
      <c r="D58" s="33" t="s">
        <v>109</v>
      </c>
      <c r="E58" s="34" t="s">
        <v>110</v>
      </c>
      <c r="F58"/>
    </row>
    <row r="59" spans="2:6">
      <c r="B59" s="35" t="str">
        <f t="shared" ref="B59:D63" si="0">B4</f>
        <v>ОТP Fond Aktsii</v>
      </c>
      <c r="C59" s="36">
        <f t="shared" si="0"/>
        <v>490.7800400000001</v>
      </c>
      <c r="D59" s="96">
        <f t="shared" si="0"/>
        <v>6.3110998269109209E-2</v>
      </c>
      <c r="E59" s="38">
        <f>G4</f>
        <v>228.2921455068128</v>
      </c>
    </row>
    <row r="60" spans="2:6">
      <c r="B60" s="35" t="str">
        <f t="shared" si="0"/>
        <v>UNIVER.UA/Iaroslav Mudryi: Fond Aktsii</v>
      </c>
      <c r="C60" s="36">
        <f t="shared" si="0"/>
        <v>182.95729999999995</v>
      </c>
      <c r="D60" s="96">
        <f t="shared" si="0"/>
        <v>0.1868827096447947</v>
      </c>
      <c r="E60" s="38">
        <f>G5</f>
        <v>163.28727369636462</v>
      </c>
    </row>
    <row r="61" spans="2:6">
      <c r="B61" s="35" t="str">
        <f t="shared" si="0"/>
        <v>UNIVER.UA/Taras Shevchenko: Fond Zaoshchadzhen</v>
      </c>
      <c r="C61" s="36">
        <f t="shared" si="0"/>
        <v>38.60120000000019</v>
      </c>
      <c r="D61" s="96">
        <f t="shared" si="0"/>
        <v>1.2699091549708224E-2</v>
      </c>
      <c r="E61" s="38">
        <f>G6</f>
        <v>9.7736082051281699</v>
      </c>
    </row>
    <row r="62" spans="2:6">
      <c r="B62" s="35" t="str">
        <f t="shared" si="0"/>
        <v xml:space="preserve">UNIVER.UA/Myhailo Hrushevskyi: Fond Derzhavnykh Paperiv   </v>
      </c>
      <c r="C62" s="36">
        <f t="shared" si="0"/>
        <v>40.761700000000189</v>
      </c>
      <c r="D62" s="96">
        <f t="shared" si="0"/>
        <v>9.573643496425038E-3</v>
      </c>
      <c r="E62" s="38">
        <f>G7</f>
        <v>8.6561212550610485</v>
      </c>
    </row>
    <row r="63" spans="2:6">
      <c r="B63" s="123" t="str">
        <f t="shared" si="0"/>
        <v>Sofiivskyi</v>
      </c>
      <c r="C63" s="124">
        <f t="shared" si="0"/>
        <v>413.59213999999963</v>
      </c>
      <c r="D63" s="125">
        <f t="shared" si="0"/>
        <v>6.8923854592959993E-2</v>
      </c>
      <c r="E63" s="126">
        <f>G8</f>
        <v>0</v>
      </c>
    </row>
    <row r="64" spans="2:6">
      <c r="B64" s="119" t="str">
        <f t="shared" ref="B64:D67" si="1">B14</f>
        <v>KINTO-Kaznacheiskyi</v>
      </c>
      <c r="C64" s="120">
        <f t="shared" si="1"/>
        <v>194.58192999999991</v>
      </c>
      <c r="D64" s="121">
        <f t="shared" si="1"/>
        <v>0.10868374935063663</v>
      </c>
      <c r="E64" s="122">
        <f>G14</f>
        <v>-6.9836595025720669</v>
      </c>
    </row>
    <row r="65" spans="2:5">
      <c r="B65" s="119" t="str">
        <f t="shared" si="1"/>
        <v>KINTO- Кlasychnyi</v>
      </c>
      <c r="C65" s="120">
        <f t="shared" si="1"/>
        <v>-307.95719000000133</v>
      </c>
      <c r="D65" s="121">
        <f t="shared" si="1"/>
        <v>-1.1446206293305908E-2</v>
      </c>
      <c r="E65" s="122">
        <f>G15</f>
        <v>-9.0379998221897981</v>
      </c>
    </row>
    <row r="66" spans="2:5">
      <c r="B66" s="119" t="str">
        <f t="shared" si="1"/>
        <v>KINTO-Ekviti</v>
      </c>
      <c r="C66" s="120">
        <f t="shared" si="1"/>
        <v>-33.056480000000448</v>
      </c>
      <c r="D66" s="121">
        <f t="shared" si="1"/>
        <v>-6.8476465895401413E-3</v>
      </c>
      <c r="E66" s="122">
        <f>G16</f>
        <v>-14.572167846052656</v>
      </c>
    </row>
    <row r="67" spans="2:5">
      <c r="B67" s="119" t="str">
        <f t="shared" si="1"/>
        <v>Nadbannia</v>
      </c>
      <c r="C67" s="120">
        <f t="shared" si="1"/>
        <v>22.694810000000054</v>
      </c>
      <c r="D67" s="121">
        <f t="shared" si="1"/>
        <v>2.9721122260113968E-2</v>
      </c>
      <c r="E67" s="122">
        <f>G17</f>
        <v>-19.931411087866152</v>
      </c>
    </row>
    <row r="68" spans="2:5">
      <c r="B68" s="119" t="str">
        <f>B18</f>
        <v>VSI</v>
      </c>
      <c r="C68" s="120">
        <f>C18</f>
        <v>-5.2698300000000744</v>
      </c>
      <c r="D68" s="121">
        <f>D18</f>
        <v>-3.0938115971635271E-3</v>
      </c>
      <c r="E68" s="122">
        <f>G18</f>
        <v>-71.045544646464705</v>
      </c>
    </row>
    <row r="69" spans="2:5">
      <c r="B69" s="132" t="s">
        <v>77</v>
      </c>
      <c r="C69" s="133">
        <f>C21-SUM(C59:C68)</f>
        <v>154.5599900000002</v>
      </c>
      <c r="D69" s="134"/>
      <c r="E69" s="133">
        <f>G21-SUM(E59:E68)</f>
        <v>-2.8849096745467477</v>
      </c>
    </row>
    <row r="70" spans="2:5" ht="15">
      <c r="B70" s="130" t="s">
        <v>75</v>
      </c>
      <c r="C70" s="131">
        <f>SUM(C59:C69)</f>
        <v>1192.2456099999979</v>
      </c>
      <c r="D70" s="131"/>
      <c r="E70" s="131">
        <f>SUM(E59:E69)</f>
        <v>285.55345608367452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5"/>
  <sheetViews>
    <sheetView zoomScale="80" workbookViewId="0">
      <selection activeCell="Q52" sqref="Q52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3" t="s">
        <v>80</v>
      </c>
      <c r="B1" s="64" t="s">
        <v>111</v>
      </c>
      <c r="C1" s="10"/>
    </row>
    <row r="2" spans="1:3" ht="14.25">
      <c r="A2" s="135" t="s">
        <v>103</v>
      </c>
      <c r="B2" s="157">
        <v>-1.1104584223246117E-2</v>
      </c>
      <c r="C2" s="10"/>
    </row>
    <row r="3" spans="1:3" ht="14.25">
      <c r="A3" s="190" t="s">
        <v>54</v>
      </c>
      <c r="B3" s="141">
        <v>-3.7978258067389303E-3</v>
      </c>
      <c r="C3" s="10"/>
    </row>
    <row r="4" spans="1:3" ht="14.25">
      <c r="A4" s="176" t="s">
        <v>66</v>
      </c>
      <c r="B4" s="141">
        <v>5.2030312635384934E-3</v>
      </c>
      <c r="C4" s="10"/>
    </row>
    <row r="5" spans="1:3" ht="14.25">
      <c r="A5" s="187" t="s">
        <v>89</v>
      </c>
      <c r="B5" s="141">
        <v>7.5341007822957717E-3</v>
      </c>
      <c r="C5" s="10"/>
    </row>
    <row r="6" spans="1:3" ht="14.25">
      <c r="A6" s="188" t="s">
        <v>61</v>
      </c>
      <c r="B6" s="141">
        <v>9.3091196991517133E-3</v>
      </c>
      <c r="C6" s="10"/>
    </row>
    <row r="7" spans="1:3" ht="15">
      <c r="A7" s="186" t="s">
        <v>101</v>
      </c>
      <c r="B7" s="141">
        <v>9.4636311933102846E-3</v>
      </c>
      <c r="C7" s="10"/>
    </row>
    <row r="8" spans="1:3" ht="14.25">
      <c r="A8" s="135" t="s">
        <v>104</v>
      </c>
      <c r="B8" s="141">
        <v>9.9026477486781062E-3</v>
      </c>
      <c r="C8" s="10"/>
    </row>
    <row r="9" spans="1:3" ht="14.25">
      <c r="A9" s="35" t="s">
        <v>56</v>
      </c>
      <c r="B9" s="141">
        <v>1.5813143304243882E-2</v>
      </c>
      <c r="C9" s="10"/>
    </row>
    <row r="10" spans="1:3" ht="14.25">
      <c r="A10" s="135" t="s">
        <v>67</v>
      </c>
      <c r="B10" s="141">
        <v>1.8242900180823973E-2</v>
      </c>
      <c r="C10" s="10"/>
    </row>
    <row r="11" spans="1:3" ht="14.25">
      <c r="A11" s="189" t="s">
        <v>102</v>
      </c>
      <c r="B11" s="141">
        <v>2.5811085549747981E-2</v>
      </c>
      <c r="C11" s="10"/>
    </row>
    <row r="12" spans="1:3" ht="14.25">
      <c r="A12" s="136" t="s">
        <v>49</v>
      </c>
      <c r="B12" s="141">
        <v>3.3366315386317291E-2</v>
      </c>
      <c r="C12" s="10"/>
    </row>
    <row r="13" spans="1:3" ht="14.25">
      <c r="A13" s="135" t="s">
        <v>64</v>
      </c>
      <c r="B13" s="141">
        <v>3.8881185809273022E-2</v>
      </c>
      <c r="C13" s="10"/>
    </row>
    <row r="14" spans="1:3" ht="14.25">
      <c r="A14" s="135" t="s">
        <v>68</v>
      </c>
      <c r="B14" s="141">
        <v>5.7372065392708338E-2</v>
      </c>
      <c r="C14" s="10"/>
    </row>
    <row r="15" spans="1:3" ht="14.25">
      <c r="A15" s="136" t="s">
        <v>50</v>
      </c>
      <c r="B15" s="142">
        <v>6.8923854592974454E-2</v>
      </c>
      <c r="C15" s="10"/>
    </row>
    <row r="16" spans="1:3" ht="14.25">
      <c r="A16" s="135" t="s">
        <v>63</v>
      </c>
      <c r="B16" s="141">
        <v>0.11292408143111721</v>
      </c>
      <c r="C16" s="10"/>
    </row>
    <row r="17" spans="1:3" ht="14.25">
      <c r="A17" s="173" t="s">
        <v>112</v>
      </c>
      <c r="B17" s="140">
        <v>2.6522983486946365E-2</v>
      </c>
      <c r="C17" s="10"/>
    </row>
    <row r="18" spans="1:3" ht="14.25">
      <c r="A18" s="145" t="s">
        <v>17</v>
      </c>
      <c r="B18" s="140">
        <v>6.0789303697477592E-2</v>
      </c>
      <c r="C18" s="10"/>
    </row>
    <row r="19" spans="1:3" ht="14.25">
      <c r="A19" s="145" t="s">
        <v>16</v>
      </c>
      <c r="B19" s="140">
        <v>3.546192526374603E-2</v>
      </c>
      <c r="C19" s="55"/>
    </row>
    <row r="20" spans="1:3" ht="14.25">
      <c r="A20" s="145" t="s">
        <v>113</v>
      </c>
      <c r="B20" s="140">
        <v>5.0473006328773051E-2</v>
      </c>
      <c r="C20" s="9"/>
    </row>
    <row r="21" spans="1:3" ht="14.25">
      <c r="A21" s="145" t="s">
        <v>114</v>
      </c>
      <c r="B21" s="140">
        <v>4.0641734497517401E-2</v>
      </c>
      <c r="C21" s="74"/>
    </row>
    <row r="22" spans="1:3" ht="14.25">
      <c r="A22" s="145" t="s">
        <v>115</v>
      </c>
      <c r="B22" s="140">
        <v>1.1917808219178082E-2</v>
      </c>
      <c r="C22" s="10"/>
    </row>
    <row r="23" spans="1:3" ht="15" thickBot="1">
      <c r="A23" s="191" t="s">
        <v>116</v>
      </c>
      <c r="B23" s="143">
        <v>4.669667160194102E-2</v>
      </c>
      <c r="C23" s="10"/>
    </row>
    <row r="24" spans="1:3">
      <c r="B24" s="10"/>
      <c r="C24" s="10"/>
    </row>
    <row r="25" spans="1:3">
      <c r="C25" s="10"/>
    </row>
    <row r="26" spans="1:3">
      <c r="B26" s="10"/>
      <c r="C26" s="10"/>
    </row>
    <row r="27" spans="1:3">
      <c r="C27" s="10"/>
    </row>
    <row r="28" spans="1:3">
      <c r="B28" s="10"/>
    </row>
    <row r="29" spans="1:3">
      <c r="B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8"/>
  <sheetViews>
    <sheetView zoomScale="80" workbookViewId="0">
      <selection activeCell="J30" sqref="J30"/>
    </sheetView>
  </sheetViews>
  <sheetFormatPr defaultRowHeight="14.25"/>
  <cols>
    <col min="1" max="1" width="4.7109375" style="29" customWidth="1"/>
    <col min="2" max="2" width="48.85546875" style="27" bestFit="1" customWidth="1"/>
    <col min="3" max="4" width="12.7109375" style="29" customWidth="1"/>
    <col min="5" max="5" width="16.7109375" style="39" customWidth="1"/>
    <col min="6" max="6" width="14.7109375" style="44" customWidth="1"/>
    <col min="7" max="7" width="14.7109375" style="39" customWidth="1"/>
    <col min="8" max="8" width="12.7109375" style="44" customWidth="1"/>
    <col min="9" max="9" width="47.85546875" style="27" bestFit="1" customWidth="1"/>
    <col min="10" max="10" width="34.7109375" style="27" customWidth="1"/>
    <col min="11" max="20" width="4.7109375" style="27" customWidth="1"/>
    <col min="21" max="16384" width="9.140625" style="27"/>
  </cols>
  <sheetData>
    <row r="1" spans="1:13" s="41" customFormat="1" ht="16.5" thickBot="1">
      <c r="A1" s="193" t="s">
        <v>122</v>
      </c>
      <c r="B1" s="193"/>
      <c r="C1" s="193"/>
      <c r="D1" s="193"/>
      <c r="E1" s="193"/>
      <c r="F1" s="193"/>
      <c r="G1" s="193"/>
      <c r="H1" s="193"/>
      <c r="I1" s="193"/>
      <c r="J1" s="193"/>
      <c r="K1" s="13"/>
      <c r="L1" s="14"/>
      <c r="M1" s="14"/>
    </row>
    <row r="2" spans="1:13" ht="45.75" thickBot="1">
      <c r="A2" s="15" t="s">
        <v>94</v>
      </c>
      <c r="B2" s="15" t="s">
        <v>80</v>
      </c>
      <c r="C2" s="42" t="s">
        <v>123</v>
      </c>
      <c r="D2" s="42" t="s">
        <v>124</v>
      </c>
      <c r="E2" s="42" t="s">
        <v>42</v>
      </c>
      <c r="F2" s="42" t="s">
        <v>43</v>
      </c>
      <c r="G2" s="42" t="s">
        <v>44</v>
      </c>
      <c r="H2" s="42" t="s">
        <v>45</v>
      </c>
      <c r="I2" s="17" t="s">
        <v>46</v>
      </c>
      <c r="J2" s="18" t="s">
        <v>47</v>
      </c>
    </row>
    <row r="3" spans="1:13">
      <c r="A3" s="21">
        <v>1</v>
      </c>
      <c r="B3" s="83" t="s">
        <v>120</v>
      </c>
      <c r="C3" s="108" t="s">
        <v>139</v>
      </c>
      <c r="D3" s="109" t="s">
        <v>137</v>
      </c>
      <c r="E3" s="84">
        <v>12224296.41</v>
      </c>
      <c r="F3" s="85">
        <v>28718</v>
      </c>
      <c r="G3" s="84">
        <v>425.66670415767118</v>
      </c>
      <c r="H3" s="50">
        <v>100</v>
      </c>
      <c r="I3" s="83" t="s">
        <v>72</v>
      </c>
      <c r="J3" s="86" t="s">
        <v>10</v>
      </c>
    </row>
    <row r="4" spans="1:13" ht="14.25" customHeight="1">
      <c r="A4" s="21">
        <v>2</v>
      </c>
      <c r="B4" s="83" t="s">
        <v>121</v>
      </c>
      <c r="C4" s="108" t="s">
        <v>139</v>
      </c>
      <c r="D4" s="109" t="s">
        <v>138</v>
      </c>
      <c r="E4" s="84">
        <v>3061756.17</v>
      </c>
      <c r="F4" s="85">
        <v>54189</v>
      </c>
      <c r="G4" s="84">
        <v>56.501433316724793</v>
      </c>
      <c r="H4" s="82">
        <v>100</v>
      </c>
      <c r="I4" s="83" t="s">
        <v>72</v>
      </c>
      <c r="J4" s="86" t="s">
        <v>10</v>
      </c>
    </row>
    <row r="5" spans="1:13">
      <c r="A5" s="21">
        <v>3</v>
      </c>
      <c r="B5" s="176" t="s">
        <v>117</v>
      </c>
      <c r="C5" s="108" t="s">
        <v>139</v>
      </c>
      <c r="D5" s="109" t="s">
        <v>137</v>
      </c>
      <c r="E5" s="84">
        <v>1558156.34</v>
      </c>
      <c r="F5" s="85">
        <v>749</v>
      </c>
      <c r="G5" s="84">
        <v>2080.3155407209615</v>
      </c>
      <c r="H5" s="50">
        <v>1000</v>
      </c>
      <c r="I5" s="83" t="s">
        <v>125</v>
      </c>
      <c r="J5" s="86" t="s">
        <v>12</v>
      </c>
    </row>
    <row r="6" spans="1:13">
      <c r="A6" s="21">
        <v>4</v>
      </c>
      <c r="B6" s="176" t="s">
        <v>118</v>
      </c>
      <c r="C6" s="108" t="s">
        <v>139</v>
      </c>
      <c r="D6" s="109" t="s">
        <v>138</v>
      </c>
      <c r="E6" s="84">
        <v>1334046.3400999999</v>
      </c>
      <c r="F6" s="85">
        <v>2941</v>
      </c>
      <c r="G6" s="84">
        <v>453.60297181230868</v>
      </c>
      <c r="H6" s="50">
        <v>1000</v>
      </c>
      <c r="I6" s="176" t="s">
        <v>126</v>
      </c>
      <c r="J6" s="86" t="s">
        <v>1</v>
      </c>
    </row>
    <row r="7" spans="1:13" s="43" customFormat="1" collapsed="1">
      <c r="A7" s="21">
        <v>5</v>
      </c>
      <c r="B7" s="192" t="s">
        <v>119</v>
      </c>
      <c r="C7" s="108" t="s">
        <v>139</v>
      </c>
      <c r="D7" s="109" t="s">
        <v>137</v>
      </c>
      <c r="E7" s="84">
        <v>386457.73</v>
      </c>
      <c r="F7" s="85">
        <v>679</v>
      </c>
      <c r="G7" s="84">
        <v>569.15718703976438</v>
      </c>
      <c r="H7" s="50">
        <v>1000</v>
      </c>
      <c r="I7" s="176" t="s">
        <v>127</v>
      </c>
      <c r="J7" s="86" t="s">
        <v>3</v>
      </c>
    </row>
    <row r="8" spans="1:13" ht="15.75" thickBot="1">
      <c r="A8" s="194" t="s">
        <v>75</v>
      </c>
      <c r="B8" s="195"/>
      <c r="C8" s="110" t="s">
        <v>5</v>
      </c>
      <c r="D8" s="110" t="s">
        <v>5</v>
      </c>
      <c r="E8" s="98">
        <f>SUM(E3:E7)</f>
        <v>18564712.990100004</v>
      </c>
      <c r="F8" s="99">
        <f>SUM(F3:F7)</f>
        <v>87276</v>
      </c>
      <c r="G8" s="110" t="s">
        <v>5</v>
      </c>
      <c r="H8" s="110" t="s">
        <v>5</v>
      </c>
      <c r="I8" s="110" t="s">
        <v>5</v>
      </c>
      <c r="J8" s="168" t="s">
        <v>5</v>
      </c>
    </row>
  </sheetData>
  <mergeCells count="2">
    <mergeCell ref="A1:J1"/>
    <mergeCell ref="A8:B8"/>
  </mergeCells>
  <phoneticPr fontId="11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J30"/>
  <sheetViews>
    <sheetView zoomScale="80" workbookViewId="0">
      <selection activeCell="A10" sqref="A10:J10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6384" width="9.140625" style="5"/>
  </cols>
  <sheetData>
    <row r="1" spans="1:10" s="11" customFormat="1" ht="16.5" thickBot="1">
      <c r="A1" s="207" t="s">
        <v>128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0" customFormat="1" ht="15.75" customHeight="1" thickBot="1">
      <c r="A2" s="198" t="s">
        <v>40</v>
      </c>
      <c r="B2" s="102"/>
      <c r="C2" s="103"/>
      <c r="D2" s="104"/>
      <c r="E2" s="200" t="s">
        <v>79</v>
      </c>
      <c r="F2" s="200"/>
      <c r="G2" s="200"/>
      <c r="H2" s="200"/>
      <c r="I2" s="200"/>
      <c r="J2" s="200"/>
    </row>
    <row r="3" spans="1:10" customFormat="1" ht="64.5" thickBot="1">
      <c r="A3" s="199"/>
      <c r="B3" s="179" t="s">
        <v>80</v>
      </c>
      <c r="C3" s="180" t="s">
        <v>81</v>
      </c>
      <c r="D3" s="180" t="s">
        <v>82</v>
      </c>
      <c r="E3" s="17" t="s">
        <v>83</v>
      </c>
      <c r="F3" s="17" t="s">
        <v>84</v>
      </c>
      <c r="G3" s="17" t="s">
        <v>85</v>
      </c>
      <c r="H3" s="17" t="s">
        <v>86</v>
      </c>
      <c r="I3" s="18" t="s">
        <v>129</v>
      </c>
      <c r="J3" s="181" t="s">
        <v>130</v>
      </c>
    </row>
    <row r="4" spans="1:10" customFormat="1" collapsed="1">
      <c r="A4" s="21">
        <v>1</v>
      </c>
      <c r="B4" s="25" t="s">
        <v>131</v>
      </c>
      <c r="C4" s="105">
        <v>38441</v>
      </c>
      <c r="D4" s="105">
        <v>38625</v>
      </c>
      <c r="E4" s="100">
        <v>-6.8059836089847225E-2</v>
      </c>
      <c r="F4" s="100">
        <v>-7.3492233169661803E-2</v>
      </c>
      <c r="G4" s="100">
        <v>-0.1658034792325267</v>
      </c>
      <c r="H4" s="100">
        <v>-0.18106619255843648</v>
      </c>
      <c r="I4" s="100">
        <v>-0.43084281296023563</v>
      </c>
      <c r="J4" s="106">
        <v>-4.495835826524297E-2</v>
      </c>
    </row>
    <row r="5" spans="1:10" customFormat="1" collapsed="1">
      <c r="A5" s="21">
        <v>2</v>
      </c>
      <c r="B5" s="25" t="s">
        <v>120</v>
      </c>
      <c r="C5" s="105">
        <v>38862</v>
      </c>
      <c r="D5" s="105">
        <v>38958</v>
      </c>
      <c r="E5" s="100" t="s">
        <v>92</v>
      </c>
      <c r="F5" s="100" t="s">
        <v>92</v>
      </c>
      <c r="G5" s="100" t="s">
        <v>92</v>
      </c>
      <c r="H5" s="100">
        <v>0.58313551697103305</v>
      </c>
      <c r="I5" s="100">
        <v>3.2566670415766241</v>
      </c>
      <c r="J5" s="106">
        <v>0.13625251390911353</v>
      </c>
    </row>
    <row r="6" spans="1:10" customFormat="1">
      <c r="A6" s="21">
        <v>3</v>
      </c>
      <c r="B6" s="176" t="s">
        <v>118</v>
      </c>
      <c r="C6" s="105">
        <v>39048</v>
      </c>
      <c r="D6" s="105">
        <v>39140</v>
      </c>
      <c r="E6" s="100">
        <v>4.4759661306930987E-2</v>
      </c>
      <c r="F6" s="100">
        <v>5.4936762529331329E-2</v>
      </c>
      <c r="G6" s="100">
        <v>2.9177733684656815E-2</v>
      </c>
      <c r="H6" s="100">
        <v>0.20209404200036341</v>
      </c>
      <c r="I6" s="100">
        <v>-0.54639702818768043</v>
      </c>
      <c r="J6" s="106">
        <v>-7.0324821456209552E-2</v>
      </c>
    </row>
    <row r="7" spans="1:10" customFormat="1">
      <c r="A7" s="21">
        <v>5</v>
      </c>
      <c r="B7" s="176" t="s">
        <v>117</v>
      </c>
      <c r="C7" s="105">
        <v>39100</v>
      </c>
      <c r="D7" s="105">
        <v>39268</v>
      </c>
      <c r="E7" s="100">
        <v>3.2546762480364366E-2</v>
      </c>
      <c r="F7" s="100">
        <v>3.0844388925653332E-2</v>
      </c>
      <c r="G7" s="100">
        <v>0.11868141430622781</v>
      </c>
      <c r="H7" s="100">
        <v>0.27456293222975892</v>
      </c>
      <c r="I7" s="100">
        <v>1.0803155407208989</v>
      </c>
      <c r="J7" s="106">
        <v>7.2323231790524689E-2</v>
      </c>
    </row>
    <row r="8" spans="1:10" customFormat="1">
      <c r="A8" s="21">
        <v>6</v>
      </c>
      <c r="B8" s="83" t="s">
        <v>121</v>
      </c>
      <c r="C8" s="105">
        <v>40253</v>
      </c>
      <c r="D8" s="105">
        <v>40445</v>
      </c>
      <c r="E8" s="100" t="s">
        <v>92</v>
      </c>
      <c r="F8" s="100" t="s">
        <v>92</v>
      </c>
      <c r="G8" s="100" t="s">
        <v>92</v>
      </c>
      <c r="H8" s="100">
        <v>0.6148832810796212</v>
      </c>
      <c r="I8" s="100">
        <v>-0.43498566683275586</v>
      </c>
      <c r="J8" s="106">
        <v>-7.5566970324132066E-2</v>
      </c>
    </row>
    <row r="9" spans="1:10" ht="15.75" thickBot="1">
      <c r="A9" s="144"/>
      <c r="B9" s="149" t="s">
        <v>91</v>
      </c>
      <c r="C9" s="150" t="s">
        <v>5</v>
      </c>
      <c r="D9" s="150" t="s">
        <v>5</v>
      </c>
      <c r="E9" s="151">
        <f>AVERAGE(E4:E8)</f>
        <v>3.0821958991493759E-3</v>
      </c>
      <c r="F9" s="151">
        <f>AVERAGE(F4:F8)</f>
        <v>4.0963060951076198E-3</v>
      </c>
      <c r="G9" s="151">
        <f>AVERAGE(G4:G8)</f>
        <v>-5.9814437472140254E-3</v>
      </c>
      <c r="H9" s="151">
        <f>AVERAGE(H4:H8)</f>
        <v>0.29872191594446801</v>
      </c>
      <c r="I9" s="151">
        <f>AVERAGE(I4:I8)</f>
        <v>0.58495141486337021</v>
      </c>
      <c r="J9" s="150" t="s">
        <v>5</v>
      </c>
    </row>
    <row r="10" spans="1:10" ht="15" thickBot="1">
      <c r="A10" s="208" t="s">
        <v>87</v>
      </c>
      <c r="B10" s="208"/>
      <c r="C10" s="208"/>
      <c r="D10" s="208"/>
      <c r="E10" s="208"/>
      <c r="F10" s="208"/>
      <c r="G10" s="208"/>
      <c r="H10" s="208"/>
      <c r="I10" s="208"/>
      <c r="J10" s="208"/>
    </row>
    <row r="11" spans="1:10">
      <c r="B11" s="27"/>
      <c r="C11" s="28"/>
      <c r="D11" s="28"/>
      <c r="E11" s="27"/>
      <c r="F11" s="27"/>
      <c r="G11" s="27"/>
      <c r="H11" s="27"/>
      <c r="I11" s="27"/>
    </row>
    <row r="12" spans="1:10">
      <c r="B12" s="27"/>
      <c r="C12" s="28"/>
      <c r="D12" s="28"/>
      <c r="E12" s="27"/>
      <c r="F12" s="27"/>
      <c r="G12" s="27"/>
      <c r="H12" s="27"/>
      <c r="I12" s="27"/>
    </row>
    <row r="13" spans="1:10">
      <c r="B13" s="27"/>
      <c r="C13" s="28"/>
      <c r="D13" s="28"/>
      <c r="E13" s="116"/>
      <c r="F13" s="27"/>
      <c r="G13" s="27"/>
      <c r="H13" s="27"/>
      <c r="I13" s="27"/>
    </row>
    <row r="14" spans="1:10">
      <c r="B14" s="27"/>
      <c r="C14" s="28"/>
      <c r="D14" s="28"/>
      <c r="E14" s="27"/>
      <c r="F14" s="27"/>
      <c r="G14" s="27"/>
      <c r="H14" s="27"/>
      <c r="I14" s="27"/>
    </row>
    <row r="15" spans="1:10">
      <c r="B15" s="27"/>
      <c r="C15" s="28"/>
      <c r="D15" s="28"/>
      <c r="E15" s="27"/>
      <c r="F15" s="27"/>
      <c r="G15" s="27"/>
      <c r="H15" s="27"/>
      <c r="I15" s="27"/>
    </row>
    <row r="16" spans="1:10">
      <c r="B16" s="27"/>
      <c r="C16" s="28"/>
      <c r="D16" s="28"/>
      <c r="E16" s="27"/>
      <c r="F16" s="27"/>
      <c r="G16" s="27"/>
      <c r="H16" s="27"/>
      <c r="I16" s="27"/>
    </row>
    <row r="17" spans="2:9">
      <c r="B17" s="27"/>
      <c r="C17" s="28"/>
      <c r="D17" s="28"/>
      <c r="E17" s="27"/>
      <c r="F17" s="27"/>
      <c r="G17" s="27"/>
      <c r="H17" s="27"/>
      <c r="I17" s="27"/>
    </row>
    <row r="18" spans="2:9">
      <c r="B18" s="27"/>
      <c r="C18" s="28"/>
      <c r="D18" s="28"/>
      <c r="E18" s="27"/>
      <c r="F18" s="27"/>
      <c r="G18" s="27"/>
      <c r="H18" s="27"/>
      <c r="I18" s="27"/>
    </row>
    <row r="19" spans="2:9">
      <c r="B19" s="27"/>
      <c r="C19" s="28"/>
      <c r="D19" s="28"/>
      <c r="E19" s="27"/>
      <c r="F19" s="27"/>
      <c r="G19" s="27"/>
      <c r="H19" s="27"/>
      <c r="I19" s="27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  <row r="29" spans="2:9">
      <c r="C29" s="5"/>
    </row>
    <row r="30" spans="2:9">
      <c r="C30" s="5"/>
    </row>
  </sheetData>
  <mergeCells count="4">
    <mergeCell ref="A2:A3"/>
    <mergeCell ref="A1:J1"/>
    <mergeCell ref="E2:J2"/>
    <mergeCell ref="A10:J10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I46"/>
  <sheetViews>
    <sheetView topLeftCell="A7" zoomScale="80" workbookViewId="0">
      <selection activeCell="K44" sqref="K44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29" customFormat="1" ht="16.5" thickBot="1">
      <c r="A1" s="202" t="s">
        <v>132</v>
      </c>
      <c r="B1" s="202"/>
      <c r="C1" s="202"/>
      <c r="D1" s="202"/>
      <c r="E1" s="202"/>
      <c r="F1" s="202"/>
      <c r="G1" s="202"/>
    </row>
    <row r="2" spans="1:7" s="29" customFormat="1" ht="15.75" customHeight="1" thickBot="1">
      <c r="A2" s="198" t="s">
        <v>94</v>
      </c>
      <c r="B2" s="90"/>
      <c r="C2" s="203" t="s">
        <v>95</v>
      </c>
      <c r="D2" s="204"/>
      <c r="E2" s="203" t="s">
        <v>96</v>
      </c>
      <c r="F2" s="204"/>
      <c r="G2" s="91"/>
    </row>
    <row r="3" spans="1:7" s="29" customFormat="1" ht="45.75" thickBot="1">
      <c r="A3" s="199"/>
      <c r="B3" s="33" t="s">
        <v>80</v>
      </c>
      <c r="C3" s="33" t="s">
        <v>97</v>
      </c>
      <c r="D3" s="33" t="s">
        <v>98</v>
      </c>
      <c r="E3" s="33" t="s">
        <v>99</v>
      </c>
      <c r="F3" s="33" t="s">
        <v>98</v>
      </c>
      <c r="G3" s="34" t="s">
        <v>133</v>
      </c>
    </row>
    <row r="4" spans="1:7" s="29" customFormat="1">
      <c r="A4" s="21">
        <v>1</v>
      </c>
      <c r="B4" s="176" t="s">
        <v>118</v>
      </c>
      <c r="C4" s="36">
        <v>57.153299999999817</v>
      </c>
      <c r="D4" s="100">
        <v>4.4759661306888979E-2</v>
      </c>
      <c r="E4" s="37">
        <v>0</v>
      </c>
      <c r="F4" s="100">
        <v>0</v>
      </c>
      <c r="G4" s="38">
        <v>0</v>
      </c>
    </row>
    <row r="5" spans="1:7" s="29" customFormat="1">
      <c r="A5" s="21">
        <v>2</v>
      </c>
      <c r="B5" s="25" t="s">
        <v>131</v>
      </c>
      <c r="C5" s="36">
        <v>-28.223110000000048</v>
      </c>
      <c r="D5" s="100">
        <v>-6.8059836089846948E-2</v>
      </c>
      <c r="E5" s="37">
        <v>0</v>
      </c>
      <c r="F5" s="100">
        <v>0</v>
      </c>
      <c r="G5" s="38">
        <v>0</v>
      </c>
    </row>
    <row r="6" spans="1:7" s="29" customFormat="1">
      <c r="A6" s="21">
        <v>4</v>
      </c>
      <c r="B6" s="176" t="s">
        <v>117</v>
      </c>
      <c r="C6" s="36">
        <v>22.922780000000028</v>
      </c>
      <c r="D6" s="100">
        <v>1.4931135299048588E-2</v>
      </c>
      <c r="E6" s="37">
        <v>-13</v>
      </c>
      <c r="F6" s="100">
        <v>-1.7060367454068241E-2</v>
      </c>
      <c r="G6" s="38">
        <v>-26.247817703412082</v>
      </c>
    </row>
    <row r="7" spans="1:7" s="29" customFormat="1">
      <c r="A7" s="21">
        <v>5</v>
      </c>
      <c r="B7" s="35" t="s">
        <v>121</v>
      </c>
      <c r="C7" s="36" t="s">
        <v>92</v>
      </c>
      <c r="D7" s="36" t="s">
        <v>92</v>
      </c>
      <c r="E7" s="36" t="s">
        <v>92</v>
      </c>
      <c r="F7" s="36" t="s">
        <v>92</v>
      </c>
      <c r="G7" s="38">
        <v>0</v>
      </c>
    </row>
    <row r="8" spans="1:7" s="29" customFormat="1">
      <c r="A8" s="21">
        <v>6</v>
      </c>
      <c r="B8" s="35" t="s">
        <v>120</v>
      </c>
      <c r="C8" s="36" t="s">
        <v>92</v>
      </c>
      <c r="D8" s="36" t="s">
        <v>92</v>
      </c>
      <c r="E8" s="36" t="s">
        <v>92</v>
      </c>
      <c r="F8" s="36" t="s">
        <v>92</v>
      </c>
      <c r="G8" s="38">
        <v>0</v>
      </c>
    </row>
    <row r="9" spans="1:7" s="29" customFormat="1" ht="15.75" thickBot="1">
      <c r="A9" s="112"/>
      <c r="B9" s="92" t="s">
        <v>75</v>
      </c>
      <c r="C9" s="113">
        <v>51.8529699999998</v>
      </c>
      <c r="D9" s="97">
        <v>1.6069434251209255E-2</v>
      </c>
      <c r="E9" s="94">
        <v>-13</v>
      </c>
      <c r="F9" s="97">
        <v>-2.9666818804198994E-3</v>
      </c>
      <c r="G9" s="95">
        <v>-26.25</v>
      </c>
    </row>
    <row r="10" spans="1:7" s="29" customFormat="1" ht="15">
      <c r="A10" s="144"/>
      <c r="B10" s="165"/>
      <c r="C10" s="131"/>
      <c r="D10" s="166"/>
      <c r="E10" s="167"/>
      <c r="F10" s="166"/>
      <c r="G10" s="131"/>
    </row>
    <row r="11" spans="1:7" s="29" customFormat="1" ht="15">
      <c r="A11" s="27" t="s">
        <v>140</v>
      </c>
      <c r="B11" s="165"/>
      <c r="C11" s="131"/>
      <c r="D11" s="166"/>
      <c r="E11" s="167"/>
      <c r="F11" s="166"/>
      <c r="G11" s="131"/>
    </row>
    <row r="12" spans="1:7" s="29" customFormat="1" ht="15">
      <c r="A12" s="27" t="s">
        <v>141</v>
      </c>
      <c r="B12" s="165"/>
      <c r="C12" s="131"/>
      <c r="D12" s="166"/>
      <c r="E12" s="167"/>
      <c r="F12" s="166"/>
      <c r="G12" s="131"/>
    </row>
    <row r="13" spans="1:7" s="29" customFormat="1">
      <c r="D13" s="39"/>
    </row>
    <row r="14" spans="1:7" s="29" customFormat="1">
      <c r="D14" s="39"/>
    </row>
    <row r="15" spans="1:7" s="29" customFormat="1">
      <c r="D15" s="39"/>
    </row>
    <row r="16" spans="1:7" s="29" customFormat="1">
      <c r="D16" s="39"/>
    </row>
    <row r="17" spans="4:4" s="29" customFormat="1">
      <c r="D17" s="39"/>
    </row>
    <row r="18" spans="4:4" s="29" customFormat="1">
      <c r="D18" s="39"/>
    </row>
    <row r="19" spans="4:4" s="29" customFormat="1">
      <c r="D19" s="39"/>
    </row>
    <row r="20" spans="4:4" s="29" customFormat="1">
      <c r="D20" s="39"/>
    </row>
    <row r="21" spans="4:4" s="29" customFormat="1">
      <c r="D21" s="39"/>
    </row>
    <row r="22" spans="4:4" s="29" customFormat="1">
      <c r="D22" s="39"/>
    </row>
    <row r="23" spans="4:4" s="29" customFormat="1">
      <c r="D23" s="39"/>
    </row>
    <row r="24" spans="4:4" s="29" customFormat="1">
      <c r="D24" s="39"/>
    </row>
    <row r="25" spans="4:4" s="29" customFormat="1">
      <c r="D25" s="39"/>
    </row>
    <row r="26" spans="4:4" s="29" customFormat="1">
      <c r="D26" s="39"/>
    </row>
    <row r="27" spans="4:4" s="29" customFormat="1">
      <c r="D27" s="39"/>
    </row>
    <row r="28" spans="4:4" s="29" customFormat="1">
      <c r="D28" s="39"/>
    </row>
    <row r="29" spans="4:4" s="29" customFormat="1">
      <c r="D29" s="39"/>
    </row>
    <row r="30" spans="4:4" s="29" customFormat="1">
      <c r="D30" s="39"/>
    </row>
    <row r="31" spans="4:4" s="29" customFormat="1">
      <c r="D31" s="39"/>
    </row>
    <row r="32" spans="4:4" s="29" customFormat="1">
      <c r="D32" s="39"/>
    </row>
    <row r="33" spans="1:9" s="29" customFormat="1">
      <c r="D33" s="39"/>
    </row>
    <row r="34" spans="1:9" s="29" customFormat="1"/>
    <row r="35" spans="1:9" s="29" customFormat="1"/>
    <row r="36" spans="1:9" s="29" customFormat="1">
      <c r="H36" s="22"/>
      <c r="I36" s="22"/>
    </row>
    <row r="39" spans="1:9" ht="30.75" thickBot="1">
      <c r="B39" s="40" t="s">
        <v>80</v>
      </c>
      <c r="C39" s="33" t="s">
        <v>134</v>
      </c>
      <c r="D39" s="33" t="s">
        <v>135</v>
      </c>
      <c r="E39" s="34" t="s">
        <v>136</v>
      </c>
    </row>
    <row r="40" spans="1:9">
      <c r="A40" s="22">
        <v>1</v>
      </c>
      <c r="B40" s="35" t="str">
        <f t="shared" ref="B40:D42" si="0">B4</f>
        <v>ТАSК Ukrainskyi Kapital</v>
      </c>
      <c r="C40" s="117">
        <f t="shared" si="0"/>
        <v>57.153299999999817</v>
      </c>
      <c r="D40" s="100">
        <f t="shared" si="0"/>
        <v>4.4759661306888979E-2</v>
      </c>
      <c r="E40" s="118">
        <f>G4</f>
        <v>0</v>
      </c>
    </row>
    <row r="41" spans="1:9">
      <c r="A41" s="22">
        <v>2</v>
      </c>
      <c r="B41" s="35" t="str">
        <f t="shared" si="0"/>
        <v>Оptimum</v>
      </c>
      <c r="C41" s="117">
        <f t="shared" si="0"/>
        <v>-28.223110000000048</v>
      </c>
      <c r="D41" s="100">
        <f t="shared" si="0"/>
        <v>-6.8059836089846948E-2</v>
      </c>
      <c r="E41" s="118">
        <f>G5</f>
        <v>0</v>
      </c>
    </row>
    <row r="42" spans="1:9">
      <c r="A42" s="22">
        <v>3</v>
      </c>
      <c r="B42" s="35" t="str">
        <f t="shared" si="0"/>
        <v>Zbalansovanyi Fond "Parytet"</v>
      </c>
      <c r="C42" s="117">
        <f t="shared" si="0"/>
        <v>22.922780000000028</v>
      </c>
      <c r="D42" s="100">
        <f t="shared" si="0"/>
        <v>1.4931135299048588E-2</v>
      </c>
      <c r="E42" s="118">
        <f>G6</f>
        <v>-26.247817703412082</v>
      </c>
    </row>
    <row r="43" spans="1:9">
      <c r="B43" s="35"/>
      <c r="C43" s="117"/>
      <c r="D43" s="100"/>
      <c r="E43" s="118"/>
    </row>
    <row r="44" spans="1:9">
      <c r="B44" s="35"/>
      <c r="C44" s="117"/>
      <c r="D44" s="100"/>
      <c r="E44" s="118"/>
    </row>
    <row r="45" spans="1:9">
      <c r="B45" s="35"/>
      <c r="C45" s="117"/>
      <c r="D45" s="100"/>
      <c r="E45" s="118"/>
    </row>
    <row r="46" spans="1:9">
      <c r="B46" s="35"/>
      <c r="C46" s="117"/>
      <c r="D46" s="100"/>
      <c r="E46" s="118"/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4"/>
  <sheetViews>
    <sheetView zoomScale="80" workbookViewId="0">
      <selection activeCell="S49" sqref="S49"/>
    </sheetView>
  </sheetViews>
  <sheetFormatPr defaultRowHeight="12.75"/>
  <cols>
    <col min="1" max="1" width="51" customWidth="1"/>
    <col min="2" max="2" width="12.7109375" customWidth="1"/>
    <col min="3" max="3" width="2.7109375" customWidth="1"/>
  </cols>
  <sheetData>
    <row r="1" spans="1:4" ht="15.75" thickBot="1">
      <c r="A1" s="63" t="s">
        <v>80</v>
      </c>
      <c r="B1" s="64" t="s">
        <v>111</v>
      </c>
      <c r="C1" s="10"/>
      <c r="D1" s="10"/>
    </row>
    <row r="2" spans="1:4" ht="14.25">
      <c r="A2" s="75" t="s">
        <v>142</v>
      </c>
      <c r="B2" s="137">
        <v>-6.8059836089847225E-2</v>
      </c>
      <c r="C2" s="10"/>
      <c r="D2" s="10"/>
    </row>
    <row r="3" spans="1:4" ht="14.25">
      <c r="A3" s="145" t="s">
        <v>117</v>
      </c>
      <c r="B3" s="137">
        <v>3.2546762480364366E-2</v>
      </c>
      <c r="C3" s="10"/>
      <c r="D3" s="10"/>
    </row>
    <row r="4" spans="1:4" ht="14.25">
      <c r="A4" s="25" t="s">
        <v>118</v>
      </c>
      <c r="B4" s="137">
        <v>4.4759661306930987E-2</v>
      </c>
      <c r="C4" s="10"/>
      <c r="D4" s="10"/>
    </row>
    <row r="5" spans="1:4" ht="14.25">
      <c r="A5" s="173" t="s">
        <v>112</v>
      </c>
      <c r="B5" s="138">
        <v>3.0821958991493759E-3</v>
      </c>
      <c r="C5" s="10"/>
      <c r="D5" s="10"/>
    </row>
    <row r="6" spans="1:4" ht="14.25">
      <c r="A6" s="145" t="s">
        <v>17</v>
      </c>
      <c r="B6" s="138">
        <v>6.0789303697477592E-2</v>
      </c>
      <c r="C6" s="10"/>
      <c r="D6" s="10"/>
    </row>
    <row r="7" spans="1:4" ht="14.25">
      <c r="A7" s="145" t="s">
        <v>16</v>
      </c>
      <c r="B7" s="138">
        <v>3.546192526374603E-2</v>
      </c>
      <c r="C7" s="10"/>
      <c r="D7" s="10"/>
    </row>
    <row r="8" spans="1:4" ht="14.25">
      <c r="A8" s="145" t="s">
        <v>113</v>
      </c>
      <c r="B8" s="138">
        <v>5.0473006328773051E-2</v>
      </c>
      <c r="C8" s="10"/>
      <c r="D8" s="10"/>
    </row>
    <row r="9" spans="1:4" ht="14.25">
      <c r="A9" s="145" t="s">
        <v>114</v>
      </c>
      <c r="B9" s="138">
        <v>4.0641734497517401E-2</v>
      </c>
      <c r="C9" s="10"/>
      <c r="D9" s="10"/>
    </row>
    <row r="10" spans="1:4" ht="14.25">
      <c r="A10" s="145" t="s">
        <v>115</v>
      </c>
      <c r="B10" s="138">
        <v>1.1917808219178082E-2</v>
      </c>
      <c r="C10" s="10"/>
      <c r="D10" s="10"/>
    </row>
    <row r="11" spans="1:4" ht="15" thickBot="1">
      <c r="A11" s="191" t="s">
        <v>116</v>
      </c>
      <c r="B11" s="139">
        <v>4.669667160194102E-2</v>
      </c>
      <c r="C11" s="10"/>
      <c r="D11" s="10"/>
    </row>
    <row r="12" spans="1:4" ht="14.25">
      <c r="B12" s="156"/>
      <c r="C12" s="10"/>
      <c r="D12" s="10"/>
    </row>
    <row r="13" spans="1:4" ht="14.25">
      <c r="A13" s="52"/>
      <c r="B13" s="53"/>
      <c r="C13" s="10"/>
      <c r="D13" s="10"/>
    </row>
    <row r="14" spans="1:4" ht="14.25">
      <c r="A14" s="52"/>
      <c r="B14" s="53"/>
      <c r="C14" s="10"/>
      <c r="D14" s="10"/>
    </row>
    <row r="15" spans="1:4" ht="14.25">
      <c r="A15" s="52"/>
      <c r="B15" s="53"/>
      <c r="C15" s="10"/>
      <c r="D15" s="10"/>
    </row>
    <row r="16" spans="1:4" ht="14.25">
      <c r="A16" s="52"/>
      <c r="B16" s="53"/>
      <c r="C16" s="10"/>
      <c r="D16" s="10"/>
    </row>
    <row r="17" spans="1:4" ht="14.25">
      <c r="A17" s="52"/>
      <c r="B17" s="53"/>
      <c r="C17" s="10"/>
      <c r="D17" s="10"/>
    </row>
    <row r="18" spans="1:4">
      <c r="B18" s="10"/>
    </row>
    <row r="22" spans="1:4">
      <c r="A22" s="7"/>
      <c r="B22" s="8"/>
    </row>
    <row r="23" spans="1:4">
      <c r="B23" s="8"/>
    </row>
    <row r="24" spans="1:4">
      <c r="B24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2018-01-18T16:11:20Z</dcterms:modified>
</cp:coreProperties>
</file>