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vrylyuk\Desktop\Анастасія Гаврилюк\НА САЙТ\2021\Q1 2021\"/>
    </mc:Choice>
  </mc:AlternateContent>
  <bookViews>
    <workbookView xWindow="0" yWindow="0" windowWidth="25005" windowHeight="11655" tabRatio="500"/>
  </bookViews>
  <sheets>
    <sheet name="NPFs under management" sheetId="1" r:id="rId1"/>
    <sheet name="NPFs under administration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a11" localSheetId="1">{#N/A,#N/A,FALSE,"т02бд"}</definedName>
    <definedName name="____________________a11" localSheetId="0">{#N/A,#N/A,FALSE,"т02бд"}</definedName>
    <definedName name="____________________a11">{#N/A,#N/A,FALSE,"т02бд"}</definedName>
    <definedName name="____________________t06" localSheetId="1">{#N/A,#N/A,FALSE,"т04"}</definedName>
    <definedName name="____________________t06" localSheetId="0">{#N/A,#N/A,FALSE,"т04"}</definedName>
    <definedName name="____________________t06">{#N/A,#N/A,FALSE,"т04"}</definedName>
    <definedName name="__________________a11" localSheetId="1">{#N/A,#N/A,FALSE,"т02бд"}</definedName>
    <definedName name="__________________a11" localSheetId="0">{#N/A,#N/A,FALSE,"т02бд"}</definedName>
    <definedName name="__________________a11">{#N/A,#N/A,FALSE,"т02бд"}</definedName>
    <definedName name="__________________t06" localSheetId="1">{#N/A,#N/A,FALSE,"т04"}</definedName>
    <definedName name="__________________t06" localSheetId="0">{#N/A,#N/A,FALSE,"т04"}</definedName>
    <definedName name="__________________t06">{#N/A,#N/A,FALSE,"т04"}</definedName>
    <definedName name="________________a11" localSheetId="1">{#N/A,#N/A,FALSE,"т02бд"}</definedName>
    <definedName name="________________a11" localSheetId="0">{#N/A,#N/A,FALSE,"т02бд"}</definedName>
    <definedName name="________________a11">{#N/A,#N/A,FALSE,"т02бд"}</definedName>
    <definedName name="________________t06" localSheetId="1">{#N/A,#N/A,FALSE,"т04"}</definedName>
    <definedName name="________________t06" localSheetId="0">{#N/A,#N/A,FALSE,"т04"}</definedName>
    <definedName name="________________t06">{#N/A,#N/A,FALSE,"т04"}</definedName>
    <definedName name="______________a11" localSheetId="1">{#N/A,#N/A,FALSE,"т02бд"}</definedName>
    <definedName name="______________a11" localSheetId="0">{#N/A,#N/A,FALSE,"т02бд"}</definedName>
    <definedName name="______________a11">{#N/A,#N/A,FALSE,"т02бд"}</definedName>
    <definedName name="______________t06" localSheetId="1">{#N/A,#N/A,FALSE,"т04"}</definedName>
    <definedName name="______________t06" localSheetId="0">{#N/A,#N/A,FALSE,"т04"}</definedName>
    <definedName name="______________t06">{#N/A,#N/A,FALSE,"т04"}</definedName>
    <definedName name="____________a11" localSheetId="1">{#N/A,#N/A,FALSE,"т02бд"}</definedName>
    <definedName name="____________a11" localSheetId="0">{#N/A,#N/A,FALSE,"т02бд"}</definedName>
    <definedName name="____________a11">{#N/A,#N/A,FALSE,"т02бд"}</definedName>
    <definedName name="____________t06" localSheetId="1">{#N/A,#N/A,FALSE,"т04"}</definedName>
    <definedName name="____________t06" localSheetId="0">{#N/A,#N/A,FALSE,"т04"}</definedName>
    <definedName name="____________t06">{#N/A,#N/A,FALSE,"т04"}</definedName>
    <definedName name="___________a11" localSheetId="1">{#N/A,#N/A,FALSE,"т02бд"}</definedName>
    <definedName name="___________a11" localSheetId="0">{#N/A,#N/A,FALSE,"т02бд"}</definedName>
    <definedName name="___________a11">{#N/A,#N/A,FALSE,"т02бд"}</definedName>
    <definedName name="___________t06" localSheetId="1">{#N/A,#N/A,FALSE,"т04"}</definedName>
    <definedName name="___________t06" localSheetId="0">{#N/A,#N/A,FALSE,"т04"}</definedName>
    <definedName name="___________t06">{#N/A,#N/A,FALSE,"т04"}</definedName>
    <definedName name="__________a11" localSheetId="1">{#N/A,#N/A,FALSE,"т02бд"}</definedName>
    <definedName name="__________a11" localSheetId="0">{#N/A,#N/A,FALSE,"т02бд"}</definedName>
    <definedName name="__________a11">{#N/A,#N/A,FALSE,"т02бд"}</definedName>
    <definedName name="__________t06" localSheetId="1">{#N/A,#N/A,FALSE,"т04"}</definedName>
    <definedName name="__________t06" localSheetId="0">{#N/A,#N/A,FALSE,"т04"}</definedName>
    <definedName name="__________t06">{#N/A,#N/A,FALSE,"т04"}</definedName>
    <definedName name="________a11" localSheetId="1">{#N/A,#N/A,FALSE,"т02бд"}</definedName>
    <definedName name="________a11" localSheetId="0">{#N/A,#N/A,FALSE,"т02бд"}</definedName>
    <definedName name="________a11">{#N/A,#N/A,FALSE,"т02бд"}</definedName>
    <definedName name="________t06" localSheetId="1">{#N/A,#N/A,FALSE,"т04"}</definedName>
    <definedName name="________t06" localSheetId="0">{#N/A,#N/A,FALSE,"т04"}</definedName>
    <definedName name="________t06">{#N/A,#N/A,FALSE,"т04"}</definedName>
    <definedName name="_______a11" localSheetId="1">{#N/A,#N/A,FALSE,"т02бд"}</definedName>
    <definedName name="_______a11" localSheetId="0">{#N/A,#N/A,FALSE,"т02бд"}</definedName>
    <definedName name="_______a11">{#N/A,#N/A,FALSE,"т02бд"}</definedName>
    <definedName name="_______t06" localSheetId="1">{#N/A,#N/A,FALSE,"т04"}</definedName>
    <definedName name="_______t06" localSheetId="0">{#N/A,#N/A,FALSE,"т04"}</definedName>
    <definedName name="_______t06">{#N/A,#N/A,FALSE,"т04"}</definedName>
    <definedName name="______a11" localSheetId="1">{#N/A,#N/A,FALSE,"т02бд"}</definedName>
    <definedName name="______a11" localSheetId="0">{#N/A,#N/A,FALSE,"т02бд"}</definedName>
    <definedName name="______a11">{#N/A,#N/A,FALSE,"т02бд"}</definedName>
    <definedName name="______t06" localSheetId="1">{#N/A,#N/A,FALSE,"т04"}</definedName>
    <definedName name="______t06" localSheetId="0">{#N/A,#N/A,FALSE,"т04"}</definedName>
    <definedName name="______t06">{#N/A,#N/A,FALSE,"т04"}</definedName>
    <definedName name="____a11" localSheetId="1">{#N/A,#N/A,FALSE,"т02бд"}</definedName>
    <definedName name="____a11" localSheetId="0">{#N/A,#N/A,FALSE,"т02бд"}</definedName>
    <definedName name="____a11">{#N/A,#N/A,FALSE,"т02бд"}</definedName>
    <definedName name="____t06" localSheetId="1">{#N/A,#N/A,FALSE,"т04"}</definedName>
    <definedName name="____t06" localSheetId="0">{#N/A,#N/A,FALSE,"т04"}</definedName>
    <definedName name="____t06">{#N/A,#N/A,FALSE,"т04"}</definedName>
    <definedName name="___a11" localSheetId="1">{#N/A,#N/A,FALSE,"т02бд"}</definedName>
    <definedName name="___a11" localSheetId="0">{#N/A,#N/A,FALSE,"т02бд"}</definedName>
    <definedName name="___a11">{#N/A,#N/A,FALSE,"т02бд"}</definedName>
    <definedName name="___t06" localSheetId="1">{#N/A,#N/A,FALSE,"т04"}</definedName>
    <definedName name="___t06" localSheetId="0">{#N/A,#N/A,FALSE,"т04"}</definedName>
    <definedName name="___t06">{#N/A,#N/A,FALSE,"т04"}</definedName>
    <definedName name="__a11" localSheetId="1">{#N/A,#N/A,FALSE,"т02бд"}</definedName>
    <definedName name="__a11" localSheetId="0">{#N/A,#N/A,FALSE,"т02бд"}</definedName>
    <definedName name="__a11">{#N/A,#N/A,FALSE,"т02бд"}</definedName>
    <definedName name="__t06" localSheetId="1">{#N/A,#N/A,FALSE,"т04"}</definedName>
    <definedName name="__t06" localSheetId="0">{#N/A,#N/A,FALSE,"т04"}</definedName>
    <definedName name="__t06">{#N/A,#N/A,FALSE,"т04"}</definedName>
    <definedName name="_18_Лют_09" localSheetId="1">#REF!</definedName>
    <definedName name="_18_Лют_09" localSheetId="0">#REF!</definedName>
    <definedName name="_18_Лют_09">#REF!</definedName>
    <definedName name="_19_Лют_09" localSheetId="1">#REF!</definedName>
    <definedName name="_19_Лют_09" localSheetId="0">#REF!</definedName>
    <definedName name="_19_Лют_09">#REF!</definedName>
    <definedName name="_19_Лют_09_ВЧА" localSheetId="1">#REF!</definedName>
    <definedName name="_19_Лют_09_ВЧА" localSheetId="0">#REF!</definedName>
    <definedName name="_19_Лют_09_ВЧА">#REF!</definedName>
    <definedName name="_a11" localSheetId="1">{#N/A,#N/A,FALSE,"т02бд"}</definedName>
    <definedName name="_a11" localSheetId="0">{#N/A,#N/A,FALSE,"т02бд"}</definedName>
    <definedName name="_a11">{#N/A,#N/A,FALSE,"т02бд"}</definedName>
    <definedName name="_t06" localSheetId="1">{#N/A,#N/A,FALSE,"т04"}</definedName>
    <definedName name="_t06" localSheetId="0">{#N/A,#N/A,FALSE,"т04"}</definedName>
    <definedName name="_t06">{#N/A,#N/A,FALSE,"т04"}</definedName>
    <definedName name="BAZA">'[1]Мульт-ор М2, швидкість'!$E$1:$E$65536</definedName>
    <definedName name="cevv" localSheetId="1">[2]табл1!#REF!</definedName>
    <definedName name="cevv" localSheetId="0">[9]табл1!#REF!</definedName>
    <definedName name="cevv">[2]табл1!#REF!</definedName>
    <definedName name="d" localSheetId="1">{#N/A,#N/A,FALSE,"т02бд"}</definedName>
    <definedName name="d" localSheetId="0">{#N/A,#N/A,FALSE,"т02бд"}</definedName>
    <definedName name="d">{#N/A,#N/A,FALSE,"т02бд"}</definedName>
    <definedName name="ic" localSheetId="1">{#N/A,#N/A,FALSE,"т02бд"}</definedName>
    <definedName name="ic" localSheetId="0">{#N/A,#N/A,FALSE,"т02бд"}</definedName>
    <definedName name="ic">{#N/A,#N/A,FALSE,"т02бд"}</definedName>
    <definedName name="ICC_2008" localSheetId="1">{#N/A,#N/A,FALSE,"т02бд"}</definedName>
    <definedName name="ICC_2008" localSheetId="0">{#N/A,#N/A,FALSE,"т02бд"}</definedName>
    <definedName name="ICC_2008">{#N/A,#N/A,FALSE,"т02бд"}</definedName>
    <definedName name="q" localSheetId="1">{#N/A,#N/A,FALSE,"т02бд"}</definedName>
    <definedName name="q" localSheetId="0">{#N/A,#N/A,FALSE,"т02бд"}</definedName>
    <definedName name="q">{#N/A,#N/A,FALSE,"т02бд"}</definedName>
    <definedName name="tt" localSheetId="1">{#N/A,#N/A,FALSE,"т02бд"}</definedName>
    <definedName name="tt" localSheetId="0">{#N/A,#N/A,FALSE,"т02бд"}</definedName>
    <definedName name="tt">{#N/A,#N/A,FALSE,"т02бд"}</definedName>
    <definedName name="V">'[3]146024'!$A$1:#REF!</definedName>
    <definedName name="ven_vcha" localSheetId="1">{#N/A,#N/A,FALSE,"т02бд"}</definedName>
    <definedName name="ven_vcha" localSheetId="0">{#N/A,#N/A,FALSE,"т02бд"}</definedName>
    <definedName name="ven_vcha">{#N/A,#N/A,FALSE,"т02бд"}</definedName>
    <definedName name="wrn.04." localSheetId="1">{#N/A,#N/A,FALSE,"т02бд"}</definedName>
    <definedName name="wrn.04." localSheetId="0">{#N/A,#N/A,FALSE,"т02бд"}</definedName>
    <definedName name="wrn.04.">{#N/A,#N/A,FALSE,"т02бд"}</definedName>
    <definedName name="wrn.д02." localSheetId="1">{#N/A,#N/A,FALSE,"т02бд"}</definedName>
    <definedName name="wrn.д02." localSheetId="0">{#N/A,#N/A,FALSE,"т02бд"}</definedName>
    <definedName name="wrn.д02.">{#N/A,#N/A,FALSE,"т02бд"}</definedName>
    <definedName name="wrn.т171банки." localSheetId="1">{#N/A,#N/A,FALSE,"т17-1банки (2)"}</definedName>
    <definedName name="wrn.т171банки." localSheetId="0">{#N/A,#N/A,FALSE,"т17-1банки (2)"}</definedName>
    <definedName name="wrn.т171банки.">{#N/A,#N/A,FALSE,"т17-1банки (2)"}</definedName>
    <definedName name="_xlnm.Database" localSheetId="1">#REF!</definedName>
    <definedName name="_xlnm.Database" localSheetId="0">#REF!</definedName>
    <definedName name="_xlnm.Database">#REF!</definedName>
    <definedName name="ГЦ" localSheetId="1">{#N/A,#N/A,FALSE,"т02бд"}</definedName>
    <definedName name="ГЦ" localSheetId="0">{#N/A,#N/A,FALSE,"т02бд"}</definedName>
    <definedName name="ГЦ">{#N/A,#N/A,FALSE,"т02бд"}</definedName>
    <definedName name="д17.1">'[3]д17-1'!$A$1:$H$1</definedName>
    <definedName name="ее" localSheetId="1">{#N/A,#N/A,FALSE,"т02бд"}</definedName>
    <definedName name="ее" localSheetId="0">{#N/A,#N/A,FALSE,"т02бд"}</definedName>
    <definedName name="ее">{#N/A,#N/A,FALSE,"т02бд"}</definedName>
    <definedName name="збз1998" localSheetId="1">#REF!</definedName>
    <definedName name="збз1998" localSheetId="0">#REF!</definedName>
    <definedName name="збз1998">#REF!</definedName>
    <definedName name="ии" localSheetId="1">{#N/A,#N/A,FALSE,"т02бд"}</definedName>
    <definedName name="ии" localSheetId="0">{#N/A,#N/A,FALSE,"т02бд"}</definedName>
    <definedName name="ии">{#N/A,#N/A,FALSE,"т02бд"}</definedName>
    <definedName name="іі" localSheetId="1">{#N/A,#N/A,FALSE,"т02бд"}</definedName>
    <definedName name="іі" localSheetId="0">{#N/A,#N/A,FALSE,"т02бд"}</definedName>
    <definedName name="іі">{#N/A,#N/A,FALSE,"т02бд"}</definedName>
    <definedName name="квітень" localSheetId="1">{#N/A,#N/A,FALSE,"т17-1банки (2)"}</definedName>
    <definedName name="квітень" localSheetId="0">{#N/A,#N/A,FALSE,"т17-1банки (2)"}</definedName>
    <definedName name="квітень">{#N/A,#N/A,FALSE,"т17-1банки (2)"}</definedName>
    <definedName name="ке" localSheetId="1">{#N/A,#N/A,FALSE,"т17-1банки (2)"}</definedName>
    <definedName name="ке" localSheetId="0">{#N/A,#N/A,FALSE,"т17-1банки (2)"}</definedName>
    <definedName name="ке">{#N/A,#N/A,FALSE,"т17-1банки (2)"}</definedName>
    <definedName name="М2">'[1]Мульт-ор М2, швидкість'!$C$1:$C$65536</definedName>
    <definedName name="нн" localSheetId="1">{#N/A,#N/A,FALSE,"т02бд"}</definedName>
    <definedName name="нн" localSheetId="0">{#N/A,#N/A,FALSE,"т02бд"}</definedName>
    <definedName name="нн">{#N/A,#N/A,FALSE,"т02бд"}</definedName>
    <definedName name="Список">'[3]146024'!$A$8:#REF!</definedName>
    <definedName name="стельм." localSheetId="1">{#N/A,#N/A,FALSE,"т17-1банки (2)"}</definedName>
    <definedName name="стельм." localSheetId="0">{#N/A,#N/A,FALSE,"т17-1банки (2)"}</definedName>
    <definedName name="стельм.">{#N/A,#N/A,FALSE,"т17-1банки (2)"}</definedName>
    <definedName name="т01" localSheetId="1">#REF!</definedName>
    <definedName name="т01" localSheetId="0">#REF!</definedName>
    <definedName name="т01">#REF!</definedName>
    <definedName name="т05" localSheetId="1">{#N/A,#N/A,FALSE,"т04"}</definedName>
    <definedName name="т05" localSheetId="0">{#N/A,#N/A,FALSE,"т04"}</definedName>
    <definedName name="т05">{#N/A,#N/A,FALSE,"т04"}</definedName>
    <definedName name="т06" localSheetId="1">#REF!</definedName>
    <definedName name="т06" localSheetId="0">#REF!</definedName>
    <definedName name="т06">#REF!</definedName>
    <definedName name="т07КБ98">'[4]т07(98)'!$A$1</definedName>
    <definedName name="т09СЕ98">'[5]т09(98) по сек-рам ек-ки'!$A$1</definedName>
    <definedName name="т15">[6]т15!$A$1</definedName>
    <definedName name="т17.1">'[7]т17-1(шаблон)'!$A$1:$H$1</definedName>
    <definedName name="т17.1.2001">'[7]т17-1(шаблон)'!$A$1:$H$1</definedName>
    <definedName name="т17.1обл2001">'[7]т17-1(шаблон)'!$A$1:$H$1</definedName>
    <definedName name="т17.2" localSheetId="1">#REF!</definedName>
    <definedName name="т17.2" localSheetId="0">#REF!</definedName>
    <definedName name="т17.2">#REF!</definedName>
    <definedName name="т17.2.2001">'[8]т17-2 '!$A$1</definedName>
    <definedName name="т17.3">'[8]т17-3'!$A$1:$L$2</definedName>
    <definedName name="т17.3.2001">'[8]т17-2 '!$A$1</definedName>
    <definedName name="т17.4" localSheetId="1">#REF!</definedName>
    <definedName name="т17.4" localSheetId="0">#REF!</definedName>
    <definedName name="т17.4">#REF!</definedName>
    <definedName name="т17.4.1999" localSheetId="1">#REF!</definedName>
    <definedName name="т17.4.1999" localSheetId="0">#REF!</definedName>
    <definedName name="т17.4.1999">#REF!</definedName>
    <definedName name="т17.4.2001" localSheetId="1">#REF!</definedName>
    <definedName name="т17.4.2001" localSheetId="0">#REF!</definedName>
    <definedName name="т17.4.2001">#REF!</definedName>
    <definedName name="т17.5" localSheetId="1">#REF!</definedName>
    <definedName name="т17.5" localSheetId="0">#REF!</definedName>
    <definedName name="т17.5">#REF!</definedName>
    <definedName name="т17.5.2001" localSheetId="1">#REF!</definedName>
    <definedName name="т17.5.2001" localSheetId="0">#REF!</definedName>
    <definedName name="т17.5.2001">#REF!</definedName>
    <definedName name="т17.7" localSheetId="1">#REF!</definedName>
    <definedName name="т17.7" localSheetId="0">#REF!</definedName>
    <definedName name="т17.7">#REF!</definedName>
    <definedName name="Усі_банки">'[3]146024'!$A$8:#REF!</definedName>
    <definedName name="ц" localSheetId="1">{#N/A,#N/A,FALSE,"т02бд"}</definedName>
    <definedName name="ц" localSheetId="0">{#N/A,#N/A,FALSE,"т02бд"}</definedName>
    <definedName name="ц">{#N/A,#N/A,FALSE,"т02бд"}</definedName>
    <definedName name="цеу" localSheetId="1">{#N/A,#N/A,FALSE,"т02бд"}</definedName>
    <definedName name="цеу" localSheetId="0">{#N/A,#N/A,FALSE,"т02бд"}</definedName>
    <definedName name="цеу">{#N/A,#N/A,FALSE,"т02бд"}</definedName>
    <definedName name="черв" localSheetId="1">{#N/A,#N/A,FALSE,"т02бд"}</definedName>
    <definedName name="черв" localSheetId="0">{#N/A,#N/A,FALSE,"т02бд"}</definedName>
    <definedName name="черв">{#N/A,#N/A,FALSE,"т02бд"}</definedName>
  </definedNames>
  <calcPr calcId="152511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6" i="2" l="1"/>
  <c r="I256" i="2" s="1"/>
  <c r="E256" i="2"/>
  <c r="H256" i="2" s="1"/>
  <c r="D256" i="2"/>
  <c r="C256" i="2"/>
  <c r="B256" i="2"/>
  <c r="F255" i="2"/>
  <c r="D255" i="2"/>
  <c r="B255" i="2"/>
  <c r="F254" i="2"/>
  <c r="I254" i="2" s="1"/>
  <c r="E254" i="2"/>
  <c r="E255" i="2" s="1"/>
  <c r="D254" i="2"/>
  <c r="C254" i="2"/>
  <c r="C255" i="2" s="1"/>
  <c r="B254" i="2"/>
  <c r="I253" i="2"/>
  <c r="E253" i="2"/>
  <c r="H253" i="2" s="1"/>
  <c r="I252" i="2"/>
  <c r="H252" i="2"/>
  <c r="E252" i="2"/>
  <c r="I251" i="2"/>
  <c r="E251" i="2"/>
  <c r="H251" i="2" s="1"/>
  <c r="I250" i="2"/>
  <c r="H250" i="2"/>
  <c r="E250" i="2"/>
  <c r="I249" i="2"/>
  <c r="E249" i="2"/>
  <c r="H249" i="2" s="1"/>
  <c r="I248" i="2"/>
  <c r="H248" i="2"/>
  <c r="E248" i="2"/>
  <c r="I247" i="2"/>
  <c r="E247" i="2"/>
  <c r="H247" i="2" s="1"/>
  <c r="I246" i="2"/>
  <c r="H246" i="2"/>
  <c r="E246" i="2"/>
  <c r="G214" i="2"/>
  <c r="G213" i="2"/>
  <c r="G212" i="2"/>
  <c r="G211" i="2"/>
  <c r="G210" i="2"/>
  <c r="F169" i="2"/>
  <c r="E169" i="2"/>
  <c r="D169" i="2"/>
  <c r="C169" i="2"/>
  <c r="B169" i="2"/>
  <c r="F162" i="2"/>
  <c r="B162" i="2"/>
  <c r="F155" i="2"/>
  <c r="E155" i="2"/>
  <c r="D155" i="2"/>
  <c r="C155" i="2"/>
  <c r="N155" i="2" s="1"/>
  <c r="O155" i="2" s="1"/>
  <c r="B155" i="2"/>
  <c r="J155" i="2" s="1"/>
  <c r="K155" i="2" s="1"/>
  <c r="N154" i="2"/>
  <c r="O154" i="2" s="1"/>
  <c r="L154" i="2"/>
  <c r="M154" i="2" s="1"/>
  <c r="J154" i="2"/>
  <c r="K154" i="2" s="1"/>
  <c r="H154" i="2"/>
  <c r="I154" i="2" s="1"/>
  <c r="N153" i="2"/>
  <c r="O153" i="2" s="1"/>
  <c r="L153" i="2"/>
  <c r="M153" i="2" s="1"/>
  <c r="J153" i="2"/>
  <c r="K153" i="2" s="1"/>
  <c r="H153" i="2"/>
  <c r="I153" i="2" s="1"/>
  <c r="N152" i="2"/>
  <c r="O152" i="2" s="1"/>
  <c r="L152" i="2"/>
  <c r="M152" i="2" s="1"/>
  <c r="J152" i="2"/>
  <c r="K152" i="2" s="1"/>
  <c r="H152" i="2"/>
  <c r="I152" i="2" s="1"/>
  <c r="B126" i="2"/>
  <c r="B110" i="2"/>
  <c r="B90" i="2"/>
  <c r="D68" i="2"/>
  <c r="B68" i="2" s="1"/>
  <c r="C68" i="2"/>
  <c r="D66" i="2"/>
  <c r="C66" i="2"/>
  <c r="B66" i="2" s="1"/>
  <c r="B52" i="2"/>
  <c r="B50" i="2"/>
  <c r="B33" i="2"/>
  <c r="B31" i="2"/>
  <c r="B30" i="2"/>
  <c r="B28" i="2"/>
  <c r="D7" i="2"/>
  <c r="B7" i="2" s="1"/>
  <c r="C7" i="2"/>
  <c r="D5" i="2"/>
  <c r="C5" i="2"/>
  <c r="B5" i="2" s="1"/>
  <c r="G26" i="1"/>
  <c r="E26" i="1"/>
  <c r="C26" i="1"/>
  <c r="H25" i="1"/>
  <c r="G24" i="1"/>
  <c r="F24" i="1"/>
  <c r="I24" i="1" s="1"/>
  <c r="E24" i="1"/>
  <c r="D24" i="1"/>
  <c r="D26" i="1" s="1"/>
  <c r="C24" i="1"/>
  <c r="B24" i="1"/>
  <c r="B25" i="1" s="1"/>
  <c r="K23" i="1"/>
  <c r="J23" i="1"/>
  <c r="I23" i="1"/>
  <c r="H23" i="1"/>
  <c r="K22" i="1"/>
  <c r="J22" i="1"/>
  <c r="I22" i="1"/>
  <c r="H22" i="1"/>
  <c r="K21" i="1"/>
  <c r="J21" i="1"/>
  <c r="I21" i="1"/>
  <c r="H21" i="1"/>
  <c r="D15" i="1"/>
  <c r="F15" i="1" s="1"/>
  <c r="C15" i="1"/>
  <c r="E15" i="1" s="1"/>
  <c r="B15" i="1"/>
  <c r="F14" i="1"/>
  <c r="E14" i="1"/>
  <c r="F13" i="1"/>
  <c r="E13" i="1"/>
  <c r="F12" i="1"/>
  <c r="E12" i="1"/>
  <c r="F8" i="1"/>
  <c r="E8" i="1"/>
  <c r="F7" i="1"/>
  <c r="E7" i="1"/>
  <c r="F6" i="1"/>
  <c r="E6" i="1"/>
  <c r="F5" i="1"/>
  <c r="E5" i="1"/>
  <c r="I25" i="1" l="1"/>
  <c r="J25" i="1"/>
  <c r="J24" i="1"/>
  <c r="K24" i="1"/>
  <c r="F26" i="1"/>
  <c r="H155" i="2"/>
  <c r="I155" i="2" s="1"/>
  <c r="L155" i="2"/>
  <c r="M155" i="2" s="1"/>
  <c r="H24" i="1"/>
  <c r="H254" i="2"/>
  <c r="H26" i="1" l="1"/>
  <c r="K26" i="1"/>
  <c r="J26" i="1"/>
  <c r="I26" i="1"/>
</calcChain>
</file>

<file path=xl/sharedStrings.xml><?xml version="1.0" encoding="utf-8"?>
<sst xmlns="http://schemas.openxmlformats.org/spreadsheetml/2006/main" count="201" uniqueCount="98">
  <si>
    <t>NPF Type</t>
  </si>
  <si>
    <t>Q1 2021 change</t>
  </si>
  <si>
    <t>Annual change</t>
  </si>
  <si>
    <t>Open</t>
  </si>
  <si>
    <t>Corporate</t>
  </si>
  <si>
    <t>Professional</t>
  </si>
  <si>
    <t>Total</t>
  </si>
  <si>
    <t xml:space="preserve"> </t>
  </si>
  <si>
    <t>NPF Assets under management</t>
  </si>
  <si>
    <t>Change of NPF assets managed in Q1 2021,%</t>
  </si>
  <si>
    <t>Annual change, %</t>
  </si>
  <si>
    <t>Annual change, UAH M</t>
  </si>
  <si>
    <t>The average value of fund as at 31.03.2021, UAH M</t>
  </si>
  <si>
    <t>Assets, UAH M</t>
  </si>
  <si>
    <t xml:space="preserve">Number of NPFs reported </t>
  </si>
  <si>
    <t>Total*</t>
  </si>
  <si>
    <t>NBU CNPF</t>
  </si>
  <si>
    <t>-</t>
  </si>
  <si>
    <t>Total**</t>
  </si>
  <si>
    <t>As at 31.03.2020 - according to the National Financial Services Commission of Ukraine, starting from 31.12.2020 - data of AMC reports on NPF under management and data of CNPF NBU.</t>
  </si>
  <si>
    <t>NPF participants*</t>
  </si>
  <si>
    <t>Date</t>
  </si>
  <si>
    <t>Female</t>
  </si>
  <si>
    <t>Male</t>
  </si>
  <si>
    <t>women under the age of 25 incl.</t>
  </si>
  <si>
    <t>women aged 25 to 50 years incl.</t>
  </si>
  <si>
    <t>women aged 50 to 60 years incl.</t>
  </si>
  <si>
    <t xml:space="preserve">women over 60 </t>
  </si>
  <si>
    <t>men under the age of 25 incl.</t>
  </si>
  <si>
    <t>men aged 25 to 50 incl.</t>
  </si>
  <si>
    <t>men aged 50 to 60 years incl.</t>
  </si>
  <si>
    <t xml:space="preserve">men over 60 </t>
  </si>
  <si>
    <t>* According to 48 funds as of 30.09.2020, 54 funds - as of 31.12.2020, 55 funds - as of 31.03.2021.</t>
  </si>
  <si>
    <t>Number of concluded pension contracts*</t>
  </si>
  <si>
    <t>Date/Period</t>
  </si>
  <si>
    <t>Number of concluded pension contracts</t>
  </si>
  <si>
    <t>with depositors - legal entities</t>
  </si>
  <si>
    <t>Q1 2021</t>
  </si>
  <si>
    <t>Number of NPF depositors*</t>
  </si>
  <si>
    <t>Number of NPF depositors</t>
  </si>
  <si>
    <t>Q3 2020</t>
  </si>
  <si>
    <t>n/a</t>
  </si>
  <si>
    <t>Q4 2020</t>
  </si>
  <si>
    <t>Pension contributions*</t>
  </si>
  <si>
    <t>legal entities</t>
  </si>
  <si>
    <t>private entrepreneurs (FOPs)</t>
  </si>
  <si>
    <t>individuals (including stransfers to other FIs)</t>
  </si>
  <si>
    <t>Pension payments*</t>
  </si>
  <si>
    <t>Period</t>
  </si>
  <si>
    <t>Total, UAH</t>
  </si>
  <si>
    <t>Pension assets &amp; investment earnings</t>
  </si>
  <si>
    <t>Total amount of pension holdings on individual pension accounts of participants, UAH M</t>
  </si>
  <si>
    <t>Amount of profit (loss) from investing pension fund assets, UAH M</t>
  </si>
  <si>
    <t xml:space="preserve">Structure of NPF assets </t>
  </si>
  <si>
    <t>NPF assets under management (ex. NBU CNPF)</t>
  </si>
  <si>
    <t>NPF type</t>
  </si>
  <si>
    <t>Securities</t>
  </si>
  <si>
    <t>Cash</t>
  </si>
  <si>
    <t>Bank metals</t>
  </si>
  <si>
    <t>Real estate</t>
  </si>
  <si>
    <t>Other assets</t>
  </si>
  <si>
    <t>(UAH M)</t>
  </si>
  <si>
    <t>Securities change for the quarter</t>
  </si>
  <si>
    <t>Change for the quarter, %</t>
  </si>
  <si>
    <t>Change of assets in securities for the year</t>
  </si>
  <si>
    <t>Change of volume of cash for the quarter</t>
  </si>
  <si>
    <t>Change of volume of cash for the year</t>
  </si>
  <si>
    <t>* As of 31.03.2020 and 31.12.2020 - according to AMC reports on NPFs in management, as of 31.03.2021 - according to ANPF reports on NPFs in administration.</t>
  </si>
  <si>
    <t>Аggregated NPF Portfolio (ex. NBU CNPF)</t>
  </si>
  <si>
    <t>Аggregated NPF Portfolio (incl. NBU CNPF)*</t>
  </si>
  <si>
    <t>* As of 31.03.2020 - according to the National Financial Services Commission, as of 30.06.2020-31.12.2020 - according to AMC reports on NPFs in management and data of the NBU NPF, starting from 31.03.2021 - according to ANPF reports on NPFs in administration and data of the NPF NBU.</t>
  </si>
  <si>
    <t xml:space="preserve">Structure of NPF assets under management by NPF types </t>
  </si>
  <si>
    <t>All NPF (ex. NBU CNPF)</t>
  </si>
  <si>
    <t>All NPF (incl. NBU CNPF)*</t>
  </si>
  <si>
    <t>Equities</t>
  </si>
  <si>
    <t>Corporate bonds</t>
  </si>
  <si>
    <t>Municipal bonds</t>
  </si>
  <si>
    <t>share of securities</t>
  </si>
  <si>
    <t>** According to ANPF reports on NPF and NBU KNPF data.</t>
  </si>
  <si>
    <t>NPF asset management market statistics for Q1 2021</t>
  </si>
  <si>
    <t xml:space="preserve">Number of AMCs with NPF assets under management </t>
  </si>
  <si>
    <t>Number of NPFs under Management *</t>
  </si>
  <si>
    <t xml:space="preserve">* Excluding NBU CNPF. </t>
  </si>
  <si>
    <t>* Excluding NBU CNPF.</t>
  </si>
  <si>
    <t>with depositors - individuals (except private entrepreneurs (FOPs))</t>
  </si>
  <si>
    <t>with depositors - private entrepreneurs (FOPs)</t>
  </si>
  <si>
    <t>Legal entities and private entrepreneurs (FOPs)</t>
  </si>
  <si>
    <t>Individuals</t>
  </si>
  <si>
    <t>Payments for a specified period</t>
  </si>
  <si>
    <t>Lump sums</t>
  </si>
  <si>
    <t>Transfers to a bank, insurer, other NPFs</t>
  </si>
  <si>
    <t>Total, UAH M</t>
  </si>
  <si>
    <t>Date / Period</t>
  </si>
  <si>
    <t>Number of NPF depositors, UAH M</t>
  </si>
  <si>
    <t>Dynamics of the largest components of NPF assets in Q1 2021</t>
  </si>
  <si>
    <t>State bond (incl.OVDPs)</t>
  </si>
  <si>
    <t>Assets / NPF Type</t>
  </si>
  <si>
    <t>NPF administration statistics in Q1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</si>
</sst>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;[Red]\-#,##0"/>
    <numFmt numFmtId="165" formatCode="\$#,##0_);[Red]&quot;($&quot;#,##0\)"/>
    <numFmt numFmtId="166" formatCode="#,##0.00;[Red]\-#,##0.00"/>
    <numFmt numFmtId="167" formatCode="_(* #,##0.00_);_(* \(#,##0.00\);_(* \-??_);_(@_)"/>
    <numFmt numFmtId="168" formatCode="_-* #,##0.00_₴_-;\-* #,##0.00_₴_-;_-* \-??_₴_-;_-@_-"/>
    <numFmt numFmtId="169" formatCode="mm/dd/yyyy"/>
    <numFmt numFmtId="170" formatCode="0.0%"/>
    <numFmt numFmtId="171" formatCode="#,##0.0"/>
    <numFmt numFmtId="172" formatCode="0.0"/>
    <numFmt numFmtId="173" formatCode="_-* #,##0_₴_-;\-* #,##0_₴_-;_-* \-??_₴_-;_-@_-"/>
    <numFmt numFmtId="174" formatCode="#,##0_ ;\-#,##0\ "/>
    <numFmt numFmtId="175" formatCode="_-* #,##0.0_₴_-;\-* #,##0.0_₴_-;_-* \-??_₴_-;_-@_-"/>
  </numFmts>
  <fonts count="51">
    <font>
      <sz val="10"/>
      <name val="Arial"/>
      <charset val="1"/>
    </font>
    <font>
      <b/>
      <sz val="10"/>
      <name val="UkrainianBaltica"/>
      <family val="1"/>
      <charset val="204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u/>
      <sz val="10"/>
      <color rgb="FF0000FF"/>
      <name val="Arial Cyr"/>
      <charset val="204"/>
    </font>
    <font>
      <u/>
      <sz val="10"/>
      <color rgb="FF0000FF"/>
      <name val="Arial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2"/>
      <charset val="204"/>
    </font>
    <font>
      <sz val="11"/>
      <color rgb="FF9933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MS Sans Serif"/>
      <family val="2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/>
      <sz val="1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i/>
      <sz val="8"/>
      <name val="Arial"/>
      <family val="2"/>
      <charset val="204"/>
    </font>
    <font>
      <b/>
      <sz val="16"/>
      <color rgb="FFFFFFFF"/>
      <name val="Arial"/>
      <family val="2"/>
      <charset val="204"/>
    </font>
    <font>
      <i/>
      <sz val="9"/>
      <color rgb="FF953735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rgb="FFFFFFFF"/>
      <name val="Arial"/>
      <family val="2"/>
      <charset val="204"/>
    </font>
    <font>
      <b/>
      <sz val="12"/>
      <color rgb="FF403152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i/>
      <u/>
      <sz val="8"/>
      <color rgb="FF0000FF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4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CCCFF"/>
        <bgColor rgb="FFCCC1DA"/>
      </patternFill>
    </fill>
    <fill>
      <patternFill patternType="solid">
        <fgColor rgb="FFFF99CC"/>
        <bgColor rgb="FFD99694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B3A2C7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F2DCDB"/>
      </patternFill>
    </fill>
    <fill>
      <patternFill patternType="solid">
        <fgColor rgb="FF99CCFF"/>
        <bgColor rgb="FF95B3D7"/>
      </patternFill>
    </fill>
    <fill>
      <patternFill patternType="solid">
        <fgColor rgb="FFFF8080"/>
        <bgColor rgb="FFD99694"/>
      </patternFill>
    </fill>
    <fill>
      <patternFill patternType="solid">
        <fgColor rgb="FF00FF00"/>
        <bgColor rgb="FF00B050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70C0"/>
      </patternFill>
    </fill>
    <fill>
      <patternFill patternType="solid">
        <fgColor rgb="FF800080"/>
        <bgColor rgb="FF7030A0"/>
      </patternFill>
    </fill>
    <fill>
      <patternFill patternType="solid">
        <fgColor rgb="FF33CCCC"/>
        <bgColor rgb="FF4BACC6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403152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B05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BFBFBF"/>
      </patternFill>
    </fill>
    <fill>
      <patternFill patternType="solid">
        <fgColor rgb="FF969696"/>
        <bgColor rgb="FFA6A6A6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DEADA"/>
      </patternFill>
    </fill>
    <fill>
      <patternFill patternType="solid">
        <fgColor rgb="FFCCC1DA"/>
        <bgColor rgb="FFC0C0C0"/>
      </patternFill>
    </fill>
    <fill>
      <patternFill patternType="solid">
        <fgColor rgb="FF7030A0"/>
        <bgColor rgb="FF604A7B"/>
      </patternFill>
    </fill>
    <fill>
      <patternFill patternType="solid">
        <fgColor rgb="FFF2DCDB"/>
        <bgColor rgb="FFE6E0EC"/>
      </patternFill>
    </fill>
    <fill>
      <patternFill patternType="solid">
        <fgColor rgb="FF95B3D7"/>
        <bgColor rgb="FFA6A6A6"/>
      </patternFill>
    </fill>
    <fill>
      <patternFill patternType="solid">
        <fgColor rgb="FFC0504D"/>
        <bgColor rgb="FF953735"/>
      </patternFill>
    </fill>
    <fill>
      <patternFill patternType="solid">
        <fgColor rgb="FFE6E0EC"/>
        <bgColor rgb="FFF2DCDB"/>
      </patternFill>
    </fill>
    <fill>
      <patternFill patternType="solid">
        <fgColor rgb="FFEEECE1"/>
        <bgColor rgb="FFFDEADA"/>
      </patternFill>
    </fill>
    <fill>
      <patternFill patternType="solid">
        <fgColor rgb="FFFFFF00"/>
        <bgColor rgb="FFFFCC00"/>
      </patternFill>
    </fill>
    <fill>
      <patternFill patternType="solid">
        <fgColor rgb="FF99CC00"/>
        <bgColor rgb="FFFFCC00"/>
      </patternFill>
    </fill>
    <fill>
      <patternFill patternType="solid">
        <fgColor theme="0" tint="-0.14999847407452621"/>
        <bgColor indexed="64"/>
      </patternFill>
    </fill>
  </fills>
  <borders count="12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rgb="FF808080"/>
      </right>
      <top style="medium">
        <color rgb="FF800080"/>
      </top>
      <bottom style="medium">
        <color rgb="FF800080"/>
      </bottom>
      <diagonal/>
    </border>
    <border>
      <left style="dotted">
        <color rgb="FF808080"/>
      </left>
      <right style="dotted">
        <color rgb="FF808080"/>
      </right>
      <top style="medium">
        <color rgb="FF800080"/>
      </top>
      <bottom style="medium">
        <color rgb="FF800080"/>
      </bottom>
      <diagonal/>
    </border>
    <border>
      <left style="dotted">
        <color rgb="FF808080"/>
      </left>
      <right/>
      <top style="medium">
        <color rgb="FF800080"/>
      </top>
      <bottom style="medium">
        <color rgb="FF800080"/>
      </bottom>
      <diagonal/>
    </border>
    <border>
      <left/>
      <right style="dotted">
        <color rgb="FF808080"/>
      </right>
      <top/>
      <bottom style="dotted">
        <color rgb="FF808080"/>
      </bottom>
      <diagonal/>
    </border>
    <border>
      <left style="dotted">
        <color rgb="FF808080"/>
      </left>
      <right style="thin">
        <color rgb="FF808080"/>
      </right>
      <top/>
      <bottom style="dotted">
        <color rgb="FF808080"/>
      </bottom>
      <diagonal/>
    </border>
    <border>
      <left style="dotted">
        <color rgb="FF808080"/>
      </left>
      <right style="dotted">
        <color rgb="FF808080"/>
      </right>
      <top style="medium">
        <color rgb="FF800080"/>
      </top>
      <bottom style="dotted">
        <color rgb="FF808080"/>
      </bottom>
      <diagonal/>
    </border>
    <border>
      <left style="dotted">
        <color rgb="FF808080"/>
      </left>
      <right/>
      <top style="medium">
        <color rgb="FF800080"/>
      </top>
      <bottom style="dotted">
        <color rgb="FF808080"/>
      </bottom>
      <diagonal/>
    </border>
    <border>
      <left/>
      <right style="dotted">
        <color rgb="FF808080"/>
      </right>
      <top style="dotted">
        <color rgb="FF808080"/>
      </top>
      <bottom style="dotted">
        <color rgb="FF808080"/>
      </bottom>
      <diagonal/>
    </border>
    <border>
      <left style="dotted">
        <color rgb="FF808080"/>
      </left>
      <right style="thin">
        <color rgb="FF808080"/>
      </right>
      <top style="dotted">
        <color rgb="FF808080"/>
      </top>
      <bottom style="dotted">
        <color rgb="FF808080"/>
      </bottom>
      <diagonal/>
    </border>
    <border>
      <left style="dotted">
        <color rgb="FF808080"/>
      </left>
      <right style="dotted">
        <color rgb="FF808080"/>
      </right>
      <top style="dotted">
        <color rgb="FF808080"/>
      </top>
      <bottom style="dotted">
        <color rgb="FF808080"/>
      </bottom>
      <diagonal/>
    </border>
    <border>
      <left style="dotted">
        <color rgb="FF808080"/>
      </left>
      <right/>
      <top style="dotted">
        <color rgb="FF808080"/>
      </top>
      <bottom style="dotted">
        <color rgb="FF808080"/>
      </bottom>
      <diagonal/>
    </border>
    <border>
      <left/>
      <right style="dotted">
        <color rgb="FF808080"/>
      </right>
      <top style="dotted">
        <color rgb="FF808080"/>
      </top>
      <bottom style="medium">
        <color rgb="FF800080"/>
      </bottom>
      <diagonal/>
    </border>
    <border>
      <left style="dotted">
        <color rgb="FF808080"/>
      </left>
      <right style="thin">
        <color rgb="FF808080"/>
      </right>
      <top style="dotted">
        <color rgb="FF808080"/>
      </top>
      <bottom style="medium">
        <color rgb="FF800080"/>
      </bottom>
      <diagonal/>
    </border>
    <border>
      <left style="dotted">
        <color rgb="FF808080"/>
      </left>
      <right style="dotted">
        <color rgb="FF808080"/>
      </right>
      <top style="dotted">
        <color rgb="FF808080"/>
      </top>
      <bottom style="medium">
        <color rgb="FF800080"/>
      </bottom>
      <diagonal/>
    </border>
    <border>
      <left style="dotted">
        <color rgb="FF808080"/>
      </left>
      <right/>
      <top style="dotted">
        <color rgb="FF808080"/>
      </top>
      <bottom style="medium">
        <color rgb="FF800080"/>
      </bottom>
      <diagonal/>
    </border>
    <border>
      <left style="dotted">
        <color rgb="FF808080"/>
      </left>
      <right style="dotted">
        <color rgb="FF808080"/>
      </right>
      <top/>
      <bottom style="dotted">
        <color rgb="FF808080"/>
      </bottom>
      <diagonal/>
    </border>
    <border>
      <left/>
      <right/>
      <top style="medium">
        <color rgb="FF800080"/>
      </top>
      <bottom/>
      <diagonal/>
    </border>
    <border>
      <left style="dotted">
        <color rgb="FFBFBFBF"/>
      </left>
      <right style="dotted">
        <color rgb="FFBFBFBF"/>
      </right>
      <top style="medium">
        <color rgb="FF800080"/>
      </top>
      <bottom style="medium">
        <color rgb="FF800080"/>
      </bottom>
      <diagonal/>
    </border>
    <border>
      <left style="dotted">
        <color rgb="FF808080"/>
      </left>
      <right style="dotted">
        <color rgb="FF808080"/>
      </right>
      <top/>
      <bottom style="medium">
        <color rgb="FF800080"/>
      </bottom>
      <diagonal/>
    </border>
    <border>
      <left style="dotted">
        <color rgb="FFBFBFBF"/>
      </left>
      <right/>
      <top style="dotted">
        <color rgb="FF808080"/>
      </top>
      <bottom style="dotted">
        <color rgb="FF808080"/>
      </bottom>
      <diagonal/>
    </border>
    <border>
      <left/>
      <right style="dotted">
        <color rgb="FF808080"/>
      </right>
      <top style="dotted">
        <color rgb="FF808080"/>
      </top>
      <bottom style="thin">
        <color rgb="FF808080"/>
      </bottom>
      <diagonal/>
    </border>
    <border>
      <left style="dotted">
        <color rgb="FF808080"/>
      </left>
      <right style="dotted">
        <color rgb="FF808080"/>
      </right>
      <top style="dotted">
        <color rgb="FF808080"/>
      </top>
      <bottom/>
      <diagonal/>
    </border>
    <border>
      <left style="dotted">
        <color rgb="FFBFBFBF"/>
      </left>
      <right/>
      <top style="dotted">
        <color rgb="FF808080"/>
      </top>
      <bottom/>
      <diagonal/>
    </border>
    <border>
      <left/>
      <right style="dotted">
        <color rgb="FF808080"/>
      </right>
      <top/>
      <bottom style="thin">
        <color rgb="FF800080"/>
      </bottom>
      <diagonal/>
    </border>
    <border>
      <left style="dotted">
        <color rgb="FF808080"/>
      </left>
      <right style="dotted">
        <color rgb="FF808080"/>
      </right>
      <top style="thin">
        <color rgb="FF800080"/>
      </top>
      <bottom style="thin">
        <color rgb="FF800080"/>
      </bottom>
      <diagonal/>
    </border>
    <border>
      <left style="dotted">
        <color rgb="FFBFBFBF"/>
      </left>
      <right/>
      <top style="thin">
        <color rgb="FF800080"/>
      </top>
      <bottom style="thin">
        <color rgb="FF800080"/>
      </bottom>
      <diagonal/>
    </border>
    <border>
      <left/>
      <right style="dotted">
        <color rgb="FF808080"/>
      </right>
      <top/>
      <bottom style="medium">
        <color rgb="FF800080"/>
      </bottom>
      <diagonal/>
    </border>
    <border>
      <left style="dotted">
        <color rgb="FFBFBFBF"/>
      </left>
      <right/>
      <top/>
      <bottom style="medium">
        <color rgb="FF800080"/>
      </bottom>
      <diagonal/>
    </border>
    <border>
      <left style="thin">
        <color rgb="FF002060"/>
      </left>
      <right/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 style="dotted">
        <color rgb="FFA6A6A6"/>
      </right>
      <top style="medium">
        <color rgb="FF002060"/>
      </top>
      <bottom style="medium">
        <color rgb="FF002060"/>
      </bottom>
      <diagonal/>
    </border>
    <border>
      <left/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 style="dotted">
        <color rgb="FFA6A6A6"/>
      </left>
      <right style="dotted">
        <color rgb="FFA6A6A6"/>
      </right>
      <top style="medium">
        <color rgb="FF002060"/>
      </top>
      <bottom style="medium">
        <color rgb="FF002060"/>
      </bottom>
      <diagonal/>
    </border>
    <border>
      <left style="dotted">
        <color rgb="FFA6A6A6"/>
      </left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/>
      <right style="dotted">
        <color rgb="FFA6A6A6"/>
      </right>
      <top style="medium">
        <color rgb="FF002060"/>
      </top>
      <bottom style="medium">
        <color rgb="FF002060"/>
      </bottom>
      <diagonal/>
    </border>
    <border>
      <left style="dotted">
        <color rgb="FFA6A6A6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 style="thin">
        <color rgb="FF002060"/>
      </left>
      <right style="thin">
        <color rgb="FF002060"/>
      </right>
      <top style="medium">
        <color rgb="FF002060"/>
      </top>
      <bottom/>
      <diagonal/>
    </border>
    <border>
      <left/>
      <right style="dotted">
        <color rgb="FFA6A6A6"/>
      </right>
      <top style="medium">
        <color rgb="FF002060"/>
      </top>
      <bottom/>
      <diagonal/>
    </border>
    <border>
      <left style="dotted">
        <color rgb="FFA6A6A6"/>
      </left>
      <right/>
      <top style="medium">
        <color rgb="FF002060"/>
      </top>
      <bottom/>
      <diagonal/>
    </border>
    <border>
      <left style="thin">
        <color rgb="FF002060"/>
      </left>
      <right style="dotted">
        <color rgb="FFA6A6A6"/>
      </right>
      <top style="medium">
        <color rgb="FF002060"/>
      </top>
      <bottom/>
      <diagonal/>
    </border>
    <border>
      <left style="dotted">
        <color rgb="FFA6A6A6"/>
      </left>
      <right style="dotted">
        <color rgb="FFA6A6A6"/>
      </right>
      <top style="medium">
        <color rgb="FF002060"/>
      </top>
      <bottom/>
      <diagonal/>
    </border>
    <border>
      <left style="dotted">
        <color rgb="FFA6A6A6"/>
      </left>
      <right style="thin">
        <color rgb="FF002060"/>
      </right>
      <top style="medium">
        <color rgb="FF002060"/>
      </top>
      <bottom/>
      <diagonal/>
    </border>
    <border>
      <left/>
      <right/>
      <top style="dotted">
        <color rgb="FF002060"/>
      </top>
      <bottom style="dotted">
        <color rgb="FF002060"/>
      </bottom>
      <diagonal/>
    </border>
    <border>
      <left style="thin">
        <color rgb="FF002060"/>
      </left>
      <right style="thin">
        <color rgb="FF002060"/>
      </right>
      <top style="dotted">
        <color rgb="FF002060"/>
      </top>
      <bottom style="dotted">
        <color rgb="FF002060"/>
      </bottom>
      <diagonal/>
    </border>
    <border>
      <left/>
      <right style="dotted">
        <color rgb="FFA6A6A6"/>
      </right>
      <top style="dotted">
        <color rgb="FF002060"/>
      </top>
      <bottom style="dotted">
        <color rgb="FF002060"/>
      </bottom>
      <diagonal/>
    </border>
    <border>
      <left style="dotted">
        <color rgb="FFA6A6A6"/>
      </left>
      <right/>
      <top style="dotted">
        <color rgb="FF002060"/>
      </top>
      <bottom style="dotted">
        <color rgb="FF002060"/>
      </bottom>
      <diagonal/>
    </border>
    <border>
      <left style="thin">
        <color rgb="FF002060"/>
      </left>
      <right style="dotted">
        <color rgb="FFA6A6A6"/>
      </right>
      <top style="dotted">
        <color rgb="FF002060"/>
      </top>
      <bottom style="dotted">
        <color rgb="FF002060"/>
      </bottom>
      <diagonal/>
    </border>
    <border>
      <left style="dotted">
        <color rgb="FFA6A6A6"/>
      </left>
      <right style="dotted">
        <color rgb="FFA6A6A6"/>
      </right>
      <top style="dotted">
        <color rgb="FF002060"/>
      </top>
      <bottom style="dotted">
        <color rgb="FF002060"/>
      </bottom>
      <diagonal/>
    </border>
    <border>
      <left style="dotted">
        <color rgb="FFA6A6A6"/>
      </left>
      <right style="thin">
        <color rgb="FF002060"/>
      </right>
      <top style="dotted">
        <color rgb="FF002060"/>
      </top>
      <bottom style="dotted">
        <color rgb="FF002060"/>
      </bottom>
      <diagonal/>
    </border>
    <border>
      <left/>
      <right/>
      <top/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/>
      <bottom style="medium">
        <color rgb="FF002060"/>
      </bottom>
      <diagonal/>
    </border>
    <border>
      <left/>
      <right style="dotted">
        <color rgb="FFA6A6A6"/>
      </right>
      <top/>
      <bottom style="medium">
        <color rgb="FF002060"/>
      </bottom>
      <diagonal/>
    </border>
    <border>
      <left style="dotted">
        <color rgb="FFA6A6A6"/>
      </left>
      <right/>
      <top/>
      <bottom style="medium">
        <color rgb="FF002060"/>
      </bottom>
      <diagonal/>
    </border>
    <border>
      <left style="thin">
        <color rgb="FF002060"/>
      </left>
      <right style="dotted">
        <color rgb="FFA6A6A6"/>
      </right>
      <top/>
      <bottom style="medium">
        <color rgb="FF002060"/>
      </bottom>
      <diagonal/>
    </border>
    <border>
      <left style="dotted">
        <color rgb="FFA6A6A6"/>
      </left>
      <right style="dotted">
        <color rgb="FFA6A6A6"/>
      </right>
      <top/>
      <bottom style="medium">
        <color rgb="FF002060"/>
      </bottom>
      <diagonal/>
    </border>
    <border>
      <left style="dotted">
        <color rgb="FFA6A6A6"/>
      </left>
      <right style="thin">
        <color rgb="FF002060"/>
      </right>
      <top/>
      <bottom style="medium">
        <color rgb="FF002060"/>
      </bottom>
      <diagonal/>
    </border>
    <border>
      <left/>
      <right style="dotted">
        <color rgb="FFA6A6A6"/>
      </right>
      <top style="medium">
        <color rgb="FF002060"/>
      </top>
      <bottom style="dotted">
        <color rgb="FFA6A6A6"/>
      </bottom>
      <diagonal/>
    </border>
    <border>
      <left style="dotted">
        <color rgb="FFA6A6A6"/>
      </left>
      <right style="dotted">
        <color rgb="FFA6A6A6"/>
      </right>
      <top style="medium">
        <color rgb="FF002060"/>
      </top>
      <bottom style="dotted">
        <color rgb="FFA6A6A6"/>
      </bottom>
      <diagonal/>
    </border>
    <border>
      <left style="dotted">
        <color rgb="FFA6A6A6"/>
      </left>
      <right/>
      <top style="medium">
        <color rgb="FF002060"/>
      </top>
      <bottom style="dotted">
        <color rgb="FFA6A6A6"/>
      </bottom>
      <diagonal/>
    </border>
    <border>
      <left/>
      <right style="dotted">
        <color rgb="FFA6A6A6"/>
      </right>
      <top/>
      <bottom/>
      <diagonal/>
    </border>
    <border>
      <left style="dotted">
        <color rgb="FFA6A6A6"/>
      </left>
      <right style="dotted">
        <color rgb="FFA6A6A6"/>
      </right>
      <top/>
      <bottom/>
      <diagonal/>
    </border>
    <border>
      <left style="dotted">
        <color rgb="FFA6A6A6"/>
      </left>
      <right/>
      <top/>
      <bottom/>
      <diagonal/>
    </border>
    <border>
      <left/>
      <right style="dotted">
        <color rgb="FFA6A6A6"/>
      </right>
      <top style="dotted">
        <color rgb="FFA6A6A6"/>
      </top>
      <bottom style="thin">
        <color rgb="FF002060"/>
      </bottom>
      <diagonal/>
    </border>
    <border>
      <left style="dotted">
        <color rgb="FFA6A6A6"/>
      </left>
      <right style="dotted">
        <color rgb="FFA6A6A6"/>
      </right>
      <top style="dotted">
        <color rgb="FFA6A6A6"/>
      </top>
      <bottom style="thin">
        <color rgb="FF002060"/>
      </bottom>
      <diagonal/>
    </border>
    <border>
      <left style="dotted">
        <color rgb="FFA6A6A6"/>
      </left>
      <right/>
      <top style="dotted">
        <color rgb="FFA6A6A6"/>
      </top>
      <bottom style="thin">
        <color rgb="FF002060"/>
      </bottom>
      <diagonal/>
    </border>
    <border>
      <left/>
      <right style="dotted">
        <color rgb="FFA6A6A6"/>
      </right>
      <top/>
      <bottom style="dotted">
        <color rgb="FFA6A6A6"/>
      </bottom>
      <diagonal/>
    </border>
    <border>
      <left style="dotted">
        <color rgb="FFA6A6A6"/>
      </left>
      <right style="dotted">
        <color rgb="FFA6A6A6"/>
      </right>
      <top/>
      <bottom style="dotted">
        <color rgb="FFA6A6A6"/>
      </bottom>
      <diagonal/>
    </border>
    <border>
      <left style="dotted">
        <color rgb="FFA6A6A6"/>
      </left>
      <right/>
      <top/>
      <bottom style="dotted">
        <color rgb="FFA6A6A6"/>
      </bottom>
      <diagonal/>
    </border>
    <border>
      <left/>
      <right style="dotted">
        <color rgb="FFA6A6A6"/>
      </right>
      <top style="dotted">
        <color rgb="FFA6A6A6"/>
      </top>
      <bottom style="medium">
        <color rgb="FF002060"/>
      </bottom>
      <diagonal/>
    </border>
    <border>
      <left style="dotted">
        <color rgb="FFA6A6A6"/>
      </left>
      <right style="dotted">
        <color rgb="FFA6A6A6"/>
      </right>
      <top style="dotted">
        <color rgb="FFA6A6A6"/>
      </top>
      <bottom style="medium">
        <color rgb="FF002060"/>
      </bottom>
      <diagonal/>
    </border>
    <border>
      <left style="dotted">
        <color rgb="FFA6A6A6"/>
      </left>
      <right/>
      <top style="dotted">
        <color rgb="FFA6A6A6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dotted">
        <color rgb="FFA6A6A6"/>
      </bottom>
      <diagonal/>
    </border>
    <border>
      <left style="thin">
        <color rgb="FF002060"/>
      </left>
      <right style="dotted">
        <color rgb="FFA6A6A6"/>
      </right>
      <top style="medium">
        <color rgb="FF002060"/>
      </top>
      <bottom style="dotted">
        <color rgb="FFA6A6A6"/>
      </bottom>
      <diagonal/>
    </border>
    <border>
      <left style="dotted">
        <color rgb="FFA6A6A6"/>
      </left>
      <right style="thin">
        <color rgb="FF002060"/>
      </right>
      <top style="medium">
        <color rgb="FF002060"/>
      </top>
      <bottom style="dotted">
        <color rgb="FFA6A6A6"/>
      </bottom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 style="dotted">
        <color rgb="FFA6A6A6"/>
      </right>
      <top/>
      <bottom/>
      <diagonal/>
    </border>
    <border>
      <left style="dotted">
        <color rgb="FFA6A6A6"/>
      </left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 style="dotted">
        <color rgb="FFA6A6A6"/>
      </top>
      <bottom style="medium">
        <color rgb="FF002060"/>
      </bottom>
      <diagonal/>
    </border>
    <border>
      <left style="thin">
        <color rgb="FF002060"/>
      </left>
      <right style="dotted">
        <color rgb="FFA6A6A6"/>
      </right>
      <top style="dotted">
        <color rgb="FFA6A6A6"/>
      </top>
      <bottom style="medium">
        <color rgb="FF002060"/>
      </bottom>
      <diagonal/>
    </border>
    <border>
      <left style="dotted">
        <color rgb="FFA6A6A6"/>
      </left>
      <right style="thin">
        <color rgb="FF002060"/>
      </right>
      <top style="dotted">
        <color rgb="FFA6A6A6"/>
      </top>
      <bottom style="medium">
        <color rgb="FF002060"/>
      </bottom>
      <diagonal/>
    </border>
    <border>
      <left/>
      <right style="thin">
        <color rgb="FF002060"/>
      </right>
      <top style="medium">
        <color rgb="FF002060"/>
      </top>
      <bottom style="dotted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dotted">
        <color rgb="FF002060"/>
      </bottom>
      <diagonal/>
    </border>
    <border>
      <left/>
      <right style="dotted">
        <color rgb="FFA6A6A6"/>
      </right>
      <top style="medium">
        <color rgb="FF002060"/>
      </top>
      <bottom style="dotted">
        <color rgb="FF002060"/>
      </bottom>
      <diagonal/>
    </border>
    <border>
      <left/>
      <right style="thin">
        <color rgb="FF002060"/>
      </right>
      <top/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 style="dotted">
        <color rgb="FFA6A6A6"/>
      </left>
      <right/>
      <top style="medium">
        <color rgb="FF002060"/>
      </top>
      <bottom style="dotted">
        <color rgb="FF002060"/>
      </bottom>
      <diagonal/>
    </border>
    <border>
      <left style="dotted">
        <color rgb="FFA6A6A6"/>
      </left>
      <right style="thin">
        <color rgb="FF403152"/>
      </right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thin">
        <color rgb="FF002060"/>
      </right>
      <top style="medium">
        <color rgb="FF002060"/>
      </top>
      <bottom style="dotted">
        <color rgb="FFA6A6A6"/>
      </bottom>
      <diagonal/>
    </border>
    <border>
      <left style="thin">
        <color rgb="FF002060"/>
      </left>
      <right/>
      <top style="medium">
        <color rgb="FF002060"/>
      </top>
      <bottom style="dotted">
        <color rgb="FFA6A6A6"/>
      </bottom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 style="dotted">
        <color rgb="FFA6A6A6"/>
      </top>
      <bottom style="dotted">
        <color rgb="FFA6A6A6"/>
      </bottom>
      <diagonal/>
    </border>
    <border>
      <left style="thin">
        <color rgb="FF002060"/>
      </left>
      <right/>
      <top style="dotted">
        <color rgb="FFA6A6A6"/>
      </top>
      <bottom style="dotted">
        <color rgb="FFA6A6A6"/>
      </bottom>
      <diagonal/>
    </border>
    <border>
      <left/>
      <right style="thin">
        <color rgb="FF002060"/>
      </right>
      <top style="dotted">
        <color rgb="FFA6A6A6"/>
      </top>
      <bottom style="medium">
        <color rgb="FF002060"/>
      </bottom>
      <diagonal/>
    </border>
    <border>
      <left style="thin">
        <color rgb="FF002060"/>
      </left>
      <right/>
      <top style="dotted">
        <color rgb="FFA6A6A6"/>
      </top>
      <bottom style="medium">
        <color rgb="FF002060"/>
      </bottom>
      <diagonal/>
    </border>
    <border>
      <left/>
      <right/>
      <top/>
      <bottom style="medium">
        <color rgb="FF800080"/>
      </bottom>
      <diagonal/>
    </border>
    <border>
      <left style="medium">
        <color rgb="FF800080"/>
      </left>
      <right/>
      <top style="medium">
        <color rgb="FF800080"/>
      </top>
      <bottom style="medium">
        <color rgb="FF800080"/>
      </bottom>
      <diagonal/>
    </border>
    <border>
      <left style="dotted">
        <color rgb="FF808080"/>
      </left>
      <right style="thin">
        <color rgb="FF800080"/>
      </right>
      <top style="medium">
        <color rgb="FF800080"/>
      </top>
      <bottom style="medium">
        <color rgb="FF800080"/>
      </bottom>
      <diagonal/>
    </border>
    <border>
      <left style="thin">
        <color rgb="FF800080"/>
      </left>
      <right/>
      <top style="medium">
        <color rgb="FF800080"/>
      </top>
      <bottom style="medium">
        <color rgb="FF800080"/>
      </bottom>
      <diagonal/>
    </border>
    <border>
      <left style="thin">
        <color rgb="FF800080"/>
      </left>
      <right style="dotted">
        <color rgb="FF808080"/>
      </right>
      <top style="dotted">
        <color rgb="FF808080"/>
      </top>
      <bottom style="dotted">
        <color rgb="FF808080"/>
      </bottom>
      <diagonal/>
    </border>
    <border>
      <left style="dotted">
        <color rgb="FF808080"/>
      </left>
      <right style="thin">
        <color rgb="FF800080"/>
      </right>
      <top style="dotted">
        <color rgb="FF808080"/>
      </top>
      <bottom style="dotted">
        <color rgb="FF808080"/>
      </bottom>
      <diagonal/>
    </border>
    <border>
      <left style="thin">
        <color rgb="FF800080"/>
      </left>
      <right style="dotted">
        <color rgb="FF808080"/>
      </right>
      <top style="dotted">
        <color rgb="FF808080"/>
      </top>
      <bottom style="medium">
        <color rgb="FF800080"/>
      </bottom>
      <diagonal/>
    </border>
    <border>
      <left style="dotted">
        <color rgb="FF808080"/>
      </left>
      <right style="thin">
        <color rgb="FF800080"/>
      </right>
      <top style="dotted">
        <color rgb="FF808080"/>
      </top>
      <bottom style="medium">
        <color rgb="FF800080"/>
      </bottom>
      <diagonal/>
    </border>
    <border>
      <left/>
      <right style="dotted">
        <color rgb="FF808080"/>
      </right>
      <top style="medium">
        <color rgb="FF800080"/>
      </top>
      <bottom style="dotted">
        <color rgb="FFBFBFBF"/>
      </bottom>
      <diagonal/>
    </border>
    <border>
      <left/>
      <right style="dotted">
        <color rgb="FFA6A6A6"/>
      </right>
      <top style="dotted">
        <color rgb="FFA6A6A6"/>
      </top>
      <bottom style="medium">
        <color rgb="FF800080"/>
      </bottom>
      <diagonal/>
    </border>
    <border>
      <left style="dotted">
        <color rgb="FFA6A6A6"/>
      </left>
      <right/>
      <top style="dotted">
        <color rgb="FFA6A6A6"/>
      </top>
      <bottom/>
      <diagonal/>
    </border>
    <border>
      <left/>
      <right style="dotted">
        <color rgb="FF808080"/>
      </right>
      <top style="dotted">
        <color rgb="FF808080"/>
      </top>
      <bottom/>
      <diagonal/>
    </border>
    <border>
      <left/>
      <right style="dotted">
        <color rgb="FF808080"/>
      </right>
      <top style="thin">
        <color rgb="FF808080"/>
      </top>
      <bottom style="dotted">
        <color rgb="FF808080"/>
      </bottom>
      <diagonal/>
    </border>
    <border>
      <left style="dotted">
        <color rgb="FF808080"/>
      </left>
      <right style="dotted">
        <color rgb="FF808080"/>
      </right>
      <top style="thin">
        <color rgb="FF808080"/>
      </top>
      <bottom style="dotted">
        <color rgb="FF808080"/>
      </bottom>
      <diagonal/>
    </border>
    <border>
      <left style="dotted">
        <color rgb="FF808080"/>
      </left>
      <right/>
      <top style="thin">
        <color rgb="FF808080"/>
      </top>
      <bottom style="dotted">
        <color rgb="FF808080"/>
      </bottom>
      <diagonal/>
    </border>
    <border>
      <left style="dotted">
        <color rgb="FFA6A6A6"/>
      </left>
      <right/>
      <top style="thin">
        <color rgb="FFA6A6A6"/>
      </top>
      <bottom/>
      <diagonal/>
    </border>
    <border>
      <left style="dotted">
        <color rgb="FFA6A6A6"/>
      </left>
      <right/>
      <top/>
      <bottom style="thin">
        <color rgb="FFA6A6A6"/>
      </bottom>
      <diagonal/>
    </border>
  </borders>
  <cellStyleXfs count="88">
    <xf numFmtId="0" fontId="0" fillId="0" borderId="0"/>
    <xf numFmtId="168" fontId="50" fillId="0" borderId="0" applyBorder="0" applyProtection="0"/>
    <xf numFmtId="9" fontId="50" fillId="0" borderId="0" applyBorder="0" applyProtection="0"/>
    <xf numFmtId="0" fontId="8" fillId="0" borderId="0" applyBorder="0" applyProtection="0"/>
    <xf numFmtId="49" fontId="1" fillId="0" borderId="0">
      <alignment horizontal="center" vertical="top" wrapText="1"/>
    </xf>
    <xf numFmtId="0" fontId="2" fillId="2" borderId="0" applyBorder="0" applyProtection="0"/>
    <xf numFmtId="0" fontId="2" fillId="3" borderId="0" applyBorder="0" applyProtection="0"/>
    <xf numFmtId="0" fontId="2" fillId="4" borderId="0" applyBorder="0" applyProtection="0"/>
    <xf numFmtId="0" fontId="2" fillId="5" borderId="0" applyBorder="0" applyProtection="0"/>
    <xf numFmtId="0" fontId="2" fillId="6" borderId="0" applyBorder="0" applyProtection="0"/>
    <xf numFmtId="0" fontId="2" fillId="7" borderId="0" applyBorder="0" applyProtection="0"/>
    <xf numFmtId="0" fontId="2" fillId="8" borderId="0" applyBorder="0" applyProtection="0"/>
    <xf numFmtId="0" fontId="2" fillId="9" borderId="0" applyBorder="0" applyProtection="0"/>
    <xf numFmtId="0" fontId="2" fillId="10" borderId="0" applyBorder="0" applyProtection="0"/>
    <xf numFmtId="0" fontId="2" fillId="5" borderId="0" applyBorder="0" applyProtection="0"/>
    <xf numFmtId="0" fontId="2" fillId="8" borderId="0" applyBorder="0" applyProtection="0"/>
    <xf numFmtId="0" fontId="2" fillId="11" borderId="0" applyBorder="0" applyProtection="0"/>
    <xf numFmtId="0" fontId="3" fillId="12" borderId="0" applyBorder="0" applyProtection="0"/>
    <xf numFmtId="0" fontId="3" fillId="9" borderId="0" applyBorder="0" applyProtection="0"/>
    <xf numFmtId="0" fontId="3" fillId="10" borderId="0" applyBorder="0" applyProtection="0"/>
    <xf numFmtId="0" fontId="3" fillId="13" borderId="0" applyBorder="0" applyProtection="0"/>
    <xf numFmtId="0" fontId="3" fillId="14" borderId="0" applyBorder="0" applyProtection="0"/>
    <xf numFmtId="0" fontId="3" fillId="15" borderId="0" applyBorder="0" applyProtection="0"/>
    <xf numFmtId="164" fontId="50" fillId="0" borderId="0" applyBorder="0" applyProtection="0"/>
    <xf numFmtId="165" fontId="50" fillId="0" borderId="0" applyBorder="0" applyProtection="0"/>
    <xf numFmtId="0" fontId="3" fillId="16" borderId="0" applyBorder="0" applyProtection="0"/>
    <xf numFmtId="0" fontId="3" fillId="17" borderId="0" applyBorder="0" applyProtection="0"/>
    <xf numFmtId="0" fontId="3" fillId="18" borderId="0" applyBorder="0" applyProtection="0"/>
    <xf numFmtId="0" fontId="3" fillId="13" borderId="0" applyBorder="0" applyProtection="0"/>
    <xf numFmtId="0" fontId="3" fillId="14" borderId="0" applyBorder="0" applyProtection="0"/>
    <xf numFmtId="0" fontId="3" fillId="19" borderId="0" applyBorder="0" applyProtection="0"/>
    <xf numFmtId="0" fontId="4" fillId="7" borderId="1" applyProtection="0"/>
    <xf numFmtId="0" fontId="5" fillId="20" borderId="2" applyProtection="0"/>
    <xf numFmtId="0" fontId="6" fillId="20" borderId="1" applyProtection="0"/>
    <xf numFmtId="0" fontId="7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1" fillId="0" borderId="3">
      <alignment horizontal="center" vertical="top" wrapText="1"/>
    </xf>
    <xf numFmtId="0" fontId="9" fillId="0" borderId="4" applyProtection="0"/>
    <xf numFmtId="0" fontId="10" fillId="0" borderId="5" applyProtection="0"/>
    <xf numFmtId="0" fontId="11" fillId="0" borderId="6" applyProtection="0"/>
    <xf numFmtId="0" fontId="11" fillId="0" borderId="0" applyBorder="0" applyProtection="0"/>
    <xf numFmtId="0" fontId="12" fillId="0" borderId="7" applyProtection="0"/>
    <xf numFmtId="0" fontId="13" fillId="21" borderId="8" applyProtection="0"/>
    <xf numFmtId="0" fontId="14" fillId="0" borderId="0" applyBorder="0" applyProtection="0"/>
    <xf numFmtId="0" fontId="15" fillId="22" borderId="0" applyBorder="0" applyProtection="0"/>
    <xf numFmtId="0" fontId="16" fillId="0" borderId="0"/>
    <xf numFmtId="0" fontId="16" fillId="0" borderId="0"/>
    <xf numFmtId="0" fontId="16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7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0" fillId="3" borderId="0" applyBorder="0" applyProtection="0"/>
    <xf numFmtId="0" fontId="21" fillId="0" borderId="0" applyBorder="0" applyProtection="0"/>
    <xf numFmtId="0" fontId="50" fillId="23" borderId="9" applyProtection="0"/>
    <xf numFmtId="9" fontId="50" fillId="0" borderId="0" applyBorder="0" applyProtection="0"/>
    <xf numFmtId="9" fontId="50" fillId="0" borderId="0" applyBorder="0" applyProtection="0"/>
    <xf numFmtId="9" fontId="50" fillId="0" borderId="0" applyBorder="0" applyProtection="0"/>
    <xf numFmtId="9" fontId="50" fillId="0" borderId="0" applyBorder="0" applyProtection="0"/>
    <xf numFmtId="9" fontId="50" fillId="0" borderId="0" applyBorder="0" applyProtection="0"/>
    <xf numFmtId="9" fontId="50" fillId="0" borderId="0" applyBorder="0" applyProtection="0"/>
    <xf numFmtId="0" fontId="22" fillId="0" borderId="10" applyProtection="0"/>
    <xf numFmtId="0" fontId="23" fillId="0" borderId="0" applyBorder="0" applyProtection="0"/>
    <xf numFmtId="164" fontId="50" fillId="0" borderId="0" applyBorder="0" applyProtection="0"/>
    <xf numFmtId="166" fontId="50" fillId="0" borderId="0" applyBorder="0" applyProtection="0"/>
    <xf numFmtId="167" fontId="50" fillId="0" borderId="0" applyBorder="0" applyProtection="0"/>
    <xf numFmtId="168" fontId="50" fillId="0" borderId="0" applyBorder="0" applyProtection="0"/>
    <xf numFmtId="0" fontId="24" fillId="4" borderId="0" applyBorder="0" applyProtection="0"/>
    <xf numFmtId="49" fontId="1" fillId="0" borderId="11">
      <alignment horizontal="center" vertical="center" wrapText="1"/>
    </xf>
  </cellStyleXfs>
  <cellXfs count="287">
    <xf numFmtId="0" fontId="0" fillId="0" borderId="0" xfId="0"/>
    <xf numFmtId="0" fontId="36" fillId="0" borderId="0" xfId="70" applyFont="1" applyBorder="1" applyAlignment="1">
      <alignment vertical="center"/>
    </xf>
    <xf numFmtId="0" fontId="35" fillId="25" borderId="0" xfId="70" applyFont="1" applyFill="1" applyBorder="1" applyAlignment="1">
      <alignment horizontal="left" vertical="center"/>
    </xf>
    <xf numFmtId="0" fontId="16" fillId="0" borderId="0" xfId="70" applyFont="1" applyBorder="1" applyAlignment="1">
      <alignment horizontal="center" vertical="center"/>
    </xf>
    <xf numFmtId="0" fontId="34" fillId="0" borderId="0" xfId="3" applyFont="1" applyBorder="1" applyAlignment="1" applyProtection="1">
      <alignment horizontal="left" vertical="center" wrapText="1"/>
    </xf>
    <xf numFmtId="169" fontId="27" fillId="0" borderId="29" xfId="70" applyNumberFormat="1" applyFont="1" applyBorder="1" applyAlignment="1">
      <alignment horizontal="center" vertical="center" wrapText="1"/>
    </xf>
    <xf numFmtId="169" fontId="27" fillId="0" borderId="14" xfId="70" applyNumberFormat="1" applyFont="1" applyBorder="1" applyAlignment="1">
      <alignment horizontal="center" vertical="center" wrapText="1"/>
    </xf>
    <xf numFmtId="0" fontId="27" fillId="0" borderId="12" xfId="70" applyFont="1" applyBorder="1" applyAlignment="1">
      <alignment horizontal="center" vertical="center" wrapText="1"/>
    </xf>
    <xf numFmtId="0" fontId="26" fillId="24" borderId="0" xfId="70" applyFont="1" applyFill="1" applyBorder="1" applyAlignment="1">
      <alignment horizontal="left" vertical="center"/>
    </xf>
    <xf numFmtId="0" fontId="32" fillId="0" borderId="28" xfId="70" applyFont="1" applyBorder="1" applyAlignment="1">
      <alignment horizontal="left" vertical="center" wrapText="1"/>
    </xf>
    <xf numFmtId="0" fontId="32" fillId="0" borderId="0" xfId="70" applyFont="1" applyBorder="1" applyAlignment="1">
      <alignment horizontal="center" vertical="center" wrapText="1"/>
    </xf>
    <xf numFmtId="0" fontId="25" fillId="0" borderId="0" xfId="70" applyFont="1" applyBorder="1" applyAlignment="1">
      <alignment horizontal="center" vertical="center"/>
    </xf>
    <xf numFmtId="0" fontId="25" fillId="5" borderId="0" xfId="70" applyFont="1" applyFill="1" applyBorder="1" applyAlignment="1">
      <alignment horizontal="left" vertical="center"/>
    </xf>
    <xf numFmtId="0" fontId="16" fillId="0" borderId="0" xfId="70" applyFont="1" applyAlignment="1">
      <alignment vertical="center"/>
    </xf>
    <xf numFmtId="0" fontId="26" fillId="2" borderId="0" xfId="70" applyFont="1" applyFill="1" applyBorder="1" applyAlignment="1">
      <alignment horizontal="left" vertical="center"/>
    </xf>
    <xf numFmtId="0" fontId="27" fillId="0" borderId="12" xfId="70" applyFont="1" applyBorder="1" applyAlignment="1">
      <alignment horizontal="center" vertical="center" wrapText="1"/>
    </xf>
    <xf numFmtId="169" fontId="27" fillId="0" borderId="13" xfId="70" applyNumberFormat="1" applyFont="1" applyBorder="1" applyAlignment="1">
      <alignment horizontal="center" vertical="center" wrapText="1"/>
    </xf>
    <xf numFmtId="169" fontId="27" fillId="0" borderId="14" xfId="70" applyNumberFormat="1" applyFont="1" applyBorder="1" applyAlignment="1">
      <alignment horizontal="center" vertical="center" wrapText="1"/>
    </xf>
    <xf numFmtId="0" fontId="28" fillId="0" borderId="15" xfId="70" applyFont="1" applyBorder="1" applyAlignment="1">
      <alignment horizontal="left" vertical="center" wrapText="1"/>
    </xf>
    <xf numFmtId="0" fontId="18" fillId="0" borderId="16" xfId="70" applyFont="1" applyBorder="1" applyAlignment="1">
      <alignment vertical="center"/>
    </xf>
    <xf numFmtId="0" fontId="18" fillId="0" borderId="17" xfId="70" applyFont="1" applyBorder="1" applyAlignment="1">
      <alignment vertical="center"/>
    </xf>
    <xf numFmtId="170" fontId="16" fillId="0" borderId="17" xfId="77" applyNumberFormat="1" applyFont="1" applyBorder="1" applyAlignment="1" applyProtection="1">
      <alignment horizontal="right"/>
    </xf>
    <xf numFmtId="170" fontId="18" fillId="0" borderId="18" xfId="77" applyNumberFormat="1" applyFont="1" applyBorder="1" applyAlignment="1" applyProtection="1">
      <alignment horizontal="right"/>
    </xf>
    <xf numFmtId="0" fontId="28" fillId="0" borderId="19" xfId="70" applyFont="1" applyBorder="1" applyAlignment="1">
      <alignment horizontal="left" vertical="center" wrapText="1"/>
    </xf>
    <xf numFmtId="0" fontId="18" fillId="0" borderId="20" xfId="70" applyFont="1" applyBorder="1" applyAlignment="1">
      <alignment vertical="center"/>
    </xf>
    <xf numFmtId="0" fontId="18" fillId="0" borderId="21" xfId="70" applyFont="1" applyBorder="1" applyAlignment="1">
      <alignment vertical="center"/>
    </xf>
    <xf numFmtId="170" fontId="16" fillId="0" borderId="21" xfId="77" applyNumberFormat="1" applyFont="1" applyBorder="1" applyAlignment="1" applyProtection="1">
      <alignment horizontal="right"/>
    </xf>
    <xf numFmtId="170" fontId="18" fillId="0" borderId="22" xfId="77" applyNumberFormat="1" applyFont="1" applyBorder="1" applyAlignment="1" applyProtection="1">
      <alignment horizontal="right"/>
    </xf>
    <xf numFmtId="0" fontId="29" fillId="0" borderId="23" xfId="70" applyFont="1" applyBorder="1" applyAlignment="1">
      <alignment horizontal="left" vertical="center" wrapText="1"/>
    </xf>
    <xf numFmtId="3" fontId="30" fillId="0" borderId="24" xfId="70" applyNumberFormat="1" applyFont="1" applyBorder="1" applyAlignment="1">
      <alignment vertical="center"/>
    </xf>
    <xf numFmtId="3" fontId="30" fillId="0" borderId="25" xfId="70" applyNumberFormat="1" applyFont="1" applyBorder="1" applyAlignment="1">
      <alignment vertical="center"/>
    </xf>
    <xf numFmtId="170" fontId="31" fillId="0" borderId="25" xfId="77" applyNumberFormat="1" applyFont="1" applyBorder="1" applyAlignment="1" applyProtection="1">
      <alignment horizontal="right"/>
    </xf>
    <xf numFmtId="170" fontId="30" fillId="0" borderId="26" xfId="77" applyNumberFormat="1" applyFont="1" applyBorder="1" applyAlignment="1" applyProtection="1">
      <alignment horizontal="right"/>
    </xf>
    <xf numFmtId="0" fontId="16" fillId="0" borderId="0" xfId="70" applyFont="1" applyBorder="1" applyAlignment="1">
      <alignment vertical="center"/>
    </xf>
    <xf numFmtId="0" fontId="26" fillId="3" borderId="0" xfId="70" applyFont="1" applyFill="1" applyBorder="1" applyAlignment="1">
      <alignment horizontal="left" vertical="center"/>
    </xf>
    <xf numFmtId="0" fontId="16" fillId="0" borderId="27" xfId="70" applyFont="1" applyBorder="1" applyAlignment="1">
      <alignment vertical="center"/>
    </xf>
    <xf numFmtId="0" fontId="16" fillId="0" borderId="17" xfId="70" applyFont="1" applyBorder="1" applyAlignment="1">
      <alignment vertical="center"/>
    </xf>
    <xf numFmtId="0" fontId="16" fillId="0" borderId="21" xfId="70" applyFont="1" applyBorder="1" applyAlignment="1">
      <alignment vertical="center"/>
    </xf>
    <xf numFmtId="3" fontId="31" fillId="0" borderId="25" xfId="70" applyNumberFormat="1" applyFont="1" applyBorder="1" applyAlignment="1">
      <alignment vertical="center"/>
    </xf>
    <xf numFmtId="0" fontId="27" fillId="0" borderId="25" xfId="70" applyFont="1" applyBorder="1" applyAlignment="1">
      <alignment horizontal="center" vertical="center" wrapText="1"/>
    </xf>
    <xf numFmtId="169" fontId="27" fillId="0" borderId="30" xfId="70" applyNumberFormat="1" applyFont="1" applyBorder="1" applyAlignment="1">
      <alignment horizontal="center" vertical="center" wrapText="1"/>
    </xf>
    <xf numFmtId="0" fontId="16" fillId="0" borderId="15" xfId="70" applyFont="1" applyBorder="1" applyAlignment="1">
      <alignment horizontal="left" vertical="center" wrapText="1"/>
    </xf>
    <xf numFmtId="171" fontId="16" fillId="0" borderId="22" xfId="70" applyNumberFormat="1" applyFont="1" applyBorder="1" applyAlignment="1">
      <alignment vertical="center"/>
    </xf>
    <xf numFmtId="171" fontId="16" fillId="0" borderId="22" xfId="70" applyNumberFormat="1" applyFont="1" applyBorder="1" applyAlignment="1">
      <alignment vertical="center"/>
    </xf>
    <xf numFmtId="170" fontId="16" fillId="0" borderId="21" xfId="70" applyNumberFormat="1" applyFont="1" applyBorder="1" applyAlignment="1">
      <alignment vertical="center"/>
    </xf>
    <xf numFmtId="171" fontId="16" fillId="0" borderId="31" xfId="70" applyNumberFormat="1" applyFont="1" applyBorder="1" applyAlignment="1">
      <alignment horizontal="right" vertical="center"/>
    </xf>
    <xf numFmtId="0" fontId="16" fillId="0" borderId="19" xfId="70" applyFont="1" applyBorder="1" applyAlignment="1">
      <alignment horizontal="left" vertical="center" wrapText="1"/>
    </xf>
    <xf numFmtId="171" fontId="16" fillId="0" borderId="21" xfId="70" applyNumberFormat="1" applyFont="1" applyBorder="1" applyAlignment="1">
      <alignment horizontal="right" vertical="center"/>
    </xf>
    <xf numFmtId="172" fontId="16" fillId="0" borderId="0" xfId="70" applyNumberFormat="1" applyFont="1" applyAlignment="1">
      <alignment vertical="center"/>
    </xf>
    <xf numFmtId="0" fontId="33" fillId="0" borderId="32" xfId="70" applyFont="1" applyBorder="1" applyAlignment="1">
      <alignment horizontal="left" vertical="center" wrapText="1"/>
    </xf>
    <xf numFmtId="171" fontId="31" fillId="0" borderId="33" xfId="70" applyNumberFormat="1" applyFont="1" applyBorder="1" applyAlignment="1">
      <alignment horizontal="right" vertical="center"/>
    </xf>
    <xf numFmtId="3" fontId="31" fillId="0" borderId="33" xfId="70" applyNumberFormat="1" applyFont="1" applyBorder="1" applyAlignment="1">
      <alignment horizontal="right" vertical="center"/>
    </xf>
    <xf numFmtId="171" fontId="31" fillId="0" borderId="33" xfId="70" applyNumberFormat="1" applyFont="1" applyBorder="1" applyAlignment="1">
      <alignment horizontal="right" vertical="center"/>
    </xf>
    <xf numFmtId="170" fontId="31" fillId="0" borderId="33" xfId="70" applyNumberFormat="1" applyFont="1" applyBorder="1" applyAlignment="1">
      <alignment vertical="center"/>
    </xf>
    <xf numFmtId="171" fontId="31" fillId="0" borderId="34" xfId="70" applyNumberFormat="1" applyFont="1" applyBorder="1" applyAlignment="1">
      <alignment horizontal="right" vertical="center"/>
    </xf>
    <xf numFmtId="0" fontId="16" fillId="0" borderId="35" xfId="70" applyFont="1" applyBorder="1" applyAlignment="1">
      <alignment horizontal="left" vertical="center" wrapText="1"/>
    </xf>
    <xf numFmtId="171" fontId="16" fillId="0" borderId="36" xfId="70" applyNumberFormat="1" applyFont="1" applyBorder="1" applyAlignment="1">
      <alignment horizontal="right" vertical="center"/>
    </xf>
    <xf numFmtId="3" fontId="16" fillId="0" borderId="36" xfId="70" applyNumberFormat="1" applyFont="1" applyBorder="1" applyAlignment="1">
      <alignment horizontal="right" vertical="center"/>
    </xf>
    <xf numFmtId="170" fontId="16" fillId="0" borderId="36" xfId="70" applyNumberFormat="1" applyFont="1" applyBorder="1" applyAlignment="1">
      <alignment vertical="center"/>
    </xf>
    <xf numFmtId="170" fontId="16" fillId="0" borderId="36" xfId="70" applyNumberFormat="1" applyFont="1" applyBorder="1" applyAlignment="1">
      <alignment horizontal="right" vertical="center"/>
    </xf>
    <xf numFmtId="171" fontId="16" fillId="0" borderId="37" xfId="70" applyNumberFormat="1" applyFont="1" applyBorder="1" applyAlignment="1">
      <alignment horizontal="right" vertical="center"/>
    </xf>
    <xf numFmtId="0" fontId="33" fillId="0" borderId="38" xfId="70" applyFont="1" applyBorder="1" applyAlignment="1">
      <alignment horizontal="left" vertical="center" wrapText="1"/>
    </xf>
    <xf numFmtId="171" fontId="33" fillId="0" borderId="30" xfId="70" applyNumberFormat="1" applyFont="1" applyBorder="1" applyAlignment="1">
      <alignment horizontal="right" vertical="center"/>
    </xf>
    <xf numFmtId="3" fontId="33" fillId="0" borderId="30" xfId="70" applyNumberFormat="1" applyFont="1" applyBorder="1" applyAlignment="1">
      <alignment horizontal="right" vertical="center"/>
    </xf>
    <xf numFmtId="170" fontId="33" fillId="0" borderId="30" xfId="70" applyNumberFormat="1" applyFont="1" applyBorder="1" applyAlignment="1">
      <alignment vertical="center"/>
    </xf>
    <xf numFmtId="171" fontId="33" fillId="0" borderId="39" xfId="70" applyNumberFormat="1" applyFont="1" applyBorder="1" applyAlignment="1">
      <alignment horizontal="right" vertical="center"/>
    </xf>
    <xf numFmtId="0" fontId="28" fillId="0" borderId="0" xfId="70" applyFont="1" applyAlignment="1">
      <alignment vertical="center"/>
    </xf>
    <xf numFmtId="0" fontId="28" fillId="0" borderId="0" xfId="70" applyFont="1" applyBorder="1" applyAlignment="1">
      <alignment vertical="center"/>
    </xf>
    <xf numFmtId="0" fontId="18" fillId="0" borderId="0" xfId="60"/>
    <xf numFmtId="0" fontId="37" fillId="0" borderId="4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173" fontId="37" fillId="0" borderId="48" xfId="85" applyNumberFormat="1" applyFont="1" applyBorder="1" applyAlignment="1" applyProtection="1">
      <alignment vertical="center"/>
    </xf>
    <xf numFmtId="173" fontId="37" fillId="0" borderId="49" xfId="85" applyNumberFormat="1" applyFont="1" applyBorder="1" applyAlignment="1" applyProtection="1">
      <alignment vertical="center"/>
    </xf>
    <xf numFmtId="173" fontId="37" fillId="0" borderId="50" xfId="85" applyNumberFormat="1" applyFont="1" applyBorder="1" applyAlignment="1" applyProtection="1">
      <alignment vertical="center"/>
    </xf>
    <xf numFmtId="173" fontId="0" fillId="0" borderId="51" xfId="85" applyNumberFormat="1" applyFont="1" applyBorder="1" applyAlignment="1" applyProtection="1">
      <alignment vertical="center"/>
    </xf>
    <xf numFmtId="173" fontId="0" fillId="0" borderId="52" xfId="85" applyNumberFormat="1" applyFont="1" applyBorder="1" applyAlignment="1" applyProtection="1">
      <alignment vertical="center"/>
    </xf>
    <xf numFmtId="173" fontId="0" fillId="0" borderId="53" xfId="85" applyNumberFormat="1" applyFont="1" applyBorder="1" applyAlignment="1" applyProtection="1">
      <alignment vertical="center"/>
    </xf>
    <xf numFmtId="173" fontId="0" fillId="0" borderId="49" xfId="85" applyNumberFormat="1" applyFont="1" applyBorder="1" applyAlignment="1" applyProtection="1">
      <alignment vertical="center"/>
    </xf>
    <xf numFmtId="173" fontId="0" fillId="0" borderId="50" xfId="85" applyNumberFormat="1" applyFont="1" applyBorder="1" applyAlignment="1" applyProtection="1">
      <alignment vertical="center"/>
    </xf>
    <xf numFmtId="173" fontId="37" fillId="0" borderId="55" xfId="85" applyNumberFormat="1" applyFont="1" applyBorder="1" applyAlignment="1" applyProtection="1">
      <alignment vertical="center"/>
    </xf>
    <xf numFmtId="173" fontId="37" fillId="0" borderId="56" xfId="85" applyNumberFormat="1" applyFont="1" applyBorder="1" applyAlignment="1" applyProtection="1">
      <alignment vertical="center"/>
    </xf>
    <xf numFmtId="173" fontId="37" fillId="0" borderId="57" xfId="85" applyNumberFormat="1" applyFont="1" applyBorder="1" applyAlignment="1" applyProtection="1">
      <alignment vertical="center"/>
    </xf>
    <xf numFmtId="173" fontId="0" fillId="0" borderId="58" xfId="85" applyNumberFormat="1" applyFont="1" applyBorder="1" applyAlignment="1" applyProtection="1">
      <alignment vertical="center"/>
    </xf>
    <xf numFmtId="173" fontId="0" fillId="0" borderId="59" xfId="85" applyNumberFormat="1" applyFont="1" applyBorder="1" applyAlignment="1" applyProtection="1">
      <alignment vertical="center"/>
    </xf>
    <xf numFmtId="173" fontId="0" fillId="0" borderId="60" xfId="85" applyNumberFormat="1" applyFont="1" applyBorder="1" applyAlignment="1" applyProtection="1">
      <alignment vertical="center"/>
    </xf>
    <xf numFmtId="173" fontId="0" fillId="0" borderId="56" xfId="85" applyNumberFormat="1" applyFont="1" applyBorder="1" applyAlignment="1" applyProtection="1">
      <alignment vertical="center"/>
    </xf>
    <xf numFmtId="173" fontId="0" fillId="0" borderId="57" xfId="85" applyNumberFormat="1" applyFont="1" applyBorder="1" applyAlignment="1" applyProtection="1">
      <alignment vertical="center"/>
    </xf>
    <xf numFmtId="173" fontId="37" fillId="0" borderId="62" xfId="85" applyNumberFormat="1" applyFont="1" applyBorder="1" applyAlignment="1" applyProtection="1">
      <alignment vertical="center"/>
    </xf>
    <xf numFmtId="173" fontId="37" fillId="0" borderId="63" xfId="85" applyNumberFormat="1" applyFont="1" applyBorder="1" applyAlignment="1" applyProtection="1">
      <alignment vertical="center"/>
    </xf>
    <xf numFmtId="173" fontId="37" fillId="0" borderId="64" xfId="85" applyNumberFormat="1" applyFont="1" applyBorder="1" applyAlignment="1" applyProtection="1">
      <alignment vertical="center"/>
    </xf>
    <xf numFmtId="173" fontId="0" fillId="0" borderId="65" xfId="85" applyNumberFormat="1" applyFont="1" applyBorder="1" applyAlignment="1" applyProtection="1">
      <alignment vertical="center"/>
    </xf>
    <xf numFmtId="173" fontId="0" fillId="0" borderId="66" xfId="85" applyNumberFormat="1" applyFont="1" applyBorder="1" applyAlignment="1" applyProtection="1">
      <alignment vertical="center"/>
    </xf>
    <xf numFmtId="173" fontId="0" fillId="0" borderId="67" xfId="85" applyNumberFormat="1" applyFont="1" applyBorder="1" applyAlignment="1" applyProtection="1">
      <alignment vertical="center"/>
    </xf>
    <xf numFmtId="173" fontId="0" fillId="0" borderId="63" xfId="85" applyNumberFormat="1" applyFont="1" applyBorder="1" applyAlignment="1" applyProtection="1">
      <alignment vertical="center"/>
    </xf>
    <xf numFmtId="173" fontId="0" fillId="0" borderId="64" xfId="85" applyNumberFormat="1" applyFont="1" applyBorder="1" applyAlignment="1" applyProtection="1">
      <alignment vertical="center"/>
    </xf>
    <xf numFmtId="169" fontId="32" fillId="0" borderId="0" xfId="60" applyNumberFormat="1" applyFont="1" applyBorder="1"/>
    <xf numFmtId="0" fontId="37" fillId="0" borderId="0" xfId="60" applyFont="1" applyBorder="1"/>
    <xf numFmtId="0" fontId="18" fillId="0" borderId="0" xfId="60" applyBorder="1"/>
    <xf numFmtId="0" fontId="34" fillId="0" borderId="0" xfId="60" applyFont="1"/>
    <xf numFmtId="2" fontId="18" fillId="0" borderId="0" xfId="60" applyNumberFormat="1"/>
    <xf numFmtId="0" fontId="37" fillId="0" borderId="43" xfId="0" applyFont="1" applyBorder="1" applyAlignment="1">
      <alignment horizontal="center" vertical="center" wrapText="1"/>
    </xf>
    <xf numFmtId="169" fontId="27" fillId="0" borderId="68" xfId="60" applyNumberFormat="1" applyFont="1" applyBorder="1" applyAlignment="1">
      <alignment horizontal="center" vertical="center"/>
    </xf>
    <xf numFmtId="173" fontId="37" fillId="0" borderId="69" xfId="85" applyNumberFormat="1" applyFont="1" applyBorder="1" applyAlignment="1" applyProtection="1">
      <alignment vertical="center"/>
    </xf>
    <xf numFmtId="173" fontId="0" fillId="0" borderId="69" xfId="85" applyNumberFormat="1" applyFont="1" applyBorder="1" applyAlignment="1" applyProtection="1">
      <alignment vertical="center"/>
    </xf>
    <xf numFmtId="174" fontId="0" fillId="0" borderId="69" xfId="85" applyNumberFormat="1" applyFont="1" applyBorder="1" applyAlignment="1" applyProtection="1">
      <alignment horizontal="right" vertical="center"/>
    </xf>
    <xf numFmtId="173" fontId="0" fillId="0" borderId="70" xfId="85" applyNumberFormat="1" applyFont="1" applyBorder="1" applyAlignment="1" applyProtection="1">
      <alignment vertical="center"/>
    </xf>
    <xf numFmtId="169" fontId="27" fillId="0" borderId="71" xfId="60" applyNumberFormat="1" applyFont="1" applyBorder="1" applyAlignment="1">
      <alignment horizontal="center" vertical="center"/>
    </xf>
    <xf numFmtId="173" fontId="37" fillId="0" borderId="72" xfId="85" applyNumberFormat="1" applyFont="1" applyBorder="1" applyAlignment="1" applyProtection="1">
      <alignment vertical="center"/>
    </xf>
    <xf numFmtId="173" fontId="0" fillId="0" borderId="72" xfId="85" applyNumberFormat="1" applyFont="1" applyBorder="1" applyAlignment="1" applyProtection="1">
      <alignment vertical="center"/>
    </xf>
    <xf numFmtId="174" fontId="0" fillId="0" borderId="72" xfId="85" applyNumberFormat="1" applyFont="1" applyBorder="1" applyAlignment="1" applyProtection="1">
      <alignment horizontal="right" vertical="center"/>
    </xf>
    <xf numFmtId="173" fontId="0" fillId="0" borderId="73" xfId="85" applyNumberFormat="1" applyFont="1" applyBorder="1" applyAlignment="1" applyProtection="1">
      <alignment vertical="center"/>
    </xf>
    <xf numFmtId="169" fontId="27" fillId="0" borderId="74" xfId="60" applyNumberFormat="1" applyFont="1" applyBorder="1" applyAlignment="1">
      <alignment horizontal="center" vertical="center"/>
    </xf>
    <xf numFmtId="173" fontId="37" fillId="0" borderId="75" xfId="85" applyNumberFormat="1" applyFont="1" applyBorder="1" applyAlignment="1" applyProtection="1">
      <alignment vertical="center"/>
    </xf>
    <xf numFmtId="173" fontId="0" fillId="0" borderId="75" xfId="85" applyNumberFormat="1" applyFont="1" applyBorder="1" applyAlignment="1" applyProtection="1">
      <alignment horizontal="right" vertical="center" indent="1"/>
    </xf>
    <xf numFmtId="174" fontId="0" fillId="0" borderId="75" xfId="85" applyNumberFormat="1" applyFont="1" applyBorder="1" applyAlignment="1" applyProtection="1">
      <alignment horizontal="right" vertical="center" indent="1"/>
    </xf>
    <xf numFmtId="173" fontId="0" fillId="0" borderId="76" xfId="85" applyNumberFormat="1" applyFont="1" applyBorder="1" applyAlignment="1" applyProtection="1">
      <alignment horizontal="right" vertical="center" indent="1"/>
    </xf>
    <xf numFmtId="173" fontId="37" fillId="0" borderId="78" xfId="85" applyNumberFormat="1" applyFont="1" applyBorder="1" applyAlignment="1" applyProtection="1">
      <alignment vertical="center"/>
    </xf>
    <xf numFmtId="173" fontId="0" fillId="0" borderId="78" xfId="85" applyNumberFormat="1" applyFont="1" applyBorder="1" applyAlignment="1" applyProtection="1">
      <alignment horizontal="right" vertical="center" indent="1"/>
    </xf>
    <xf numFmtId="173" fontId="0" fillId="0" borderId="79" xfId="85" applyNumberFormat="1" applyFont="1" applyBorder="1" applyAlignment="1" applyProtection="1">
      <alignment horizontal="right" vertical="center" indent="1"/>
    </xf>
    <xf numFmtId="173" fontId="0" fillId="0" borderId="72" xfId="85" applyNumberFormat="1" applyFont="1" applyBorder="1" applyAlignment="1" applyProtection="1">
      <alignment horizontal="right" vertical="center" indent="1"/>
    </xf>
    <xf numFmtId="173" fontId="0" fillId="0" borderId="73" xfId="85" applyNumberFormat="1" applyFont="1" applyBorder="1" applyAlignment="1" applyProtection="1">
      <alignment horizontal="right" vertical="center" indent="1"/>
    </xf>
    <xf numFmtId="173" fontId="37" fillId="0" borderId="81" xfId="85" applyNumberFormat="1" applyFont="1" applyBorder="1" applyAlignment="1" applyProtection="1">
      <alignment vertical="center"/>
    </xf>
    <xf numFmtId="173" fontId="0" fillId="0" borderId="81" xfId="85" applyNumberFormat="1" applyFont="1" applyBorder="1" applyAlignment="1" applyProtection="1">
      <alignment horizontal="right" vertical="center" indent="1"/>
    </xf>
    <xf numFmtId="173" fontId="0" fillId="0" borderId="82" xfId="85" applyNumberFormat="1" applyFont="1" applyBorder="1" applyAlignment="1" applyProtection="1">
      <alignment horizontal="right" vertical="center" indent="1"/>
    </xf>
    <xf numFmtId="169" fontId="32" fillId="0" borderId="0" xfId="60" applyNumberFormat="1" applyFont="1" applyBorder="1" applyAlignment="1">
      <alignment vertical="center" wrapText="1"/>
    </xf>
    <xf numFmtId="173" fontId="37" fillId="0" borderId="69" xfId="85" applyNumberFormat="1" applyFont="1" applyBorder="1" applyAlignment="1" applyProtection="1">
      <alignment horizontal="right" vertical="center"/>
    </xf>
    <xf numFmtId="173" fontId="18" fillId="0" borderId="69" xfId="85" applyNumberFormat="1" applyFont="1" applyBorder="1" applyAlignment="1" applyProtection="1">
      <alignment horizontal="right" vertical="center"/>
    </xf>
    <xf numFmtId="173" fontId="18" fillId="0" borderId="70" xfId="85" applyNumberFormat="1" applyFont="1" applyBorder="1" applyAlignment="1" applyProtection="1">
      <alignment horizontal="right" vertical="center"/>
    </xf>
    <xf numFmtId="173" fontId="37" fillId="0" borderId="72" xfId="85" applyNumberFormat="1" applyFont="1" applyBorder="1" applyAlignment="1" applyProtection="1">
      <alignment horizontal="right" vertical="center"/>
    </xf>
    <xf numFmtId="173" fontId="18" fillId="0" borderId="72" xfId="85" applyNumberFormat="1" applyFont="1" applyBorder="1" applyAlignment="1" applyProtection="1">
      <alignment horizontal="right" vertical="center"/>
    </xf>
    <xf numFmtId="173" fontId="18" fillId="0" borderId="73" xfId="85" applyNumberFormat="1" applyFont="1" applyBorder="1" applyAlignment="1" applyProtection="1">
      <alignment horizontal="right" vertical="center"/>
    </xf>
    <xf numFmtId="173" fontId="37" fillId="0" borderId="75" xfId="85" applyNumberFormat="1" applyFont="1" applyBorder="1" applyAlignment="1" applyProtection="1">
      <alignment horizontal="right" vertical="center"/>
    </xf>
    <xf numFmtId="173" fontId="18" fillId="0" borderId="75" xfId="85" applyNumberFormat="1" applyFont="1" applyBorder="1" applyAlignment="1" applyProtection="1">
      <alignment horizontal="right" vertical="center"/>
    </xf>
    <xf numFmtId="173" fontId="18" fillId="0" borderId="76" xfId="85" applyNumberFormat="1" applyFont="1" applyBorder="1" applyAlignment="1" applyProtection="1">
      <alignment vertical="center"/>
    </xf>
    <xf numFmtId="173" fontId="0" fillId="0" borderId="81" xfId="85" applyNumberFormat="1" applyFont="1" applyBorder="1" applyAlignment="1" applyProtection="1">
      <alignment vertical="center"/>
    </xf>
    <xf numFmtId="173" fontId="0" fillId="0" borderId="82" xfId="85" applyNumberFormat="1" applyFont="1" applyBorder="1" applyAlignment="1" applyProtection="1">
      <alignment vertical="center"/>
    </xf>
    <xf numFmtId="173" fontId="37" fillId="0" borderId="83" xfId="85" applyNumberFormat="1" applyFont="1" applyBorder="1" applyAlignment="1" applyProtection="1">
      <alignment vertical="center"/>
    </xf>
    <xf numFmtId="173" fontId="37" fillId="0" borderId="68" xfId="85" applyNumberFormat="1" applyFont="1" applyBorder="1" applyAlignment="1" applyProtection="1">
      <alignment vertical="center"/>
    </xf>
    <xf numFmtId="173" fontId="37" fillId="0" borderId="70" xfId="85" applyNumberFormat="1" applyFont="1" applyBorder="1" applyAlignment="1" applyProtection="1">
      <alignment vertical="center"/>
    </xf>
    <xf numFmtId="173" fontId="0" fillId="0" borderId="84" xfId="85" applyNumberFormat="1" applyFont="1" applyBorder="1" applyAlignment="1" applyProtection="1">
      <alignment vertical="center"/>
    </xf>
    <xf numFmtId="173" fontId="0" fillId="0" borderId="85" xfId="85" applyNumberFormat="1" applyFont="1" applyBorder="1" applyAlignment="1" applyProtection="1">
      <alignment vertical="center"/>
    </xf>
    <xf numFmtId="173" fontId="0" fillId="0" borderId="68" xfId="85" applyNumberFormat="1" applyFont="1" applyBorder="1" applyAlignment="1" applyProtection="1">
      <alignment vertical="center"/>
    </xf>
    <xf numFmtId="173" fontId="37" fillId="0" borderId="86" xfId="85" applyNumberFormat="1" applyFont="1" applyBorder="1" applyAlignment="1" applyProtection="1">
      <alignment vertical="center"/>
    </xf>
    <xf numFmtId="173" fontId="37" fillId="0" borderId="71" xfId="85" applyNumberFormat="1" applyFont="1" applyBorder="1" applyAlignment="1" applyProtection="1">
      <alignment vertical="center"/>
    </xf>
    <xf numFmtId="173" fontId="37" fillId="0" borderId="73" xfId="85" applyNumberFormat="1" applyFont="1" applyBorder="1" applyAlignment="1" applyProtection="1">
      <alignment vertical="center"/>
    </xf>
    <xf numFmtId="173" fontId="0" fillId="0" borderId="87" xfId="85" applyNumberFormat="1" applyFont="1" applyBorder="1" applyAlignment="1" applyProtection="1">
      <alignment vertical="center"/>
    </xf>
    <xf numFmtId="173" fontId="0" fillId="0" borderId="88" xfId="85" applyNumberFormat="1" applyFont="1" applyBorder="1" applyAlignment="1" applyProtection="1">
      <alignment vertical="center"/>
    </xf>
    <xf numFmtId="173" fontId="0" fillId="0" borderId="71" xfId="85" applyNumberFormat="1" applyFont="1" applyBorder="1" applyAlignment="1" applyProtection="1">
      <alignment vertical="center"/>
    </xf>
    <xf numFmtId="173" fontId="37" fillId="0" borderId="89" xfId="85" applyNumberFormat="1" applyFont="1" applyBorder="1" applyAlignment="1" applyProtection="1">
      <alignment vertical="center"/>
    </xf>
    <xf numFmtId="173" fontId="37" fillId="0" borderId="80" xfId="85" applyNumberFormat="1" applyFont="1" applyBorder="1" applyAlignment="1" applyProtection="1">
      <alignment vertical="center"/>
    </xf>
    <xf numFmtId="173" fontId="37" fillId="0" borderId="82" xfId="85" applyNumberFormat="1" applyFont="1" applyBorder="1" applyAlignment="1" applyProtection="1">
      <alignment vertical="center"/>
    </xf>
    <xf numFmtId="173" fontId="0" fillId="0" borderId="90" xfId="85" applyNumberFormat="1" applyFont="1" applyBorder="1" applyAlignment="1" applyProtection="1">
      <alignment vertical="center"/>
    </xf>
    <xf numFmtId="173" fontId="0" fillId="0" borderId="91" xfId="85" applyNumberFormat="1" applyFont="1" applyBorder="1" applyAlignment="1" applyProtection="1">
      <alignment vertical="center"/>
    </xf>
    <xf numFmtId="173" fontId="0" fillId="0" borderId="80" xfId="85" applyNumberFormat="1" applyFont="1" applyBorder="1" applyAlignment="1" applyProtection="1">
      <alignment vertical="center"/>
    </xf>
    <xf numFmtId="175" fontId="18" fillId="0" borderId="0" xfId="60" applyNumberFormat="1"/>
    <xf numFmtId="0" fontId="18" fillId="0" borderId="43" xfId="0" applyFont="1" applyBorder="1" applyAlignment="1">
      <alignment horizontal="center" vertical="center" wrapText="1"/>
    </xf>
    <xf numFmtId="175" fontId="37" fillId="0" borderId="93" xfId="85" applyNumberFormat="1" applyFont="1" applyBorder="1" applyAlignment="1" applyProtection="1">
      <alignment vertical="center"/>
    </xf>
    <xf numFmtId="175" fontId="18" fillId="0" borderId="94" xfId="85" applyNumberFormat="1" applyFont="1" applyBorder="1" applyAlignment="1" applyProtection="1">
      <alignment vertical="center"/>
    </xf>
    <xf numFmtId="175" fontId="37" fillId="0" borderId="62" xfId="85" applyNumberFormat="1" applyFont="1" applyBorder="1" applyAlignment="1" applyProtection="1">
      <alignment vertical="center"/>
    </xf>
    <xf numFmtId="175" fontId="18" fillId="0" borderId="63" xfId="85" applyNumberFormat="1" applyFont="1" applyBorder="1" applyAlignment="1" applyProtection="1">
      <alignment vertical="center"/>
    </xf>
    <xf numFmtId="10" fontId="18" fillId="0" borderId="0" xfId="2" applyNumberFormat="1" applyFont="1" applyBorder="1" applyAlignment="1" applyProtection="1"/>
    <xf numFmtId="0" fontId="37" fillId="0" borderId="46" xfId="0" applyFont="1" applyBorder="1" applyAlignment="1">
      <alignment horizontal="center" vertical="center" wrapText="1"/>
    </xf>
    <xf numFmtId="0" fontId="37" fillId="0" borderId="96" xfId="0" applyFont="1" applyBorder="1" applyAlignment="1">
      <alignment horizontal="center" vertical="center" wrapText="1"/>
    </xf>
    <xf numFmtId="173" fontId="18" fillId="0" borderId="0" xfId="60" applyNumberFormat="1"/>
    <xf numFmtId="175" fontId="18" fillId="0" borderId="97" xfId="85" applyNumberFormat="1" applyFont="1" applyBorder="1" applyAlignment="1" applyProtection="1">
      <alignment vertical="center"/>
    </xf>
    <xf numFmtId="175" fontId="18" fillId="0" borderId="64" xfId="85" applyNumberFormat="1" applyFont="1" applyBorder="1" applyAlignment="1" applyProtection="1">
      <alignment vertical="center"/>
    </xf>
    <xf numFmtId="0" fontId="37" fillId="0" borderId="98" xfId="0" applyFont="1" applyBorder="1" applyAlignment="1">
      <alignment horizontal="center" vertical="center" wrapText="1"/>
    </xf>
    <xf numFmtId="0" fontId="37" fillId="0" borderId="0" xfId="60" applyFont="1" applyBorder="1" applyAlignment="1">
      <alignment vertical="center" wrapText="1"/>
    </xf>
    <xf numFmtId="0" fontId="18" fillId="0" borderId="0" xfId="60" applyBorder="1"/>
    <xf numFmtId="175" fontId="40" fillId="0" borderId="0" xfId="85" applyNumberFormat="1" applyFont="1" applyBorder="1" applyAlignment="1" applyProtection="1">
      <alignment vertical="center"/>
    </xf>
    <xf numFmtId="175" fontId="41" fillId="0" borderId="0" xfId="85" applyNumberFormat="1" applyFont="1" applyBorder="1" applyAlignment="1" applyProtection="1">
      <alignment vertical="center"/>
    </xf>
    <xf numFmtId="170" fontId="42" fillId="0" borderId="0" xfId="2" applyNumberFormat="1" applyFont="1" applyBorder="1" applyAlignment="1" applyProtection="1"/>
    <xf numFmtId="0" fontId="42" fillId="0" borderId="0" xfId="60" applyFont="1" applyBorder="1"/>
    <xf numFmtId="169" fontId="27" fillId="0" borderId="0" xfId="70" applyNumberFormat="1" applyFont="1" applyAlignment="1">
      <alignment horizontal="left"/>
    </xf>
    <xf numFmtId="0" fontId="31" fillId="0" borderId="0" xfId="70" applyFont="1" applyAlignment="1">
      <alignment horizontal="center" vertical="center"/>
    </xf>
    <xf numFmtId="0" fontId="27" fillId="0" borderId="108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169" fontId="27" fillId="0" borderId="109" xfId="70" applyNumberFormat="1" applyFont="1" applyBorder="1" applyAlignment="1">
      <alignment horizontal="center" vertical="center" wrapText="1"/>
    </xf>
    <xf numFmtId="169" fontId="27" fillId="0" borderId="110" xfId="70" applyNumberFormat="1" applyFont="1" applyBorder="1" applyAlignment="1">
      <alignment horizontal="center" vertical="center" wrapText="1"/>
    </xf>
    <xf numFmtId="171" fontId="16" fillId="0" borderId="21" xfId="70" applyNumberFormat="1" applyFont="1" applyBorder="1" applyAlignment="1">
      <alignment vertical="center"/>
    </xf>
    <xf numFmtId="3" fontId="16" fillId="0" borderId="0" xfId="70" applyNumberFormat="1" applyFont="1" applyAlignment="1">
      <alignment vertical="center"/>
    </xf>
    <xf numFmtId="171" fontId="16" fillId="0" borderId="111" xfId="70" applyNumberFormat="1" applyFont="1" applyBorder="1" applyAlignment="1">
      <alignment vertical="center"/>
    </xf>
    <xf numFmtId="171" fontId="16" fillId="0" borderId="21" xfId="70" applyNumberFormat="1" applyFont="1" applyBorder="1" applyAlignment="1">
      <alignment vertical="center"/>
    </xf>
    <xf numFmtId="170" fontId="16" fillId="0" borderId="112" xfId="70" applyNumberFormat="1" applyFont="1" applyBorder="1" applyAlignment="1">
      <alignment vertical="center"/>
    </xf>
    <xf numFmtId="0" fontId="33" fillId="0" borderId="23" xfId="70" applyFont="1" applyBorder="1" applyAlignment="1">
      <alignment horizontal="left" vertical="center" wrapText="1"/>
    </xf>
    <xf numFmtId="171" fontId="33" fillId="0" borderId="25" xfId="70" applyNumberFormat="1" applyFont="1" applyBorder="1" applyAlignment="1">
      <alignment vertical="center"/>
    </xf>
    <xf numFmtId="171" fontId="33" fillId="0" borderId="26" xfId="70" applyNumberFormat="1" applyFont="1" applyBorder="1" applyAlignment="1">
      <alignment vertical="center"/>
    </xf>
    <xf numFmtId="168" fontId="27" fillId="0" borderId="0" xfId="1" applyFont="1" applyBorder="1" applyAlignment="1" applyProtection="1">
      <alignment vertical="center"/>
    </xf>
    <xf numFmtId="171" fontId="33" fillId="0" borderId="113" xfId="70" applyNumberFormat="1" applyFont="1" applyBorder="1" applyAlignment="1">
      <alignment vertical="center"/>
    </xf>
    <xf numFmtId="170" fontId="33" fillId="0" borderId="25" xfId="70" applyNumberFormat="1" applyFont="1" applyBorder="1" applyAlignment="1">
      <alignment vertical="center"/>
    </xf>
    <xf numFmtId="170" fontId="33" fillId="0" borderId="114" xfId="70" applyNumberFormat="1" applyFont="1" applyBorder="1" applyAlignment="1">
      <alignment vertical="center"/>
    </xf>
    <xf numFmtId="0" fontId="27" fillId="0" borderId="0" xfId="70" applyFont="1" applyAlignment="1">
      <alignment vertical="center"/>
    </xf>
    <xf numFmtId="170" fontId="16" fillId="0" borderId="0" xfId="2" applyNumberFormat="1" applyFont="1" applyBorder="1" applyAlignment="1" applyProtection="1">
      <alignment horizontal="left"/>
    </xf>
    <xf numFmtId="172" fontId="16" fillId="0" borderId="0" xfId="70" applyNumberFormat="1" applyFont="1" applyAlignment="1">
      <alignment vertical="center"/>
    </xf>
    <xf numFmtId="0" fontId="45" fillId="0" borderId="0" xfId="3" applyFont="1" applyBorder="1" applyAlignment="1" applyProtection="1">
      <alignment vertical="center" wrapText="1"/>
    </xf>
    <xf numFmtId="0" fontId="46" fillId="0" borderId="0" xfId="70" applyFont="1" applyAlignment="1">
      <alignment horizontal="right" vertical="center"/>
    </xf>
    <xf numFmtId="0" fontId="46" fillId="0" borderId="0" xfId="70" applyFont="1" applyAlignment="1">
      <alignment vertical="center"/>
    </xf>
    <xf numFmtId="0" fontId="46" fillId="0" borderId="0" xfId="70" applyFont="1" applyBorder="1" applyAlignment="1">
      <alignment vertical="center"/>
    </xf>
    <xf numFmtId="0" fontId="33" fillId="0" borderId="0" xfId="70" applyFont="1" applyAlignment="1">
      <alignment horizontal="left" vertical="center"/>
    </xf>
    <xf numFmtId="0" fontId="31" fillId="0" borderId="0" xfId="70" applyFont="1" applyAlignment="1">
      <alignment vertical="center"/>
    </xf>
    <xf numFmtId="0" fontId="33" fillId="0" borderId="0" xfId="70" applyFont="1" applyAlignment="1">
      <alignment horizontal="left" vertical="center"/>
    </xf>
    <xf numFmtId="169" fontId="16" fillId="0" borderId="115" xfId="70" applyNumberFormat="1" applyFont="1" applyBorder="1" applyAlignment="1">
      <alignment horizontal="center" vertical="center" wrapText="1"/>
    </xf>
    <xf numFmtId="171" fontId="27" fillId="0" borderId="22" xfId="70" applyNumberFormat="1" applyFont="1" applyBorder="1" applyAlignment="1">
      <alignment vertical="center"/>
    </xf>
    <xf numFmtId="170" fontId="16" fillId="0" borderId="0" xfId="2" applyNumberFormat="1" applyFont="1" applyBorder="1" applyAlignment="1" applyProtection="1">
      <alignment horizontal="right" vertical="center"/>
    </xf>
    <xf numFmtId="170" fontId="27" fillId="0" borderId="0" xfId="2" applyNumberFormat="1" applyFont="1" applyBorder="1" applyAlignment="1" applyProtection="1">
      <alignment horizontal="right" vertical="center"/>
    </xf>
    <xf numFmtId="170" fontId="27" fillId="0" borderId="0" xfId="2" applyNumberFormat="1" applyFont="1" applyBorder="1" applyAlignment="1" applyProtection="1">
      <alignment horizontal="center" vertical="center"/>
    </xf>
    <xf numFmtId="0" fontId="16" fillId="0" borderId="0" xfId="70" applyFont="1" applyAlignment="1">
      <alignment horizontal="left" vertical="center"/>
    </xf>
    <xf numFmtId="169" fontId="16" fillId="0" borderId="77" xfId="70" applyNumberFormat="1" applyFont="1" applyBorder="1" applyAlignment="1">
      <alignment horizontal="center" vertical="center" wrapText="1"/>
    </xf>
    <xf numFmtId="0" fontId="33" fillId="0" borderId="0" xfId="70" applyFont="1" applyAlignment="1">
      <alignment horizontal="right" vertical="center"/>
    </xf>
    <xf numFmtId="169" fontId="27" fillId="0" borderId="116" xfId="70" applyNumberFormat="1" applyFont="1" applyBorder="1" applyAlignment="1">
      <alignment horizontal="center" vertical="center" wrapText="1"/>
    </xf>
    <xf numFmtId="171" fontId="33" fillId="0" borderId="0" xfId="70" applyNumberFormat="1" applyFont="1" applyAlignment="1">
      <alignment horizontal="right" vertical="center"/>
    </xf>
    <xf numFmtId="171" fontId="27" fillId="0" borderId="0" xfId="70" applyNumberFormat="1" applyFont="1" applyAlignment="1">
      <alignment horizontal="right" vertical="center"/>
    </xf>
    <xf numFmtId="171" fontId="37" fillId="0" borderId="0" xfId="3" applyNumberFormat="1" applyFont="1" applyBorder="1" applyAlignment="1" applyProtection="1">
      <alignment vertical="center" wrapText="1"/>
    </xf>
    <xf numFmtId="0" fontId="44" fillId="0" borderId="0" xfId="70" applyFont="1" applyAlignment="1">
      <alignment horizontal="left" vertical="center"/>
    </xf>
    <xf numFmtId="169" fontId="16" fillId="0" borderId="13" xfId="70" applyNumberFormat="1" applyFont="1" applyBorder="1" applyAlignment="1">
      <alignment horizontal="center" vertical="center" wrapText="1"/>
    </xf>
    <xf numFmtId="169" fontId="16" fillId="0" borderId="14" xfId="70" applyNumberFormat="1" applyFont="1" applyBorder="1" applyAlignment="1">
      <alignment horizontal="center" vertical="center" wrapText="1"/>
    </xf>
    <xf numFmtId="171" fontId="27" fillId="0" borderId="21" xfId="70" applyNumberFormat="1" applyFont="1" applyBorder="1" applyAlignment="1">
      <alignment vertical="center"/>
    </xf>
    <xf numFmtId="171" fontId="27" fillId="0" borderId="18" xfId="70" applyNumberFormat="1" applyFont="1" applyBorder="1" applyAlignment="1">
      <alignment vertical="center"/>
    </xf>
    <xf numFmtId="170" fontId="16" fillId="0" borderId="0" xfId="2" applyNumberFormat="1" applyFont="1" applyBorder="1" applyAlignment="1" applyProtection="1">
      <alignment vertical="center"/>
    </xf>
    <xf numFmtId="170" fontId="49" fillId="0" borderId="117" xfId="76" applyNumberFormat="1" applyFont="1" applyBorder="1" applyAlignment="1" applyProtection="1">
      <alignment vertical="center"/>
    </xf>
    <xf numFmtId="170" fontId="27" fillId="0" borderId="0" xfId="2" applyNumberFormat="1" applyFont="1" applyBorder="1" applyAlignment="1" applyProtection="1">
      <alignment vertical="center"/>
    </xf>
    <xf numFmtId="171" fontId="27" fillId="0" borderId="22" xfId="70" applyNumberFormat="1" applyFont="1" applyBorder="1" applyAlignment="1">
      <alignment vertical="center"/>
    </xf>
    <xf numFmtId="170" fontId="49" fillId="0" borderId="73" xfId="76" applyNumberFormat="1" applyFont="1" applyBorder="1" applyAlignment="1" applyProtection="1">
      <alignment vertical="center"/>
    </xf>
    <xf numFmtId="0" fontId="16" fillId="0" borderId="118" xfId="70" applyFont="1" applyBorder="1" applyAlignment="1">
      <alignment horizontal="left" vertical="center" wrapText="1"/>
    </xf>
    <xf numFmtId="0" fontId="16" fillId="0" borderId="119" xfId="70" applyFont="1" applyBorder="1" applyAlignment="1">
      <alignment horizontal="left" vertical="center" wrapText="1"/>
    </xf>
    <xf numFmtId="171" fontId="16" fillId="0" borderId="120" xfId="70" applyNumberFormat="1" applyFont="1" applyBorder="1" applyAlignment="1">
      <alignment vertical="center"/>
    </xf>
    <xf numFmtId="171" fontId="27" fillId="0" borderId="120" xfId="70" applyNumberFormat="1" applyFont="1" applyBorder="1" applyAlignment="1">
      <alignment vertical="center"/>
    </xf>
    <xf numFmtId="171" fontId="27" fillId="0" borderId="121" xfId="70" applyNumberFormat="1" applyFont="1" applyBorder="1" applyAlignment="1">
      <alignment vertical="center"/>
    </xf>
    <xf numFmtId="170" fontId="49" fillId="0" borderId="122" xfId="76" applyNumberFormat="1" applyFont="1" applyBorder="1" applyAlignment="1" applyProtection="1">
      <alignment vertical="center"/>
    </xf>
    <xf numFmtId="170" fontId="49" fillId="0" borderId="123" xfId="76" applyNumberFormat="1" applyFont="1" applyBorder="1" applyAlignment="1" applyProtection="1">
      <alignment vertical="center"/>
    </xf>
    <xf numFmtId="0" fontId="31" fillId="0" borderId="23" xfId="70" applyFont="1" applyBorder="1" applyAlignment="1">
      <alignment horizontal="left" vertical="center" wrapText="1"/>
    </xf>
    <xf numFmtId="171" fontId="31" fillId="0" borderId="25" xfId="70" applyNumberFormat="1" applyFont="1" applyBorder="1" applyAlignment="1">
      <alignment vertical="center"/>
    </xf>
    <xf numFmtId="170" fontId="31" fillId="0" borderId="0" xfId="70" applyNumberFormat="1" applyFont="1" applyAlignment="1">
      <alignment vertical="center"/>
    </xf>
    <xf numFmtId="170" fontId="31" fillId="0" borderId="0" xfId="70" applyNumberFormat="1" applyFont="1" applyBorder="1" applyAlignment="1">
      <alignment vertical="center"/>
    </xf>
    <xf numFmtId="170" fontId="30" fillId="0" borderId="73" xfId="76" applyNumberFormat="1" applyFont="1" applyBorder="1" applyAlignment="1" applyProtection="1">
      <alignment vertical="center"/>
    </xf>
    <xf numFmtId="0" fontId="27" fillId="0" borderId="23" xfId="70" applyFont="1" applyBorder="1" applyAlignment="1">
      <alignment horizontal="left" vertical="center" wrapText="1"/>
    </xf>
    <xf numFmtId="171" fontId="27" fillId="0" borderId="25" xfId="70" applyNumberFormat="1" applyFont="1" applyBorder="1" applyAlignment="1">
      <alignment vertical="center"/>
    </xf>
    <xf numFmtId="171" fontId="27" fillId="0" borderId="26" xfId="70" applyNumberFormat="1" applyFont="1" applyBorder="1" applyAlignment="1">
      <alignment vertical="center"/>
    </xf>
    <xf numFmtId="170" fontId="37" fillId="0" borderId="79" xfId="76" applyNumberFormat="1" applyFont="1" applyBorder="1" applyAlignment="1" applyProtection="1">
      <alignment vertical="center"/>
    </xf>
    <xf numFmtId="0" fontId="26" fillId="26" borderId="0" xfId="0" applyFont="1" applyFill="1" applyBorder="1" applyAlignment="1">
      <alignment horizontal="left" vertical="center" wrapText="1"/>
    </xf>
    <xf numFmtId="169" fontId="32" fillId="0" borderId="47" xfId="60" applyNumberFormat="1" applyFont="1" applyBorder="1" applyAlignment="1">
      <alignment horizontal="left" vertical="center" wrapText="1"/>
    </xf>
    <xf numFmtId="0" fontId="26" fillId="27" borderId="0" xfId="0" applyFont="1" applyFill="1" applyBorder="1" applyAlignment="1">
      <alignment horizontal="left" vertical="center" wrapText="1"/>
    </xf>
    <xf numFmtId="0" fontId="38" fillId="28" borderId="0" xfId="0" applyFont="1" applyFill="1" applyBorder="1" applyAlignment="1">
      <alignment horizontal="left" vertical="center" wrapText="1"/>
    </xf>
    <xf numFmtId="169" fontId="32" fillId="0" borderId="0" xfId="60" applyNumberFormat="1" applyFont="1" applyBorder="1" applyAlignment="1">
      <alignment horizontal="left" vertical="center" wrapText="1"/>
    </xf>
    <xf numFmtId="0" fontId="38" fillId="25" borderId="0" xfId="60" applyFont="1" applyFill="1" applyBorder="1" applyAlignment="1">
      <alignment horizontal="left" vertical="center" wrapText="1"/>
    </xf>
    <xf numFmtId="0" fontId="39" fillId="29" borderId="0" xfId="0" applyFont="1" applyFill="1" applyBorder="1" applyAlignment="1">
      <alignment horizontal="left" vertical="center" wrapText="1"/>
    </xf>
    <xf numFmtId="0" fontId="37" fillId="0" borderId="99" xfId="0" applyFont="1" applyBorder="1" applyAlignment="1">
      <alignment horizontal="center" vertical="center" wrapText="1"/>
    </xf>
    <xf numFmtId="0" fontId="37" fillId="0" borderId="40" xfId="60" applyFont="1" applyBorder="1" applyAlignment="1">
      <alignment horizontal="center" vertical="center" wrapText="1"/>
    </xf>
    <xf numFmtId="175" fontId="40" fillId="0" borderId="83" xfId="85" applyNumberFormat="1" applyFont="1" applyBorder="1" applyAlignment="1" applyProtection="1">
      <alignment horizontal="left" vertical="center"/>
    </xf>
    <xf numFmtId="175" fontId="40" fillId="0" borderId="101" xfId="85" applyNumberFormat="1" applyFont="1" applyBorder="1" applyAlignment="1" applyProtection="1">
      <alignment horizontal="right" vertical="center"/>
    </xf>
    <xf numFmtId="175" fontId="40" fillId="0" borderId="103" xfId="85" applyNumberFormat="1" applyFont="1" applyBorder="1" applyAlignment="1" applyProtection="1">
      <alignment horizontal="center" vertical="center"/>
    </xf>
    <xf numFmtId="175" fontId="40" fillId="0" borderId="104" xfId="85" applyNumberFormat="1" applyFont="1" applyBorder="1" applyAlignment="1" applyProtection="1">
      <alignment horizontal="center" vertical="center"/>
    </xf>
    <xf numFmtId="175" fontId="40" fillId="0" borderId="89" xfId="85" applyNumberFormat="1" applyFont="1" applyBorder="1" applyAlignment="1" applyProtection="1">
      <alignment horizontal="left" vertical="center"/>
    </xf>
    <xf numFmtId="175" fontId="40" fillId="0" borderId="106" xfId="85" applyNumberFormat="1" applyFont="1" applyBorder="1" applyAlignment="1" applyProtection="1">
      <alignment horizontal="left" vertical="center"/>
    </xf>
    <xf numFmtId="169" fontId="32" fillId="0" borderId="0" xfId="60" applyNumberFormat="1" applyFont="1" applyBorder="1" applyAlignment="1">
      <alignment horizontal="center" vertical="center" wrapText="1"/>
    </xf>
    <xf numFmtId="169" fontId="26" fillId="24" borderId="0" xfId="70" applyNumberFormat="1" applyFont="1" applyFill="1" applyBorder="1" applyAlignment="1">
      <alignment horizontal="left" vertical="center"/>
    </xf>
    <xf numFmtId="0" fontId="43" fillId="30" borderId="0" xfId="70" applyFont="1" applyFill="1" applyBorder="1" applyAlignment="1">
      <alignment horizontal="left" vertical="center"/>
    </xf>
    <xf numFmtId="169" fontId="26" fillId="2" borderId="107" xfId="70" applyNumberFormat="1" applyFont="1" applyFill="1" applyBorder="1" applyAlignment="1">
      <alignment horizontal="left" vertical="center"/>
    </xf>
    <xf numFmtId="0" fontId="31" fillId="0" borderId="0" xfId="70" applyFont="1" applyBorder="1" applyAlignment="1">
      <alignment horizontal="center" vertical="center" wrapText="1"/>
    </xf>
    <xf numFmtId="0" fontId="34" fillId="0" borderId="28" xfId="3" applyFont="1" applyBorder="1" applyAlignment="1" applyProtection="1">
      <alignment horizontal="left" vertical="center" wrapText="1"/>
    </xf>
    <xf numFmtId="0" fontId="29" fillId="0" borderId="0" xfId="70" applyFont="1" applyBorder="1" applyAlignment="1">
      <alignment horizontal="center" vertical="center" wrapText="1"/>
    </xf>
    <xf numFmtId="0" fontId="47" fillId="4" borderId="0" xfId="70" applyFont="1" applyFill="1" applyBorder="1" applyAlignment="1">
      <alignment horizontal="left" vertical="center"/>
    </xf>
    <xf numFmtId="0" fontId="47" fillId="24" borderId="0" xfId="70" applyFont="1" applyFill="1" applyBorder="1" applyAlignment="1">
      <alignment horizontal="left" vertical="center"/>
    </xf>
    <xf numFmtId="0" fontId="44" fillId="0" borderId="0" xfId="70" applyFont="1" applyBorder="1" applyAlignment="1">
      <alignment horizontal="center" vertical="center"/>
    </xf>
    <xf numFmtId="0" fontId="48" fillId="32" borderId="0" xfId="70" applyFont="1" applyFill="1" applyBorder="1" applyAlignment="1">
      <alignment horizontal="left" vertical="center"/>
    </xf>
    <xf numFmtId="0" fontId="31" fillId="0" borderId="0" xfId="70" applyFont="1" applyBorder="1" applyAlignment="1">
      <alignment horizontal="center" vertical="center"/>
    </xf>
    <xf numFmtId="14" fontId="27" fillId="0" borderId="13" xfId="70" applyNumberFormat="1" applyFont="1" applyBorder="1" applyAlignment="1">
      <alignment horizontal="center" vertical="center" wrapText="1"/>
    </xf>
    <xf numFmtId="14" fontId="27" fillId="0" borderId="17" xfId="70" applyNumberFormat="1" applyFont="1" applyBorder="1" applyAlignment="1">
      <alignment horizontal="center" vertical="center" wrapText="1"/>
    </xf>
    <xf numFmtId="14" fontId="27" fillId="0" borderId="47" xfId="60" applyNumberFormat="1" applyFont="1" applyBorder="1" applyAlignment="1">
      <alignment horizontal="center" vertical="center"/>
    </xf>
    <xf numFmtId="14" fontId="27" fillId="0" borderId="54" xfId="60" applyNumberFormat="1" applyFont="1" applyBorder="1" applyAlignment="1">
      <alignment horizontal="center" vertical="center"/>
    </xf>
    <xf numFmtId="14" fontId="27" fillId="0" borderId="61" xfId="60" applyNumberFormat="1" applyFont="1" applyBorder="1" applyAlignment="1">
      <alignment horizontal="center" vertical="center"/>
    </xf>
    <xf numFmtId="14" fontId="27" fillId="0" borderId="77" xfId="60" applyNumberFormat="1" applyFont="1" applyBorder="1" applyAlignment="1">
      <alignment horizontal="center" vertical="center"/>
    </xf>
    <xf numFmtId="14" fontId="27" fillId="0" borderId="71" xfId="60" applyNumberFormat="1" applyFont="1" applyBorder="1" applyAlignment="1">
      <alignment horizontal="center" vertical="center"/>
    </xf>
    <xf numFmtId="14" fontId="27" fillId="0" borderId="80" xfId="60" applyNumberFormat="1" applyFont="1" applyBorder="1" applyAlignment="1">
      <alignment horizontal="center" vertical="center"/>
    </xf>
    <xf numFmtId="0" fontId="26" fillId="33" borderId="0" xfId="0" applyFont="1" applyFill="1" applyBorder="1" applyAlignment="1">
      <alignment horizontal="left" vertical="center" wrapText="1"/>
    </xf>
    <xf numFmtId="14" fontId="27" fillId="0" borderId="92" xfId="60" applyNumberFormat="1" applyFont="1" applyBorder="1" applyAlignment="1">
      <alignment horizontal="center" vertical="center"/>
    </xf>
    <xf numFmtId="14" fontId="27" fillId="0" borderId="95" xfId="60" applyNumberFormat="1" applyFont="1" applyBorder="1" applyAlignment="1">
      <alignment horizontal="center" vertical="center"/>
    </xf>
    <xf numFmtId="14" fontId="27" fillId="0" borderId="100" xfId="60" applyNumberFormat="1" applyFont="1" applyBorder="1" applyAlignment="1">
      <alignment horizontal="center" vertical="center"/>
    </xf>
    <xf numFmtId="14" fontId="27" fillId="0" borderId="102" xfId="60" applyNumberFormat="1" applyFont="1" applyBorder="1" applyAlignment="1">
      <alignment horizontal="center" vertical="center"/>
    </xf>
    <xf numFmtId="14" fontId="27" fillId="0" borderId="105" xfId="60" applyNumberFormat="1" applyFont="1" applyBorder="1" applyAlignment="1">
      <alignment horizontal="center" vertical="center"/>
    </xf>
    <xf numFmtId="14" fontId="44" fillId="31" borderId="107" xfId="70" applyNumberFormat="1" applyFont="1" applyFill="1" applyBorder="1" applyAlignment="1">
      <alignment horizontal="left"/>
    </xf>
  </cellXfs>
  <cellStyles count="88">
    <cellStyle name="100" xfId="4"/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Comma [0]" xfId="23"/>
    <cellStyle name="Currency [0]" xfId="24"/>
    <cellStyle name="Акцент1 2" xfId="25"/>
    <cellStyle name="Акцент2 2" xfId="26"/>
    <cellStyle name="Акцент3 2" xfId="27"/>
    <cellStyle name="Акцент4 2" xfId="28"/>
    <cellStyle name="Акцент5 2" xfId="29"/>
    <cellStyle name="Акцент6 2" xfId="30"/>
    <cellStyle name="Ввод  2" xfId="31"/>
    <cellStyle name="Вывод 2" xfId="32"/>
    <cellStyle name="Вычисление 2" xfId="33"/>
    <cellStyle name="Гиперссылка" xfId="3" builtinId="8"/>
    <cellStyle name="Гиперссылка 2" xfId="34"/>
    <cellStyle name="Гиперссылка 3" xfId="35"/>
    <cellStyle name="Гиперссылка 4" xfId="36"/>
    <cellStyle name="Заголовки до таблиць в бюлетень" xfId="37"/>
    <cellStyle name="Заголовок 1 2" xfId="38"/>
    <cellStyle name="Заголовок 2 2" xfId="39"/>
    <cellStyle name="Заголовок 3 2" xfId="40"/>
    <cellStyle name="Заголовок 4 2" xfId="41"/>
    <cellStyle name="Итог 2" xfId="42"/>
    <cellStyle name="Контрольная ячейка 2" xfId="43"/>
    <cellStyle name="Название 2" xfId="44"/>
    <cellStyle name="Нейтральный 2" xfId="45"/>
    <cellStyle name="Обычный" xfId="0" builtinId="0"/>
    <cellStyle name="Обычный 2" xfId="46"/>
    <cellStyle name="Обычный 2 2" xfId="47"/>
    <cellStyle name="Обычный 2 3" xfId="48"/>
    <cellStyle name="Обычный 2 4" xfId="49"/>
    <cellStyle name="Обычный 2 5" xfId="50"/>
    <cellStyle name="Обычный 2 5 2" xfId="51"/>
    <cellStyle name="Обычный 2 5 3" xfId="52"/>
    <cellStyle name="Обычный 2 5 3 2" xfId="53"/>
    <cellStyle name="Обычный 2 5 4" xfId="54"/>
    <cellStyle name="Обычный 2_2013_PR" xfId="55"/>
    <cellStyle name="Обычный 3" xfId="56"/>
    <cellStyle name="Обычный 4" xfId="57"/>
    <cellStyle name="Обычный 5" xfId="58"/>
    <cellStyle name="Обычный 5 2" xfId="59"/>
    <cellStyle name="Обычный 5 2 2" xfId="60"/>
    <cellStyle name="Обычный 5_РОБОЧИЙ_Q4_2013" xfId="61"/>
    <cellStyle name="Обычный 6" xfId="62"/>
    <cellStyle name="Обычный 7" xfId="63"/>
    <cellStyle name="Обычный 7 2" xfId="64"/>
    <cellStyle name="Обычный 7 2 2" xfId="65"/>
    <cellStyle name="Обычный 7 2 3" xfId="66"/>
    <cellStyle name="Обычный 7 3" xfId="67"/>
    <cellStyle name="Обычный 7 4" xfId="68"/>
    <cellStyle name="Обычный 8" xfId="69"/>
    <cellStyle name="Обычный_Книга3" xfId="70"/>
    <cellStyle name="Плохой 2" xfId="71"/>
    <cellStyle name="Пояснение 2" xfId="72"/>
    <cellStyle name="Примечание 2" xfId="73"/>
    <cellStyle name="Процентный" xfId="2" builtinId="5"/>
    <cellStyle name="Процентный 2" xfId="74"/>
    <cellStyle name="Процентный 2 2" xfId="75"/>
    <cellStyle name="Процентный 2 3" xfId="76"/>
    <cellStyle name="Процентный 3" xfId="77"/>
    <cellStyle name="Процентный 4" xfId="78"/>
    <cellStyle name="Процентный 4 2" xfId="79"/>
    <cellStyle name="Связанная ячейка 2" xfId="80"/>
    <cellStyle name="Текст предупреждения 2" xfId="81"/>
    <cellStyle name="Тысячи [0]_MM95 (3)" xfId="82"/>
    <cellStyle name="Тысячи_MM95 (3)" xfId="83"/>
    <cellStyle name="Финансовый" xfId="1" builtinId="3"/>
    <cellStyle name="Финансовый 2" xfId="84"/>
    <cellStyle name="Финансовый 2 2" xfId="85"/>
    <cellStyle name="Хороший 2" xfId="86"/>
    <cellStyle name="Шапка" xfId="87"/>
  </cellStyles>
  <dxfs count="1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D99694"/>
      <rgbColor rgb="FF95B3D7"/>
      <rgbColor rgb="FF632523"/>
      <rgbColor rgb="FF008000"/>
      <rgbColor rgb="FF002060"/>
      <rgbColor rgb="FFC0504D"/>
      <rgbColor rgb="FF800080"/>
      <rgbColor rgb="FF0070C0"/>
      <rgbColor rgb="FFC0C0C0"/>
      <rgbColor rgb="FF808080"/>
      <rgbColor rgb="FF9999FF"/>
      <rgbColor rgb="FF953735"/>
      <rgbColor rgb="FFFFFFCC"/>
      <rgbColor rgb="FFCCFFFF"/>
      <rgbColor rgb="FF604A7B"/>
      <rgbColor rgb="FFFF8080"/>
      <rgbColor rgb="FF0066CC"/>
      <rgbColor rgb="FFCCCCFF"/>
      <rgbColor rgb="FFF2DCDB"/>
      <rgbColor rgb="FFCCC1DA"/>
      <rgbColor rgb="FFFDEADA"/>
      <rgbColor rgb="FFA6A6A6"/>
      <rgbColor rgb="FFB3A2C7"/>
      <rgbColor rgb="FFBFBFBF"/>
      <rgbColor rgb="FF00B050"/>
      <rgbColor rgb="FFE6E0EC"/>
      <rgbColor rgb="FF4BACC6"/>
      <rgbColor rgb="FFEEECE1"/>
      <rgbColor rgb="FFCCFFCC"/>
      <rgbColor rgb="FFFFFF99"/>
      <rgbColor rgb="FF99CCFF"/>
      <rgbColor rgb="FFFF99CC"/>
      <rgbColor rgb="FFCC99FF"/>
      <rgbColor rgb="FFFFCC99"/>
      <rgbColor rgb="FF4F81BD"/>
      <rgbColor rgb="FF33CCCC"/>
      <rgbColor rgb="FF99CC00"/>
      <rgbColor rgb="FFFFCC00"/>
      <rgbColor rgb="FFFF9900"/>
      <rgbColor rgb="FFFF6600"/>
      <rgbColor rgb="FF8064A2"/>
      <rgbColor rgb="FF969696"/>
      <rgbColor rgb="FF003366"/>
      <rgbColor rgb="FF339966"/>
      <rgbColor rgb="FF10243E"/>
      <rgbColor rgb="FF403152"/>
      <rgbColor rgb="FF993300"/>
      <rgbColor rgb="FF7030A0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rich>
          <a:bodyPr rot="0"/>
          <a:lstStyle/>
          <a:p>
            <a:pPr>
              <a:defRPr lang="uk-UA" sz="1100" b="1" strike="noStrike" spc="-1">
                <a:solidFill>
                  <a:srgbClr val="000000"/>
                </a:solidFill>
                <a:latin typeface="Arial Cyr"/>
                <a:ea typeface="Arial Cyr"/>
              </a:defRPr>
            </a:pPr>
            <a:r>
              <a:rPr lang="uk-UA" sz="1100" b="1" strike="noStrike" spc="-1">
                <a:solidFill>
                  <a:srgbClr val="000000"/>
                </a:solidFill>
                <a:latin typeface="Arial Cyr"/>
                <a:ea typeface="Arial Cyr"/>
              </a:rPr>
              <a:t>By AuM (ex. NBU CNPF)</a:t>
            </a:r>
          </a:p>
        </c:rich>
      </c:tx>
      <c:layout>
        <c:manualLayout>
          <c:xMode val="edge"/>
          <c:yMode val="edge"/>
          <c:x val="0.3640750957387715"/>
          <c:y val="2.5131439227163245E-2"/>
        </c:manualLayout>
      </c:layout>
      <c:overlay val="0"/>
      <c:spPr>
        <a:noFill/>
        <a:ln w="2556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5913102426258459"/>
          <c:y val="0.14303739003565477"/>
          <c:w val="0.40842464778710702"/>
          <c:h val="0.8578088578088579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560">
              <a:noFill/>
            </a:ln>
          </c:spPr>
          <c:explosion val="8"/>
          <c:dPt>
            <c:idx val="0"/>
            <c:bubble3D val="0"/>
            <c:spPr>
              <a:solidFill>
                <a:srgbClr val="CC99FF"/>
              </a:solidFill>
              <a:ln w="25560">
                <a:noFill/>
              </a:ln>
            </c:spPr>
          </c:dPt>
          <c:dPt>
            <c:idx val="1"/>
            <c:bubble3D val="0"/>
            <c:explosion val="4"/>
            <c:spPr>
              <a:solidFill>
                <a:srgbClr val="800080"/>
              </a:solidFill>
              <a:ln w="25560">
                <a:noFill/>
              </a:ln>
            </c:spPr>
          </c:dPt>
          <c:dPt>
            <c:idx val="2"/>
            <c:bubble3D val="0"/>
            <c:explosion val="3"/>
            <c:spPr>
              <a:solidFill>
                <a:srgbClr val="FFFF00"/>
              </a:solidFill>
              <a:ln w="25560">
                <a:noFill/>
              </a:ln>
            </c:spPr>
          </c:dPt>
          <c:dLbls>
            <c:dLbl>
              <c:idx val="0"/>
              <c:layout>
                <c:manualLayout>
                  <c:x val="5.0721781673524514E-2"/>
                  <c:y val="-0.29602962886224138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50" b="0" strike="noStrike" spc="-1">
                      <a:solidFill>
                        <a:srgbClr val="000000"/>
                      </a:solidFill>
                      <a:latin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36524202151429E-2"/>
                  <c:y val="-1.6446090492346792E-2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50" b="0" strike="noStrike" spc="-1">
                      <a:solidFill>
                        <a:srgbClr val="000000"/>
                      </a:solidFill>
                      <a:latin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936524202151429E-2"/>
                  <c:y val="8.7712482625849283E-2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50" b="0" strike="noStrike" spc="-1">
                      <a:solidFill>
                        <a:srgbClr val="000000"/>
                      </a:solidFill>
                      <a:latin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50" b="0" strike="noStrike" spc="-1">
                    <a:solidFill>
                      <a:srgbClr val="000000"/>
                    </a:solidFill>
                    <a:latin typeface="Arial Cyr"/>
                    <a:ea typeface="Arial Cyr"/>
                  </a:defRPr>
                </a:pPr>
                <a:endParaRPr lang="uk-UA"/>
              </a:p>
            </c:txPr>
            <c:dLblPos val="bestFit"/>
            <c:showLegendKey val="1"/>
            <c:showVal val="0"/>
            <c:showCatName val="1"/>
            <c:showSerName val="0"/>
            <c:showPercent val="1"/>
            <c:showBubbleSize val="1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'NPFs under management'!$A$21:$A$23</c:f>
              <c:strCache>
                <c:ptCount val="3"/>
                <c:pt idx="0">
                  <c:v>Open</c:v>
                </c:pt>
                <c:pt idx="1">
                  <c:v>Corporate</c:v>
                </c:pt>
                <c:pt idx="2">
                  <c:v>Professional</c:v>
                </c:pt>
              </c:strCache>
            </c:strRef>
          </c:cat>
          <c:val>
            <c:numRef>
              <c:f>'NPFs under management'!$F$21:$F$23</c:f>
              <c:numCache>
                <c:formatCode>0.0</c:formatCode>
                <c:ptCount val="3"/>
                <c:pt idx="0" formatCode="#\ ##0.0">
                  <c:v>1518.6679042799999</c:v>
                </c:pt>
                <c:pt idx="1">
                  <c:v>322.90642869999999</c:v>
                </c:pt>
                <c:pt idx="2">
                  <c:v>154.3669079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30"/>
      </c:pieChart>
      <c:spPr>
        <a:noFill/>
        <a:ln w="25560">
          <a:noFill/>
        </a:ln>
      </c:spPr>
    </c:plotArea>
    <c:plotVisOnly val="1"/>
    <c:dispBlanksAs val="zero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rich>
          <a:bodyPr rot="0"/>
          <a:lstStyle/>
          <a:p>
            <a:pPr>
              <a:defRPr lang="uk-UA" sz="1300" b="1" strike="noStrike" spc="-1">
                <a:solidFill>
                  <a:srgbClr val="7030A0"/>
                </a:solidFill>
                <a:latin typeface="Arial"/>
              </a:defRPr>
            </a:pPr>
            <a:r>
              <a:rPr lang="uk-UA" sz="1300" b="1" strike="noStrike" spc="-1">
                <a:solidFill>
                  <a:srgbClr val="7030A0"/>
                </a:solidFill>
                <a:latin typeface="Arial"/>
              </a:rPr>
              <a:t>Pension payments in Q1 2021</a:t>
            </a:r>
          </a:p>
        </c:rich>
      </c:tx>
      <c:layout/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540726488251398"/>
          <c:y val="0.15086438312036901"/>
          <c:w val="0.48300390647775598"/>
          <c:h val="0.7937291957478790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0">
              <a:noFill/>
            </a:ln>
          </c:spPr>
          <c:dPt>
            <c:idx val="0"/>
            <c:bubble3D val="0"/>
            <c:spPr>
              <a:solidFill>
                <a:srgbClr val="7030A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bubble3D val="0"/>
            <c:spPr>
              <a:solidFill>
                <a:srgbClr val="604A7B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bubble3D val="0"/>
            <c:spPr>
              <a:solidFill>
                <a:srgbClr val="B3A2C7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100" b="0" strike="noStrike" spc="-1">
                    <a:solidFill>
                      <a:srgbClr val="000000"/>
                    </a:solidFill>
                    <a:latin typeface="Arial"/>
                  </a:defRPr>
                </a:pPr>
                <a:endParaRPr lang="uk-UA"/>
              </a:p>
            </c:txPr>
            <c:dLblPos val="bestFit"/>
            <c:showLegendKey val="1"/>
            <c:showVal val="0"/>
            <c:showCatName val="1"/>
            <c:showSerName val="0"/>
            <c:showPercent val="1"/>
            <c:showBubbleSize val="1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'NPFs under administration'!$C$107:$E$107</c:f>
              <c:strCache>
                <c:ptCount val="3"/>
                <c:pt idx="0">
                  <c:v>Payments for a specified period</c:v>
                </c:pt>
                <c:pt idx="1">
                  <c:v>Lump sums</c:v>
                </c:pt>
                <c:pt idx="2">
                  <c:v>Transfers to a bank, insurer, other NPFs</c:v>
                </c:pt>
              </c:strCache>
            </c:strRef>
          </c:cat>
          <c:val>
            <c:numRef>
              <c:f>'NPFs under administration'!$C$110:$E$110</c:f>
              <c:numCache>
                <c:formatCode>_-* #\ ##0_₴_-;\-* #\ ##0_₴_-;_-* \-??_₴_-;_-@_-</c:formatCode>
                <c:ptCount val="3"/>
                <c:pt idx="0">
                  <c:v>5534681.3399999999</c:v>
                </c:pt>
                <c:pt idx="1">
                  <c:v>10155549.279999999</c:v>
                </c:pt>
                <c:pt idx="2">
                  <c:v>1260945.42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42"/>
      </c:pieChart>
      <c:spPr>
        <a:noFill/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rich>
          <a:bodyPr rot="0"/>
          <a:lstStyle/>
          <a:p>
            <a:pPr>
              <a:defRPr lang="uk-UA" sz="1300" b="1" strike="noStrike" spc="-1">
                <a:solidFill>
                  <a:srgbClr val="953735"/>
                </a:solidFill>
                <a:latin typeface="Arial"/>
              </a:defRPr>
            </a:pPr>
            <a:r>
              <a:rPr lang="en-GB" sz="1300" b="1" i="0" u="none" strike="noStrike" baseline="0">
                <a:effectLst/>
              </a:rPr>
              <a:t>Pension contributions </a:t>
            </a:r>
            <a:r>
              <a:rPr lang="ru-RU" sz="1300" b="1" i="0" u="none" strike="noStrike" baseline="0">
                <a:effectLst/>
              </a:rPr>
              <a:t>as at </a:t>
            </a:r>
            <a:r>
              <a:rPr lang="uk-UA" sz="1300" b="1" strike="noStrike" spc="-1">
                <a:solidFill>
                  <a:srgbClr val="953735"/>
                </a:solidFill>
                <a:latin typeface="Arial"/>
              </a:rPr>
              <a:t>31.03.2021 </a:t>
            </a:r>
          </a:p>
        </c:rich>
      </c:tx>
      <c:layout/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977073138030399"/>
          <c:y val="0.176976609317611"/>
          <c:w val="0.52041295166588397"/>
          <c:h val="0.69495457181519404"/>
        </c:manualLayout>
      </c:layout>
      <c:pieChart>
        <c:varyColors val="1"/>
        <c:ser>
          <c:idx val="0"/>
          <c:order val="0"/>
          <c:spPr>
            <a:solidFill>
              <a:srgbClr val="604A7B"/>
            </a:solidFill>
            <a:ln w="0">
              <a:noFill/>
            </a:ln>
          </c:spPr>
          <c:dPt>
            <c:idx val="0"/>
            <c:bubble3D val="0"/>
            <c:spPr>
              <a:solidFill>
                <a:srgbClr val="F2DCDB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bubble3D val="0"/>
            <c:spPr>
              <a:solidFill>
                <a:srgbClr val="D9969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bubble3D val="0"/>
            <c:spPr>
              <a:solidFill>
                <a:srgbClr val="604A7B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numFmt formatCode="0.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0"/>
              <c:showBubbleSize val="1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100" b="0" strike="noStrike" spc="-1">
                    <a:solidFill>
                      <a:srgbClr val="000000"/>
                    </a:solidFill>
                    <a:latin typeface="Arial"/>
                  </a:defRPr>
                </a:pPr>
                <a:endParaRPr lang="uk-UA"/>
              </a:p>
            </c:txPr>
            <c:dLblPos val="bestFit"/>
            <c:showLegendKey val="1"/>
            <c:showVal val="0"/>
            <c:showCatName val="1"/>
            <c:showSerName val="0"/>
            <c:showPercent val="1"/>
            <c:showBubbleSize val="1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'NPFs under administration'!$C$88:$E$88</c:f>
              <c:strCache>
                <c:ptCount val="3"/>
                <c:pt idx="0">
                  <c:v>legal entities</c:v>
                </c:pt>
                <c:pt idx="1">
                  <c:v>private entrepreneurs (FOPs)</c:v>
                </c:pt>
                <c:pt idx="2">
                  <c:v>individuals (including stransfers to other FIs)</c:v>
                </c:pt>
              </c:strCache>
            </c:strRef>
          </c:cat>
          <c:val>
            <c:numRef>
              <c:f>'NPFs under administration'!$C$90:$E$90</c:f>
              <c:numCache>
                <c:formatCode>_-* #\ ##0.0_₴_-;\-* #\ ##0.0_₴_-;_-* \-??_₴_-;_-@_-</c:formatCode>
                <c:ptCount val="3"/>
                <c:pt idx="0">
                  <c:v>851.17474957000002</c:v>
                </c:pt>
                <c:pt idx="1">
                  <c:v>0.26953665999999998</c:v>
                </c:pt>
                <c:pt idx="2">
                  <c:v>583.86882697999999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rich>
          <a:bodyPr rot="0"/>
          <a:lstStyle/>
          <a:p>
            <a:pPr>
              <a:defRPr lang="uk-UA" sz="1300" b="1" strike="noStrike" spc="-1">
                <a:solidFill>
                  <a:srgbClr val="7030A0"/>
                </a:solidFill>
                <a:latin typeface="Arial"/>
              </a:defRPr>
            </a:pPr>
            <a:r>
              <a:rPr lang="uk-UA" sz="1300" b="1" i="0" u="none" strike="noStrike" baseline="0">
                <a:effectLst/>
              </a:rPr>
              <a:t>Pension payments as at</a:t>
            </a:r>
            <a:r>
              <a:rPr lang="uk-UA" sz="1300" b="1" strike="noStrike" spc="-1">
                <a:solidFill>
                  <a:srgbClr val="7030A0"/>
                </a:solidFill>
                <a:latin typeface="Arial"/>
              </a:rPr>
              <a:t> 31.03.2021 </a:t>
            </a:r>
          </a:p>
        </c:rich>
      </c:tx>
      <c:layout/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135083936887208"/>
          <c:y val="0.17337527042473874"/>
          <c:w val="0.49393956968045"/>
          <c:h val="0.81537318186644003"/>
        </c:manualLayout>
      </c:layout>
      <c:pieChart>
        <c:varyColors val="1"/>
        <c:ser>
          <c:idx val="0"/>
          <c:order val="0"/>
          <c:spPr>
            <a:solidFill>
              <a:srgbClr val="B3A2C7"/>
            </a:solidFill>
            <a:ln w="0">
              <a:noFill/>
            </a:ln>
          </c:spPr>
          <c:dPt>
            <c:idx val="0"/>
            <c:bubble3D val="0"/>
            <c:spPr>
              <a:solidFill>
                <a:srgbClr val="7030A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bubble3D val="0"/>
            <c:spPr>
              <a:solidFill>
                <a:srgbClr val="604A7B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bubble3D val="0"/>
            <c:spPr>
              <a:solidFill>
                <a:srgbClr val="B3A2C7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-4.3153464934411832E-3"/>
                  <c:y val="7.8876038630626796E-2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100" b="0" strike="noStrike" spc="-1">
                    <a:solidFill>
                      <a:srgbClr val="000000"/>
                    </a:solidFill>
                    <a:latin typeface="Arial"/>
                  </a:defRPr>
                </a:pPr>
                <a:endParaRPr lang="uk-UA"/>
              </a:p>
            </c:txPr>
            <c:dLblPos val="bestFit"/>
            <c:showLegendKey val="1"/>
            <c:showVal val="0"/>
            <c:showCatName val="1"/>
            <c:showSerName val="0"/>
            <c:showPercent val="1"/>
            <c:showBubbleSize val="1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'NPFs under administration'!$C$124:$E$124</c:f>
              <c:strCache>
                <c:ptCount val="3"/>
                <c:pt idx="0">
                  <c:v>Payments for a specified period</c:v>
                </c:pt>
                <c:pt idx="1">
                  <c:v>Lump sums</c:v>
                </c:pt>
                <c:pt idx="2">
                  <c:v>Transfers to a bank, insurer, other NPFs</c:v>
                </c:pt>
              </c:strCache>
            </c:strRef>
          </c:cat>
          <c:val>
            <c:numRef>
              <c:f>'NPFs under administration'!$C$126:$E$126</c:f>
              <c:numCache>
                <c:formatCode>_-* #\ ##0.0_₴_-;\-* #\ ##0.0_₴_-;_-* \-??_₴_-;_-@_-</c:formatCode>
                <c:ptCount val="3"/>
                <c:pt idx="0">
                  <c:v>80.361509639999994</c:v>
                </c:pt>
                <c:pt idx="1">
                  <c:v>358.48446244000002</c:v>
                </c:pt>
                <c:pt idx="2">
                  <c:v>75.029516670000007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04"/>
      </c:pieChart>
      <c:spPr>
        <a:noFill/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rich>
          <a:bodyPr rot="0"/>
          <a:lstStyle/>
          <a:p>
            <a:pPr>
              <a:defRPr lang="uk-UA" sz="1100" b="1" strike="noStrike" spc="-1">
                <a:solidFill>
                  <a:srgbClr val="000000"/>
                </a:solidFill>
                <a:latin typeface="Arial Cyr"/>
                <a:ea typeface="Arial Cyr"/>
              </a:defRPr>
            </a:pPr>
            <a:r>
              <a:rPr lang="uk-UA" sz="1100" b="1" strike="noStrike" spc="-1">
                <a:solidFill>
                  <a:srgbClr val="000000"/>
                </a:solidFill>
                <a:latin typeface="Arial Cyr"/>
                <a:ea typeface="Arial Cyr"/>
              </a:rPr>
              <a:t>31.12.2020</a:t>
            </a:r>
          </a:p>
        </c:rich>
      </c:tx>
      <c:layout>
        <c:manualLayout>
          <c:xMode val="edge"/>
          <c:yMode val="edge"/>
          <c:x val="0.42536115569823402"/>
          <c:y val="3.19163024764932E-2"/>
        </c:manualLayout>
      </c:layout>
      <c:overlay val="0"/>
      <c:spPr>
        <a:noFill/>
        <a:ln w="2556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929373996789699"/>
          <c:y val="0.1794464309363"/>
          <c:w val="0.46203852327447797"/>
          <c:h val="0.66229638458482298"/>
        </c:manualLayout>
      </c:layout>
      <c:pieChart>
        <c:varyColors val="1"/>
        <c:ser>
          <c:idx val="0"/>
          <c:order val="0"/>
          <c:tx>
            <c:strRef>
              <c:f>'NPFs under administration'!$A$162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600">
              <a:solidFill>
                <a:srgbClr val="000000"/>
              </a:solidFill>
              <a:round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56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56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56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56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560">
                <a:noFill/>
              </a:ln>
            </c:spPr>
          </c:dPt>
          <c:dLbls>
            <c:dLbl>
              <c:idx val="0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0612351795044346E-3"/>
                  <c:y val="8.8296639629200466E-2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2122470359008869E-2"/>
                  <c:y val="-8.8296639629200549E-2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1.4716106604866743E-2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0306175897522172E-2"/>
                  <c:y val="0.11772885283893386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Arial Cyr"/>
                    <a:ea typeface="Arial Cyr"/>
                  </a:defRPr>
                </a:pPr>
                <a:endParaRPr lang="uk-UA"/>
              </a:p>
            </c:txPr>
            <c:dLblPos val="bestFit"/>
            <c:showLegendKey val="1"/>
            <c:showVal val="0"/>
            <c:showCatName val="1"/>
            <c:showSerName val="0"/>
            <c:showPercent val="1"/>
            <c:showBubbleSize val="1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'NPFs under administration'!$B$158:$F$158</c:f>
              <c:strCache>
                <c:ptCount val="5"/>
                <c:pt idx="0">
                  <c:v>Securities</c:v>
                </c:pt>
                <c:pt idx="1">
                  <c:v>Cash</c:v>
                </c:pt>
                <c:pt idx="2">
                  <c:v>Bank metals</c:v>
                </c:pt>
                <c:pt idx="3">
                  <c:v>Real estate</c:v>
                </c:pt>
                <c:pt idx="4">
                  <c:v>Other assets</c:v>
                </c:pt>
              </c:strCache>
            </c:strRef>
          </c:cat>
          <c:val>
            <c:numRef>
              <c:f>'NPFs under administration'!$B$162:$F$162</c:f>
              <c:numCache>
                <c:formatCode>#\ ##0.0</c:formatCode>
                <c:ptCount val="5"/>
                <c:pt idx="0">
                  <c:v>1196.1820909879</c:v>
                </c:pt>
                <c:pt idx="1">
                  <c:v>669.47148716000004</c:v>
                </c:pt>
                <c:pt idx="2">
                  <c:v>11.00886637</c:v>
                </c:pt>
                <c:pt idx="3">
                  <c:v>32.273888790000001</c:v>
                </c:pt>
                <c:pt idx="4">
                  <c:v>15.233027809999999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2"/>
      </c:pieChart>
      <c:spPr>
        <a:noFill/>
        <a:ln w="25560">
          <a:noFill/>
        </a:ln>
      </c:spPr>
    </c:plotArea>
    <c:plotVisOnly val="1"/>
    <c:dispBlanksAs val="zero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rich>
          <a:bodyPr rot="0"/>
          <a:lstStyle/>
          <a:p>
            <a:pPr>
              <a:defRPr lang="uk-UA" sz="1100" b="1" strike="noStrike" spc="-1">
                <a:solidFill>
                  <a:srgbClr val="000000"/>
                </a:solidFill>
                <a:latin typeface="Arial Cyr"/>
                <a:ea typeface="Arial Cyr"/>
              </a:defRPr>
            </a:pPr>
            <a:r>
              <a:rPr lang="uk-UA" sz="1100" b="1" strike="noStrike" spc="-1">
                <a:solidFill>
                  <a:srgbClr val="000000"/>
                </a:solidFill>
                <a:latin typeface="Arial Cyr"/>
                <a:ea typeface="Arial Cyr"/>
              </a:rPr>
              <a:t>31.03.2021</a:t>
            </a:r>
          </a:p>
        </c:rich>
      </c:tx>
      <c:layout>
        <c:manualLayout>
          <c:xMode val="edge"/>
          <c:yMode val="edge"/>
          <c:x val="0.40861649533076999"/>
          <c:y val="1.7337215457914199E-2"/>
        </c:manualLayout>
      </c:layout>
      <c:overlay val="0"/>
      <c:spPr>
        <a:noFill/>
        <a:ln w="2556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753040885191899"/>
          <c:y val="0.215457914240339"/>
          <c:w val="0.456642862748175"/>
          <c:h val="0.65960825833774495"/>
        </c:manualLayout>
      </c:layout>
      <c:pieChart>
        <c:varyColors val="1"/>
        <c:ser>
          <c:idx val="0"/>
          <c:order val="0"/>
          <c:tx>
            <c:strRef>
              <c:f>'NPFs under administration'!$A$155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600">
              <a:solidFill>
                <a:srgbClr val="000000"/>
              </a:solidFill>
              <a:round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56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56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56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56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560">
                <a:noFill/>
              </a:ln>
            </c:spPr>
          </c:dPt>
          <c:dLbls>
            <c:dLbl>
              <c:idx val="0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7714668303297439E-2"/>
                  <c:y val="4.4117647058823505E-2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572002454946158E-2"/>
                  <c:y val="-5.8823529411764705E-2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3817208800610016E-3"/>
                  <c:y val="5.2865524162420872E-2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0667113020513786E-2"/>
                  <c:y val="0.12745098039215685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Arial Cyr"/>
                    <a:ea typeface="Arial Cyr"/>
                  </a:defRPr>
                </a:pPr>
                <a:endParaRPr lang="uk-UA"/>
              </a:p>
            </c:txPr>
            <c:dLblPos val="bestFit"/>
            <c:showLegendKey val="1"/>
            <c:showVal val="0"/>
            <c:showCatName val="1"/>
            <c:showSerName val="0"/>
            <c:showPercent val="1"/>
            <c:showBubbleSize val="1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'NPFs under administration'!$B$151:$F$151</c:f>
              <c:strCache>
                <c:ptCount val="5"/>
                <c:pt idx="0">
                  <c:v>Securities</c:v>
                </c:pt>
                <c:pt idx="1">
                  <c:v>Cash</c:v>
                </c:pt>
                <c:pt idx="2">
                  <c:v>Bank metals</c:v>
                </c:pt>
                <c:pt idx="3">
                  <c:v>Real estate</c:v>
                </c:pt>
                <c:pt idx="4">
                  <c:v>Other assets</c:v>
                </c:pt>
              </c:strCache>
            </c:strRef>
          </c:cat>
          <c:val>
            <c:numRef>
              <c:f>'NPFs under administration'!$B$155:$F$155</c:f>
              <c:numCache>
                <c:formatCode>#\ ##0.0</c:formatCode>
                <c:ptCount val="5"/>
                <c:pt idx="0">
                  <c:v>1236.7804974000001</c:v>
                </c:pt>
                <c:pt idx="1">
                  <c:v>669.34917397999993</c:v>
                </c:pt>
                <c:pt idx="2">
                  <c:v>10.485033250000001</c:v>
                </c:pt>
                <c:pt idx="3">
                  <c:v>35.60218879</c:v>
                </c:pt>
                <c:pt idx="4">
                  <c:v>55.073268429999999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6"/>
      </c:pieChart>
      <c:spPr>
        <a:noFill/>
        <a:ln w="25560">
          <a:noFill/>
        </a:ln>
      </c:spPr>
    </c:plotArea>
    <c:plotVisOnly val="1"/>
    <c:dispBlanksAs val="zero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rich>
          <a:bodyPr rot="0"/>
          <a:lstStyle/>
          <a:p>
            <a:pPr>
              <a:defRPr lang="uk-UA" sz="1100" b="1" strike="noStrike" spc="-1">
                <a:solidFill>
                  <a:srgbClr val="000000"/>
                </a:solidFill>
                <a:latin typeface="Arial Cyr"/>
                <a:ea typeface="Arial Cyr"/>
              </a:defRPr>
            </a:pPr>
            <a:r>
              <a:rPr lang="uk-UA" sz="1100" b="1" strike="noStrike" spc="-1">
                <a:solidFill>
                  <a:srgbClr val="000000"/>
                </a:solidFill>
                <a:latin typeface="Arial Cyr"/>
                <a:ea typeface="Arial Cyr"/>
              </a:rPr>
              <a:t>Open NPFs</a:t>
            </a:r>
          </a:p>
        </c:rich>
      </c:tx>
      <c:layout>
        <c:manualLayout>
          <c:xMode val="edge"/>
          <c:yMode val="edge"/>
          <c:x val="0.37042235787243816"/>
          <c:y val="1.3660775387545003E-2"/>
        </c:manualLayout>
      </c:layout>
      <c:overlay val="0"/>
      <c:spPr>
        <a:noFill/>
        <a:ln w="2556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03109656301099"/>
          <c:y val="0.17941514493679001"/>
          <c:w val="0.65551554828150604"/>
          <c:h val="0.78342484995530604"/>
        </c:manualLayout>
      </c:layout>
      <c:ofPieChart>
        <c:ofPieType val="bar"/>
        <c:varyColors val="1"/>
        <c:ser>
          <c:idx val="0"/>
          <c:order val="0"/>
          <c:tx>
            <c:strRef>
              <c:f>'NPFs under administration'!$B$245</c:f>
              <c:strCache>
                <c:ptCount val="1"/>
                <c:pt idx="0">
                  <c:v>Open</c:v>
                </c:pt>
              </c:strCache>
            </c:strRef>
          </c:tx>
          <c:spPr>
            <a:solidFill>
              <a:srgbClr val="9999FF"/>
            </a:solidFill>
            <a:ln w="12600">
              <a:solidFill>
                <a:srgbClr val="000000"/>
              </a:solidFill>
              <a:round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560">
                <a:noFill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25560">
                <a:noFill/>
              </a:ln>
            </c:spPr>
          </c:dPt>
          <c:dPt>
            <c:idx val="2"/>
            <c:bubble3D val="0"/>
            <c:spPr>
              <a:solidFill>
                <a:srgbClr val="993300"/>
              </a:solidFill>
              <a:ln w="2556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56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560">
                <a:noFill/>
              </a:ln>
            </c:spPr>
          </c:dPt>
          <c:dPt>
            <c:idx val="5"/>
            <c:bubble3D val="0"/>
            <c:spPr>
              <a:solidFill>
                <a:srgbClr val="D99694"/>
              </a:solidFill>
              <a:ln w="2556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56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56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12600">
                <a:noFill/>
                <a:round/>
              </a:ln>
            </c:spPr>
          </c:dPt>
          <c:dLbls>
            <c:dLbl>
              <c:idx val="0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8451943972680289E-3"/>
                  <c:y val="0.12280936653872475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1.4170311523699009E-2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1230069366150817"/>
                  <c:y val="-4.7234371745663367E-3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9514011598716152E-17"/>
                  <c:y val="-4.2510934571097052E-2"/>
                </c:manualLayout>
              </c:layout>
              <c:numFmt formatCode="0.0%" sourceLinked="0"/>
              <c:spPr/>
              <c:txPr>
                <a:bodyPr wrap="square" anchorCtr="0"/>
                <a:lstStyle/>
                <a:p>
                  <a:pPr algn="l"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2.8340623047397977E-2"/>
                </c:manualLayout>
              </c:layout>
              <c:numFmt formatCode="0.0%" sourceLinked="0"/>
              <c:spPr/>
              <c:txPr>
                <a:bodyPr wrap="square" anchorCtr="0"/>
                <a:lstStyle/>
                <a:p>
                  <a:pPr algn="l"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9514011598716152E-17"/>
                  <c:y val="9.9192180665892984E-2"/>
                </c:manualLayout>
              </c:layout>
              <c:numFmt formatCode="0.0%" sourceLinked="0"/>
              <c:spPr/>
              <c:txPr>
                <a:bodyPr wrap="square" anchorCtr="0"/>
                <a:lstStyle/>
                <a:p>
                  <a:pPr algn="l"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8.9514011598716152E-17"/>
                  <c:y val="7.0851557618495042E-2"/>
                </c:manualLayout>
              </c:layout>
              <c:numFmt formatCode="0.0%" sourceLinked="0"/>
              <c:spPr/>
              <c:txPr>
                <a:bodyPr wrap="square" anchorCtr="0"/>
                <a:lstStyle/>
                <a:p>
                  <a:pPr algn="l"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8623528360154207"/>
                  <c:y val="1.4578684280996162E-2"/>
                </c:manualLayout>
              </c:layout>
              <c:tx>
                <c:rich>
                  <a:bodyPr/>
                  <a:lstStyle/>
                  <a:p>
                    <a:r>
                      <a:rPr lang="en-US" i="1"/>
                      <a:t>Securities</a:t>
                    </a:r>
                    <a:r>
                      <a:rPr lang="en-US" i="1" baseline="0"/>
                      <a:t>
</a:t>
                    </a:r>
                    <a:fld id="{AF5F50B9-C841-479B-97C6-5555957CF072}" type="PERCENTAGE">
                      <a:rPr lang="en-US" i="1" baseline="0"/>
                      <a:pPr/>
                      <a:t>[ПРОЦЕНТ]</a:t>
                    </a:fld>
                    <a:endParaRPr lang="en-US" i="1" baseline="0"/>
                  </a:p>
                </c:rich>
              </c:tx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Arial Cyr"/>
                    <a:ea typeface="Arial Cyr"/>
                  </a:defRPr>
                </a:pPr>
                <a:endParaRPr lang="uk-UA"/>
              </a:p>
            </c:txPr>
            <c:dLblPos val="bestFit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'NPFs under administration'!$A$246:$A$253</c:f>
              <c:strCache>
                <c:ptCount val="8"/>
                <c:pt idx="0">
                  <c:v>Cash</c:v>
                </c:pt>
                <c:pt idx="1">
                  <c:v>Bank metals</c:v>
                </c:pt>
                <c:pt idx="2">
                  <c:v>Real estate</c:v>
                </c:pt>
                <c:pt idx="3">
                  <c:v>Other assets</c:v>
                </c:pt>
                <c:pt idx="4">
                  <c:v>Equities</c:v>
                </c:pt>
                <c:pt idx="5">
                  <c:v>Corporate bonds</c:v>
                </c:pt>
                <c:pt idx="6">
                  <c:v>Municipal bonds</c:v>
                </c:pt>
                <c:pt idx="7">
                  <c:v>State bond (incl.OVDPs)</c:v>
                </c:pt>
              </c:strCache>
            </c:strRef>
          </c:cat>
          <c:val>
            <c:numRef>
              <c:f>'NPFs under administration'!$B$246:$B$253</c:f>
              <c:numCache>
                <c:formatCode>#\ ##0.0</c:formatCode>
                <c:ptCount val="8"/>
                <c:pt idx="0">
                  <c:v>527.63296511999999</c:v>
                </c:pt>
                <c:pt idx="1">
                  <c:v>10.485033250000001</c:v>
                </c:pt>
                <c:pt idx="2">
                  <c:v>28.596205090000002</c:v>
                </c:pt>
                <c:pt idx="3">
                  <c:v>49.695409529999999</c:v>
                </c:pt>
                <c:pt idx="4">
                  <c:v>34.850568950000003</c:v>
                </c:pt>
                <c:pt idx="5">
                  <c:v>126.75096784</c:v>
                </c:pt>
                <c:pt idx="6">
                  <c:v>70.210570000000004</c:v>
                </c:pt>
                <c:pt idx="7">
                  <c:v>681.83295319000001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/>
      </c:ofPieChart>
      <c:spPr>
        <a:noFill/>
        <a:ln w="25560">
          <a:noFill/>
        </a:ln>
      </c:spPr>
    </c:plotArea>
    <c:plotVisOnly val="1"/>
    <c:dispBlanksAs val="zero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rich>
          <a:bodyPr rot="0"/>
          <a:lstStyle/>
          <a:p>
            <a:pPr>
              <a:defRPr lang="uk-UA" sz="1100" b="1" strike="noStrike" spc="-1">
                <a:solidFill>
                  <a:srgbClr val="000000"/>
                </a:solidFill>
                <a:latin typeface="Arial Cyr"/>
                <a:ea typeface="Arial Cyr"/>
              </a:defRPr>
            </a:pPr>
            <a:r>
              <a:rPr lang="uk-UA" sz="1100" b="1" strike="noStrike" spc="-1">
                <a:solidFill>
                  <a:srgbClr val="000000"/>
                </a:solidFill>
                <a:latin typeface="Arial Cyr"/>
                <a:ea typeface="Arial Cyr"/>
              </a:rPr>
              <a:t>Corporate</a:t>
            </a:r>
            <a:r>
              <a:rPr lang="uk-UA" sz="1100" b="1" strike="noStrike" spc="-1" baseline="0">
                <a:solidFill>
                  <a:srgbClr val="000000"/>
                </a:solidFill>
                <a:latin typeface="Arial Cyr"/>
                <a:ea typeface="Arial Cyr"/>
              </a:rPr>
              <a:t> NPFs</a:t>
            </a:r>
            <a:endParaRPr lang="uk-UA" sz="1100" b="1" strike="noStrike" spc="-1">
              <a:solidFill>
                <a:srgbClr val="000000"/>
              </a:solidFill>
              <a:latin typeface="Arial Cyr"/>
              <a:ea typeface="Arial Cyr"/>
            </a:endParaRPr>
          </a:p>
        </c:rich>
      </c:tx>
      <c:layout>
        <c:manualLayout>
          <c:xMode val="edge"/>
          <c:yMode val="edge"/>
          <c:x val="0.36448664672308295"/>
          <c:y val="3.2274176251964805E-2"/>
        </c:manualLayout>
      </c:layout>
      <c:overlay val="0"/>
      <c:spPr>
        <a:noFill/>
        <a:ln w="2556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861290108284106E-2"/>
          <c:y val="0.15518546555639701"/>
          <c:w val="0.67189264598418896"/>
          <c:h val="0.80103456977037601"/>
        </c:manualLayout>
      </c:layout>
      <c:ofPieChart>
        <c:ofPieType val="bar"/>
        <c:varyColors val="1"/>
        <c:ser>
          <c:idx val="0"/>
          <c:order val="0"/>
          <c:tx>
            <c:strRef>
              <c:f>'NPFs under administration'!$C$245</c:f>
              <c:strCache>
                <c:ptCount val="1"/>
                <c:pt idx="0">
                  <c:v>Corporate</c:v>
                </c:pt>
              </c:strCache>
            </c:strRef>
          </c:tx>
          <c:spPr>
            <a:solidFill>
              <a:srgbClr val="9999FF"/>
            </a:solidFill>
            <a:ln w="12600">
              <a:solidFill>
                <a:srgbClr val="000000"/>
              </a:solidFill>
              <a:round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56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56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56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56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560">
                <a:noFill/>
              </a:ln>
            </c:spPr>
          </c:dPt>
          <c:dPt>
            <c:idx val="5"/>
            <c:bubble3D val="0"/>
            <c:spPr>
              <a:solidFill>
                <a:srgbClr val="D99694"/>
              </a:solidFill>
              <a:ln w="2556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56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56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12600">
                <a:noFill/>
                <a:round/>
              </a:ln>
            </c:spPr>
          </c:dPt>
          <c:dLbls>
            <c:dLbl>
              <c:idx val="0"/>
              <c:layout>
                <c:manualLayout>
                  <c:x val="1.9710779235392488E-2"/>
                  <c:y val="-0.2845107458169906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numFmt formatCode="0.0%" sourceLinked="0"/>
              <c:spPr/>
              <c:txPr>
                <a:bodyPr wrap="square" anchorCtr="0"/>
                <a:lstStyle/>
                <a:p>
                  <a:pPr algn="l"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463847404424061E-3"/>
                  <c:y val="4.6641105871637799E-2"/>
                </c:manualLayout>
              </c:layout>
              <c:numFmt formatCode="0.0%" sourceLinked="0"/>
              <c:spPr/>
              <c:txPr>
                <a:bodyPr wrap="square" anchorCtr="0"/>
                <a:lstStyle/>
                <a:p>
                  <a:pPr algn="l"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numFmt formatCode="0.0%" sourceLinked="0"/>
              <c:spPr/>
              <c:txPr>
                <a:bodyPr wrap="square" anchorCtr="0"/>
                <a:lstStyle/>
                <a:p>
                  <a:pPr algn="l"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8996816398747512"/>
                  <c:y val="2.148098364990525E-2"/>
                </c:manualLayout>
              </c:layout>
              <c:tx>
                <c:rich>
                  <a:bodyPr/>
                  <a:lstStyle/>
                  <a:p>
                    <a:r>
                      <a:rPr lang="en-US" i="1"/>
                      <a:t>Securities</a:t>
                    </a:r>
                    <a:r>
                      <a:rPr lang="en-US" i="1" baseline="0"/>
                      <a:t>
</a:t>
                    </a:r>
                    <a:fld id="{8F0FF10B-BDD5-442C-B568-8598DDA07750}" type="PERCENTAGE">
                      <a:rPr lang="en-US" i="1" baseline="0"/>
                      <a:pPr/>
                      <a:t>[ПРОЦЕНТ]</a:t>
                    </a:fld>
                    <a:endParaRPr lang="en-US" i="1" baseline="0"/>
                  </a:p>
                </c:rich>
              </c:tx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Arial Cyr"/>
                    <a:ea typeface="Arial Cyr"/>
                  </a:defRPr>
                </a:pPr>
                <a:endParaRPr lang="uk-UA"/>
              </a:p>
            </c:txPr>
            <c:dLblPos val="bestFit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'NPFs under administration'!$A$246:$A$253</c:f>
              <c:strCache>
                <c:ptCount val="8"/>
                <c:pt idx="0">
                  <c:v>Cash</c:v>
                </c:pt>
                <c:pt idx="1">
                  <c:v>Bank metals</c:v>
                </c:pt>
                <c:pt idx="2">
                  <c:v>Real estate</c:v>
                </c:pt>
                <c:pt idx="3">
                  <c:v>Other assets</c:v>
                </c:pt>
                <c:pt idx="4">
                  <c:v>Equities</c:v>
                </c:pt>
                <c:pt idx="5">
                  <c:v>Corporate bonds</c:v>
                </c:pt>
                <c:pt idx="6">
                  <c:v>Municipal bonds</c:v>
                </c:pt>
                <c:pt idx="7">
                  <c:v>State bond (incl.OVDPs)</c:v>
                </c:pt>
              </c:strCache>
            </c:strRef>
          </c:cat>
          <c:val>
            <c:numRef>
              <c:f>'NPFs under administration'!$C$246:$C$253</c:f>
              <c:numCache>
                <c:formatCode>#\ ##0.0</c:formatCode>
                <c:ptCount val="8"/>
                <c:pt idx="0">
                  <c:v>113.90856328</c:v>
                </c:pt>
                <c:pt idx="1">
                  <c:v>0</c:v>
                </c:pt>
                <c:pt idx="2">
                  <c:v>0</c:v>
                </c:pt>
                <c:pt idx="3">
                  <c:v>0.73955488999999996</c:v>
                </c:pt>
                <c:pt idx="4">
                  <c:v>2.1578E-2</c:v>
                </c:pt>
                <c:pt idx="5">
                  <c:v>14.200426930000001</c:v>
                </c:pt>
                <c:pt idx="6">
                  <c:v>32.180638989999999</c:v>
                </c:pt>
                <c:pt idx="7">
                  <c:v>161.85661705999999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/>
      </c:ofPieChart>
      <c:spPr>
        <a:noFill/>
        <a:ln w="25560">
          <a:noFill/>
        </a:ln>
      </c:spPr>
    </c:plotArea>
    <c:plotVisOnly val="1"/>
    <c:dispBlanksAs val="zero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rich>
          <a:bodyPr rot="0"/>
          <a:lstStyle/>
          <a:p>
            <a:pPr>
              <a:defRPr lang="uk-UA" sz="1100" b="1" strike="noStrike" spc="-1">
                <a:solidFill>
                  <a:srgbClr val="000000"/>
                </a:solidFill>
                <a:latin typeface="Arial Cyr"/>
                <a:ea typeface="Arial Cyr"/>
              </a:defRPr>
            </a:pPr>
            <a:r>
              <a:rPr lang="uk-UA" sz="1100" b="1" strike="noStrike" spc="-1">
                <a:solidFill>
                  <a:srgbClr val="000000"/>
                </a:solidFill>
                <a:latin typeface="Arial Cyr"/>
                <a:ea typeface="Arial Cyr"/>
              </a:rPr>
              <a:t>Professional </a:t>
            </a:r>
            <a:r>
              <a:rPr lang="uk-UA" sz="1100" b="1" i="0" u="none" strike="noStrike" baseline="0">
                <a:effectLst/>
              </a:rPr>
              <a:t>NPFs</a:t>
            </a:r>
            <a:endParaRPr lang="uk-UA" sz="1100" b="1" strike="noStrike" spc="-1">
              <a:solidFill>
                <a:srgbClr val="000000"/>
              </a:solidFill>
              <a:latin typeface="Arial Cyr"/>
              <a:ea typeface="Arial Cyr"/>
            </a:endParaRPr>
          </a:p>
        </c:rich>
      </c:tx>
      <c:layout>
        <c:manualLayout>
          <c:xMode val="edge"/>
          <c:yMode val="edge"/>
          <c:x val="0.35702020360189535"/>
          <c:y val="3.7330977967515583E-2"/>
        </c:manualLayout>
      </c:layout>
      <c:overlay val="0"/>
      <c:spPr>
        <a:noFill/>
        <a:ln w="2556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139564660691"/>
          <c:y val="0.13820697138207"/>
          <c:w val="0.68565941101152394"/>
          <c:h val="0.81852705818527105"/>
        </c:manualLayout>
      </c:layout>
      <c:ofPieChart>
        <c:ofPieType val="bar"/>
        <c:varyColors val="1"/>
        <c:ser>
          <c:idx val="0"/>
          <c:order val="0"/>
          <c:tx>
            <c:strRef>
              <c:f>'NPFs under administration'!$D$245</c:f>
              <c:strCache>
                <c:ptCount val="1"/>
                <c:pt idx="0">
                  <c:v>Professional</c:v>
                </c:pt>
              </c:strCache>
            </c:strRef>
          </c:tx>
          <c:spPr>
            <a:solidFill>
              <a:srgbClr val="9999FF"/>
            </a:solidFill>
            <a:ln w="12600">
              <a:solidFill>
                <a:srgbClr val="000000"/>
              </a:solidFill>
              <a:round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56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560">
                <a:noFill/>
              </a:ln>
            </c:spPr>
          </c:dPt>
          <c:dPt>
            <c:idx val="2"/>
            <c:bubble3D val="0"/>
            <c:spPr>
              <a:solidFill>
                <a:srgbClr val="993300"/>
              </a:solidFill>
              <a:ln w="2556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56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560">
                <a:noFill/>
              </a:ln>
            </c:spPr>
          </c:dPt>
          <c:dPt>
            <c:idx val="5"/>
            <c:bubble3D val="0"/>
            <c:spPr>
              <a:solidFill>
                <a:srgbClr val="D99694"/>
              </a:solidFill>
              <a:ln w="2556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56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56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12600">
                <a:noFill/>
                <a:round/>
              </a:ln>
            </c:spPr>
          </c:dPt>
          <c:dLbls>
            <c:dLbl>
              <c:idx val="0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2673017481823967E-2"/>
                  <c:y val="-3.4898670199715397E-2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642002689511469E-3"/>
                  <c:y val="-9.9710486284901121E-3"/>
                </c:manualLayout>
              </c:layout>
              <c:numFmt formatCode="0.0%" sourceLinked="0"/>
              <c:spPr/>
              <c:txPr>
                <a:bodyPr wrap="square" anchorCtr="0"/>
                <a:lstStyle/>
                <a:p>
                  <a:pPr algn="l"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8384003634302233E-17"/>
                  <c:y val="2.9913145885470338E-2"/>
                </c:manualLayout>
              </c:layout>
              <c:numFmt formatCode="0.0%" sourceLinked="0"/>
              <c:spPr/>
              <c:txPr>
                <a:bodyPr wrap="square" anchorCtr="0"/>
                <a:lstStyle/>
                <a:p>
                  <a:pPr algn="l"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numFmt formatCode="0.0%" sourceLinked="0"/>
              <c:spPr/>
              <c:txPr>
                <a:bodyPr wrap="square" anchorCtr="0"/>
                <a:lstStyle/>
                <a:p>
                  <a:pPr algn="l"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7697943387398776"/>
                  <c:y val="2.8357819323813729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0" i="1" u="none" strike="noStrike" kern="1200" spc="-1" baseline="0">
                        <a:solidFill>
                          <a:srgbClr val="000000"/>
                        </a:solidFill>
                        <a:latin typeface="Arial Cyr"/>
                        <a:ea typeface="Arial Cyr"/>
                      </a:rPr>
                      <a:t>Securities</a:t>
                    </a:r>
                    <a:r>
                      <a:rPr lang="en-US" sz="1000" i="1" baseline="0"/>
                      <a:t>
</a:t>
                    </a:r>
                    <a:fld id="{07A74F8E-5179-49F6-8E01-8050BB15DDB0}" type="PERCENTAGE">
                      <a:rPr lang="en-US" sz="1000" i="1" baseline="0"/>
                      <a:pPr/>
                      <a:t>[ПРОЦЕНТ]</a:t>
                    </a:fld>
                    <a:endParaRPr lang="en-US" sz="1000" i="1" baseline="0"/>
                  </a:p>
                </c:rich>
              </c:tx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Arial Cyr"/>
                    <a:ea typeface="Arial Cyr"/>
                  </a:defRPr>
                </a:pPr>
                <a:endParaRPr lang="uk-UA"/>
              </a:p>
            </c:txPr>
            <c:dLblPos val="bestFit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'NPFs under administration'!$A$246:$A$253</c:f>
              <c:strCache>
                <c:ptCount val="8"/>
                <c:pt idx="0">
                  <c:v>Cash</c:v>
                </c:pt>
                <c:pt idx="1">
                  <c:v>Bank metals</c:v>
                </c:pt>
                <c:pt idx="2">
                  <c:v>Real estate</c:v>
                </c:pt>
                <c:pt idx="3">
                  <c:v>Other assets</c:v>
                </c:pt>
                <c:pt idx="4">
                  <c:v>Equities</c:v>
                </c:pt>
                <c:pt idx="5">
                  <c:v>Corporate bonds</c:v>
                </c:pt>
                <c:pt idx="6">
                  <c:v>Municipal bonds</c:v>
                </c:pt>
                <c:pt idx="7">
                  <c:v>State bond (incl.OVDPs)</c:v>
                </c:pt>
              </c:strCache>
            </c:strRef>
          </c:cat>
          <c:val>
            <c:numRef>
              <c:f>'NPFs under administration'!$D$246:$D$253</c:f>
              <c:numCache>
                <c:formatCode>#\ ##0.0</c:formatCode>
                <c:ptCount val="8"/>
                <c:pt idx="0">
                  <c:v>27.807645579999999</c:v>
                </c:pt>
                <c:pt idx="1">
                  <c:v>0</c:v>
                </c:pt>
                <c:pt idx="2">
                  <c:v>7.0059836999999998</c:v>
                </c:pt>
                <c:pt idx="3">
                  <c:v>4.6383040099999997</c:v>
                </c:pt>
                <c:pt idx="4">
                  <c:v>7.8871822600000003</c:v>
                </c:pt>
                <c:pt idx="5">
                  <c:v>30.47961231</c:v>
                </c:pt>
                <c:pt idx="6">
                  <c:v>2.4074963</c:v>
                </c:pt>
                <c:pt idx="7">
                  <c:v>74.101885569999993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/>
      </c:ofPieChart>
      <c:spPr>
        <a:noFill/>
        <a:ln w="25560">
          <a:noFill/>
        </a:ln>
      </c:spPr>
    </c:plotArea>
    <c:plotVisOnly val="1"/>
    <c:dispBlanksAs val="zero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rich>
          <a:bodyPr rot="0"/>
          <a:lstStyle/>
          <a:p>
            <a:pPr>
              <a:defRPr lang="uk-UA" sz="1100" b="1" strike="noStrike" spc="-1">
                <a:solidFill>
                  <a:srgbClr val="000000"/>
                </a:solidFill>
                <a:latin typeface="Arial Cyr"/>
                <a:ea typeface="Arial Cyr"/>
              </a:defRPr>
            </a:pPr>
            <a:r>
              <a:rPr lang="uk-UA" sz="1100" b="1" strike="noStrike" spc="-1">
                <a:solidFill>
                  <a:srgbClr val="000000"/>
                </a:solidFill>
                <a:latin typeface="Arial Cyr"/>
                <a:ea typeface="Arial Cyr"/>
              </a:rPr>
              <a:t>31.03.2020</a:t>
            </a:r>
          </a:p>
        </c:rich>
      </c:tx>
      <c:layout>
        <c:manualLayout>
          <c:xMode val="edge"/>
          <c:yMode val="edge"/>
          <c:x val="0.436011209715086"/>
          <c:y val="1.73010380622837E-2"/>
        </c:manualLayout>
      </c:layout>
      <c:overlay val="0"/>
      <c:spPr>
        <a:noFill/>
        <a:ln w="2556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5170481083606"/>
          <c:y val="0.194570135746606"/>
          <c:w val="0.44255021018215801"/>
          <c:h val="0.67274421080649405"/>
        </c:manualLayout>
      </c:layout>
      <c:pieChart>
        <c:varyColors val="1"/>
        <c:ser>
          <c:idx val="0"/>
          <c:order val="0"/>
          <c:tx>
            <c:strRef>
              <c:f>'NPFs under administration'!$A$169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600">
              <a:solidFill>
                <a:srgbClr val="000000"/>
              </a:solidFill>
              <a:round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56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56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56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56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560">
                <a:noFill/>
              </a:ln>
            </c:spPr>
          </c:dPt>
          <c:dLbls>
            <c:dLbl>
              <c:idx val="0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580049944664229E-2"/>
                  <c:y val="7.375830506899593E-2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7370074916996346E-2"/>
                  <c:y val="-8.8509966082795238E-2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7370074916996346E-2"/>
                  <c:y val="2.9503322027598384E-2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0795262209487208E-2"/>
                  <c:y val="0.11309606777246038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Arial Cyr"/>
                    <a:ea typeface="Arial Cyr"/>
                  </a:defRPr>
                </a:pPr>
                <a:endParaRPr lang="uk-UA"/>
              </a:p>
            </c:txPr>
            <c:dLblPos val="bestFit"/>
            <c:showLegendKey val="1"/>
            <c:showVal val="0"/>
            <c:showCatName val="1"/>
            <c:showSerName val="0"/>
            <c:showPercent val="1"/>
            <c:showBubbleSize val="1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'NPFs under administration'!$B$165:$F$165</c:f>
              <c:strCache>
                <c:ptCount val="5"/>
                <c:pt idx="0">
                  <c:v>Securities</c:v>
                </c:pt>
                <c:pt idx="1">
                  <c:v>Cash</c:v>
                </c:pt>
                <c:pt idx="2">
                  <c:v>Bank metals</c:v>
                </c:pt>
                <c:pt idx="3">
                  <c:v>Real estate</c:v>
                </c:pt>
                <c:pt idx="4">
                  <c:v>Other assets</c:v>
                </c:pt>
              </c:strCache>
            </c:strRef>
          </c:cat>
          <c:val>
            <c:numRef>
              <c:f>'NPFs under administration'!$B$169:$F$169</c:f>
              <c:numCache>
                <c:formatCode>#\ ##0.0</c:formatCode>
                <c:ptCount val="5"/>
                <c:pt idx="0">
                  <c:v>904.47070751470005</c:v>
                </c:pt>
                <c:pt idx="1">
                  <c:v>696.32018585999992</c:v>
                </c:pt>
                <c:pt idx="2">
                  <c:v>5.3119754300000004</c:v>
                </c:pt>
                <c:pt idx="3">
                  <c:v>34.469747460000001</c:v>
                </c:pt>
                <c:pt idx="4">
                  <c:v>12.847951810000001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14"/>
      </c:pieChart>
      <c:spPr>
        <a:noFill/>
        <a:ln w="25560">
          <a:noFill/>
        </a:ln>
      </c:spPr>
    </c:plotArea>
    <c:plotVisOnly val="1"/>
    <c:dispBlanksAs val="zero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rich>
          <a:bodyPr rot="0"/>
          <a:lstStyle/>
          <a:p>
            <a:pPr>
              <a:defRPr lang="uk-UA" sz="1100" b="1" strike="noStrike" spc="-1">
                <a:solidFill>
                  <a:srgbClr val="000000"/>
                </a:solidFill>
                <a:latin typeface="Arial Cyr"/>
                <a:ea typeface="Arial Cyr"/>
              </a:defRPr>
            </a:pPr>
            <a:r>
              <a:rPr lang="uk-UA" sz="1100" b="1" strike="noStrike" spc="-1">
                <a:solidFill>
                  <a:srgbClr val="000000"/>
                </a:solidFill>
                <a:latin typeface="Arial Cyr"/>
                <a:ea typeface="Arial Cyr"/>
              </a:rPr>
              <a:t>31.03.2021</a:t>
            </a:r>
          </a:p>
        </c:rich>
      </c:tx>
      <c:layout>
        <c:manualLayout>
          <c:xMode val="edge"/>
          <c:yMode val="edge"/>
          <c:x val="0.408599567619505"/>
          <c:y val="1.72570390554042E-2"/>
        </c:manualLayout>
      </c:layout>
      <c:overlay val="0"/>
      <c:spPr>
        <a:noFill/>
        <a:ln w="2556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753302906557798"/>
          <c:y val="0.21551835993252899"/>
          <c:w val="0.456641844823445"/>
          <c:h val="0.659660049305826"/>
        </c:manualLayout>
      </c:layout>
      <c:pieChart>
        <c:varyColors val="1"/>
        <c:ser>
          <c:idx val="0"/>
          <c:order val="0"/>
          <c:tx>
            <c:strRef>
              <c:f>'NPFs under administration'!$A$214</c:f>
              <c:strCache>
                <c:ptCount val="1"/>
                <c:pt idx="0">
                  <c:v>03.31.2021</c:v>
                </c:pt>
              </c:strCache>
            </c:strRef>
          </c:tx>
          <c:spPr>
            <a:solidFill>
              <a:srgbClr val="9999FF"/>
            </a:solidFill>
            <a:ln w="12600">
              <a:solidFill>
                <a:srgbClr val="000000"/>
              </a:solidFill>
              <a:round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56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56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56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56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560">
                <a:noFill/>
              </a:ln>
            </c:spPr>
          </c:dPt>
          <c:dLbls>
            <c:dLbl>
              <c:idx val="0"/>
              <c:layout>
                <c:manualLayout>
                  <c:x val="-6.0331395127883559E-3"/>
                  <c:y val="-1.3731511114955453E-2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5082848781970777E-2"/>
                  <c:y val="6.8657555574777263E-2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6.4080385203125451E-2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1.8308681486607189E-2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198837076730245E-2"/>
                  <c:y val="9.6120577804688259E-2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Arial Cyr"/>
                    <a:ea typeface="Arial Cyr"/>
                  </a:defRPr>
                </a:pPr>
                <a:endParaRPr lang="uk-UA"/>
              </a:p>
            </c:txPr>
            <c:dLblPos val="bestFit"/>
            <c:showLegendKey val="1"/>
            <c:showVal val="0"/>
            <c:showCatName val="1"/>
            <c:showSerName val="0"/>
            <c:showPercent val="1"/>
            <c:showBubbleSize val="1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'NPFs under administration'!$B$209:$F$209</c:f>
              <c:strCache>
                <c:ptCount val="5"/>
                <c:pt idx="0">
                  <c:v>Securities</c:v>
                </c:pt>
                <c:pt idx="1">
                  <c:v>Cash</c:v>
                </c:pt>
                <c:pt idx="2">
                  <c:v>Bank metals</c:v>
                </c:pt>
                <c:pt idx="3">
                  <c:v>Real estate</c:v>
                </c:pt>
                <c:pt idx="4">
                  <c:v>Other assets</c:v>
                </c:pt>
              </c:strCache>
            </c:strRef>
          </c:cat>
          <c:val>
            <c:numRef>
              <c:f>'NPFs under administration'!$B$214:$F$214</c:f>
              <c:numCache>
                <c:formatCode>#\ ##0.0</c:formatCode>
                <c:ptCount val="5"/>
                <c:pt idx="0">
                  <c:v>2106.2004974000001</c:v>
                </c:pt>
                <c:pt idx="1">
                  <c:v>1370.49017398</c:v>
                </c:pt>
                <c:pt idx="2">
                  <c:v>10.485033250000001</c:v>
                </c:pt>
                <c:pt idx="3">
                  <c:v>90.35518879</c:v>
                </c:pt>
                <c:pt idx="4">
                  <c:v>62.073268429999999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6"/>
      </c:pieChart>
      <c:spPr>
        <a:noFill/>
        <a:ln w="25560">
          <a:noFill/>
        </a:ln>
      </c:spPr>
    </c:plotArea>
    <c:plotVisOnly val="1"/>
    <c:dispBlanksAs val="zero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rich>
          <a:bodyPr rot="0"/>
          <a:lstStyle/>
          <a:p>
            <a:pPr>
              <a:defRPr lang="uk-UA" sz="1100" b="1" strike="noStrike" spc="-1">
                <a:solidFill>
                  <a:srgbClr val="000000"/>
                </a:solidFill>
                <a:latin typeface="Arial Cyr"/>
                <a:ea typeface="Arial Cyr"/>
              </a:defRPr>
            </a:pPr>
            <a:r>
              <a:rPr lang="uk-UA" sz="1100" b="1" strike="noStrike" spc="-1">
                <a:solidFill>
                  <a:srgbClr val="000000"/>
                </a:solidFill>
                <a:latin typeface="Arial Cyr"/>
                <a:ea typeface="Arial Cyr"/>
              </a:rPr>
              <a:t>By Number (ex. NBU CNPF) </a:t>
            </a:r>
          </a:p>
        </c:rich>
      </c:tx>
      <c:layout>
        <c:manualLayout>
          <c:xMode val="edge"/>
          <c:yMode val="edge"/>
          <c:x val="0.262518740629685"/>
          <c:y val="1.8581330187288001E-2"/>
        </c:manualLayout>
      </c:layout>
      <c:overlay val="0"/>
      <c:spPr>
        <a:noFill/>
        <a:ln w="2556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565672007318553"/>
          <c:y val="0.13682298195164713"/>
          <c:w val="0.45640506096475358"/>
          <c:h val="0.8138131753795233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560">
              <a:noFill/>
            </a:ln>
          </c:spPr>
          <c:explosion val="8"/>
          <c:dPt>
            <c:idx val="0"/>
            <c:bubble3D val="0"/>
            <c:spPr>
              <a:solidFill>
                <a:srgbClr val="CC99FF"/>
              </a:solidFill>
              <a:ln w="25560">
                <a:noFill/>
              </a:ln>
            </c:spPr>
          </c:dPt>
          <c:dPt>
            <c:idx val="1"/>
            <c:bubble3D val="0"/>
            <c:spPr>
              <a:solidFill>
                <a:srgbClr val="800080"/>
              </a:solidFill>
              <a:ln w="25560">
                <a:noFill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25560">
                <a:noFill/>
              </a:ln>
            </c:spPr>
          </c:dPt>
          <c:dLbls>
            <c:dLbl>
              <c:idx val="0"/>
              <c:layout>
                <c:manualLayout>
                  <c:x val="4.3763676148796497E-2"/>
                  <c:y val="-0.18728340747658959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50" b="0" strike="noStrike" spc="-1">
                      <a:solidFill>
                        <a:srgbClr val="000000"/>
                      </a:solidFill>
                      <a:latin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050" b="0" strike="noStrike" spc="-1">
                      <a:solidFill>
                        <a:srgbClr val="000000"/>
                      </a:solidFill>
                      <a:latin typeface="Arial Cyr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050" b="0" strike="noStrike" spc="-1">
                      <a:solidFill>
                        <a:srgbClr val="000000"/>
                      </a:solidFill>
                      <a:latin typeface="Arial Cyr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50" b="0" strike="noStrike" spc="-1">
                    <a:solidFill>
                      <a:srgbClr val="000000"/>
                    </a:solidFill>
                    <a:latin typeface="Arial Cyr"/>
                    <a:ea typeface="Arial Cyr"/>
                  </a:defRPr>
                </a:pPr>
                <a:endParaRPr lang="uk-UA"/>
              </a:p>
            </c:txPr>
            <c:dLblPos val="bestFit"/>
            <c:showLegendKey val="1"/>
            <c:showVal val="0"/>
            <c:showCatName val="1"/>
            <c:showSerName val="0"/>
            <c:showPercent val="1"/>
            <c:showBubbleSize val="1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'NPFs under management'!$A$12:$A$14</c:f>
              <c:strCache>
                <c:ptCount val="3"/>
                <c:pt idx="0">
                  <c:v>Open</c:v>
                </c:pt>
                <c:pt idx="1">
                  <c:v>Corporate</c:v>
                </c:pt>
                <c:pt idx="2">
                  <c:v>Professional</c:v>
                </c:pt>
              </c:strCache>
            </c:strRef>
          </c:cat>
          <c:val>
            <c:numRef>
              <c:f>'NPFs under management'!$D$12:$D$14</c:f>
              <c:numCache>
                <c:formatCode>General</c:formatCode>
                <c:ptCount val="3"/>
                <c:pt idx="0">
                  <c:v>47</c:v>
                </c:pt>
                <c:pt idx="1">
                  <c:v>4</c:v>
                </c:pt>
                <c:pt idx="2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30"/>
      </c:pieChart>
      <c:spPr>
        <a:noFill/>
        <a:ln w="25560">
          <a:noFill/>
        </a:ln>
      </c:spPr>
    </c:plotArea>
    <c:plotVisOnly val="1"/>
    <c:dispBlanksAs val="zero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rich>
          <a:bodyPr rot="0"/>
          <a:lstStyle/>
          <a:p>
            <a:pPr>
              <a:defRPr lang="uk-UA" sz="1100" b="1" strike="noStrike" spc="-1">
                <a:solidFill>
                  <a:srgbClr val="000000"/>
                </a:solidFill>
                <a:latin typeface="Arial Cyr"/>
                <a:ea typeface="Arial Cyr"/>
              </a:defRPr>
            </a:pPr>
            <a:r>
              <a:rPr lang="uk-UA" sz="1100" b="1" strike="noStrike" spc="-1">
                <a:solidFill>
                  <a:srgbClr val="000000"/>
                </a:solidFill>
                <a:latin typeface="Arial Cyr"/>
                <a:ea typeface="Arial Cyr"/>
              </a:rPr>
              <a:t>31.03.2020</a:t>
            </a:r>
          </a:p>
        </c:rich>
      </c:tx>
      <c:layout>
        <c:manualLayout>
          <c:xMode val="edge"/>
          <c:yMode val="edge"/>
          <c:x val="0.41670558928849499"/>
          <c:y val="1.7230126615324401E-2"/>
        </c:manualLayout>
      </c:layout>
      <c:overlay val="0"/>
      <c:spPr>
        <a:noFill/>
        <a:ln w="2556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780632103378"/>
          <c:y val="0.19462211199582299"/>
          <c:w val="0.44255021018215801"/>
          <c:h val="0.67275812557107395"/>
        </c:manualLayout>
      </c:layout>
      <c:pieChart>
        <c:varyColors val="1"/>
        <c:ser>
          <c:idx val="0"/>
          <c:order val="0"/>
          <c:tx>
            <c:strRef>
              <c:f>'NPFs under administration'!$A$210</c:f>
              <c:strCache>
                <c:ptCount val="1"/>
                <c:pt idx="0">
                  <c:v>03.31.2020</c:v>
                </c:pt>
              </c:strCache>
            </c:strRef>
          </c:tx>
          <c:spPr>
            <a:solidFill>
              <a:srgbClr val="9999FF"/>
            </a:solidFill>
            <a:ln w="12600">
              <a:solidFill>
                <a:srgbClr val="000000"/>
              </a:solidFill>
              <a:round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56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56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56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56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560">
                <a:noFill/>
              </a:ln>
            </c:spPr>
          </c:dPt>
          <c:dLbls>
            <c:dLbl>
              <c:idx val="0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0530174806324808E-2"/>
                  <c:y val="8.7488397725954264E-2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4475062430830394E-2"/>
                  <c:y val="-6.9069787678384967E-2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0614923158110748E-16"/>
                  <c:y val="2.7627915071353985E-2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8950124861660573E-2"/>
                  <c:y val="8.2883745214061957E-2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Arial Cyr"/>
                    <a:ea typeface="Arial Cyr"/>
                  </a:defRPr>
                </a:pPr>
                <a:endParaRPr lang="uk-UA"/>
              </a:p>
            </c:txPr>
            <c:dLblPos val="bestFit"/>
            <c:showLegendKey val="1"/>
            <c:showVal val="0"/>
            <c:showCatName val="1"/>
            <c:showSerName val="0"/>
            <c:showPercent val="1"/>
            <c:showBubbleSize val="1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'NPFs under administration'!$B$209:$F$209</c:f>
              <c:strCache>
                <c:ptCount val="5"/>
                <c:pt idx="0">
                  <c:v>Securities</c:v>
                </c:pt>
                <c:pt idx="1">
                  <c:v>Cash</c:v>
                </c:pt>
                <c:pt idx="2">
                  <c:v>Bank metals</c:v>
                </c:pt>
                <c:pt idx="3">
                  <c:v>Real estate</c:v>
                </c:pt>
                <c:pt idx="4">
                  <c:v>Other assets</c:v>
                </c:pt>
              </c:strCache>
            </c:strRef>
          </c:cat>
          <c:val>
            <c:numRef>
              <c:f>'NPFs under administration'!$B$210:$F$210</c:f>
              <c:numCache>
                <c:formatCode>#\ ##0.0</c:formatCode>
                <c:ptCount val="5"/>
                <c:pt idx="0">
                  <c:v>1597.5</c:v>
                </c:pt>
                <c:pt idx="1">
                  <c:v>1307.5</c:v>
                </c:pt>
                <c:pt idx="2">
                  <c:v>7.6</c:v>
                </c:pt>
                <c:pt idx="3">
                  <c:v>88.5</c:v>
                </c:pt>
                <c:pt idx="4">
                  <c:v>105.4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14"/>
      </c:pieChart>
      <c:spPr>
        <a:noFill/>
        <a:ln w="25560">
          <a:noFill/>
        </a:ln>
      </c:spPr>
    </c:plotArea>
    <c:plotVisOnly val="1"/>
    <c:dispBlanksAs val="zero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rich>
          <a:bodyPr rot="0"/>
          <a:lstStyle/>
          <a:p>
            <a:pPr>
              <a:defRPr lang="uk-UA" sz="1100" b="1" strike="noStrike" spc="-1">
                <a:solidFill>
                  <a:srgbClr val="000000"/>
                </a:solidFill>
                <a:latin typeface="Arial Cyr"/>
                <a:ea typeface="Arial Cyr"/>
              </a:defRPr>
            </a:pPr>
            <a:r>
              <a:rPr lang="uk-UA" sz="1100" b="1" strike="noStrike" spc="-1">
                <a:solidFill>
                  <a:srgbClr val="000000"/>
                </a:solidFill>
                <a:latin typeface="Arial Cyr"/>
                <a:ea typeface="Arial Cyr"/>
              </a:rPr>
              <a:t>All NPFs</a:t>
            </a:r>
            <a:r>
              <a:rPr lang="uk-UA" sz="1100" b="1" strike="noStrike" spc="-1" baseline="0">
                <a:solidFill>
                  <a:srgbClr val="000000"/>
                </a:solidFill>
                <a:latin typeface="Arial Cyr"/>
                <a:ea typeface="Arial Cyr"/>
              </a:rPr>
              <a:t> </a:t>
            </a:r>
            <a:r>
              <a:rPr lang="uk-UA" sz="1100" b="1" strike="noStrike" spc="-1">
                <a:solidFill>
                  <a:srgbClr val="000000"/>
                </a:solidFill>
                <a:latin typeface="Arial Cyr"/>
                <a:ea typeface="Arial Cyr"/>
              </a:rPr>
              <a:t>(ex. NBU CNPF)</a:t>
            </a:r>
          </a:p>
        </c:rich>
      </c:tx>
      <c:layout>
        <c:manualLayout>
          <c:xMode val="edge"/>
          <c:yMode val="edge"/>
          <c:x val="0.341181932745241"/>
          <c:y val="5.66890653634698E-2"/>
        </c:manualLayout>
      </c:layout>
      <c:overlay val="0"/>
      <c:spPr>
        <a:noFill/>
        <a:ln w="2556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19327452411001"/>
          <c:y val="0.21918142944410501"/>
          <c:w val="0.65072627180473597"/>
          <c:h val="0.77483200977397704"/>
        </c:manualLayout>
      </c:layout>
      <c:ofPieChart>
        <c:ofPieType val="bar"/>
        <c:varyColors val="1"/>
        <c:ser>
          <c:idx val="0"/>
          <c:order val="0"/>
          <c:tx>
            <c:strRef>
              <c:f>'NPFs under administration'!$E$245</c:f>
              <c:strCache>
                <c:ptCount val="1"/>
                <c:pt idx="0">
                  <c:v>All NPF (ex. NBU CNPF)</c:v>
                </c:pt>
              </c:strCache>
            </c:strRef>
          </c:tx>
          <c:spPr>
            <a:solidFill>
              <a:srgbClr val="9999FF"/>
            </a:solidFill>
            <a:ln w="12600">
              <a:solidFill>
                <a:srgbClr val="000000"/>
              </a:solidFill>
              <a:round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560">
                <a:noFill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25560">
                <a:noFill/>
              </a:ln>
            </c:spPr>
          </c:dPt>
          <c:dPt>
            <c:idx val="2"/>
            <c:bubble3D val="0"/>
            <c:spPr>
              <a:solidFill>
                <a:srgbClr val="993300"/>
              </a:solidFill>
              <a:ln w="2556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56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560">
                <a:noFill/>
              </a:ln>
            </c:spPr>
          </c:dPt>
          <c:dPt>
            <c:idx val="5"/>
            <c:bubble3D val="0"/>
            <c:spPr>
              <a:solidFill>
                <a:srgbClr val="D99694"/>
              </a:solidFill>
              <a:ln w="2556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56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56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12600">
                <a:noFill/>
                <a:round/>
              </a:ln>
            </c:spPr>
          </c:dPt>
          <c:dLbls>
            <c:dLbl>
              <c:idx val="0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851412784493721E-2"/>
                  <c:y val="-1.2929761868401534E-2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4851412784493721E-2"/>
                  <c:y val="0.11636785681561346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336627150604435"/>
                  <c:y val="-1.2929761868401494E-2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4257063922469517E-3"/>
                  <c:y val="-6.4648809342007507E-2"/>
                </c:manualLayout>
              </c:layout>
              <c:numFmt formatCode="0.0%" sourceLinked="0"/>
              <c:spPr/>
              <c:txPr>
                <a:bodyPr wrap="square" anchorCtr="0"/>
                <a:lstStyle/>
                <a:p>
                  <a:pPr algn="l"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numFmt formatCode="0.0%" sourceLinked="0"/>
              <c:spPr/>
              <c:txPr>
                <a:bodyPr wrap="square" anchorCtr="0"/>
                <a:lstStyle/>
                <a:p>
                  <a:pPr algn="l"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4752354640823777E-3"/>
                  <c:y val="6.0338888719206896E-2"/>
                </c:manualLayout>
              </c:layout>
              <c:numFmt formatCode="0.0%" sourceLinked="0"/>
              <c:spPr/>
              <c:txPr>
                <a:bodyPr wrap="square" anchorCtr="0"/>
                <a:lstStyle/>
                <a:p>
                  <a:pPr algn="l"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9504709281645741E-3"/>
                  <c:y val="2.5859523736802909E-2"/>
                </c:manualLayout>
              </c:layout>
              <c:numFmt formatCode="0.0%" sourceLinked="0"/>
              <c:spPr/>
              <c:txPr>
                <a:bodyPr wrap="square" anchorCtr="0"/>
                <a:lstStyle/>
                <a:p>
                  <a:pPr algn="l"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8448339204708794"/>
                  <c:y val="-9.673565933301433E-3"/>
                </c:manualLayout>
              </c:layout>
              <c:tx>
                <c:rich>
                  <a:bodyPr/>
                  <a:lstStyle/>
                  <a:p>
                    <a:r>
                      <a:rPr lang="en-US" i="1"/>
                      <a:t>Securities</a:t>
                    </a:r>
                    <a:r>
                      <a:rPr lang="en-US" i="1" baseline="0"/>
                      <a:t>
</a:t>
                    </a:r>
                    <a:fld id="{64F1DBCE-D12F-4F81-931F-D5D6B4258EDD}" type="PERCENTAGE">
                      <a:rPr lang="en-US" i="1" baseline="0"/>
                      <a:pPr/>
                      <a:t>[ПРОЦЕНТ]</a:t>
                    </a:fld>
                    <a:endParaRPr lang="en-US" i="1" baseline="0"/>
                  </a:p>
                </c:rich>
              </c:tx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Arial Cyr"/>
                    <a:ea typeface="Arial Cyr"/>
                  </a:defRPr>
                </a:pPr>
                <a:endParaRPr lang="uk-UA"/>
              </a:p>
            </c:txPr>
            <c:dLblPos val="bestFit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'NPFs under administration'!$A$246:$A$253</c:f>
              <c:strCache>
                <c:ptCount val="8"/>
                <c:pt idx="0">
                  <c:v>Cash</c:v>
                </c:pt>
                <c:pt idx="1">
                  <c:v>Bank metals</c:v>
                </c:pt>
                <c:pt idx="2">
                  <c:v>Real estate</c:v>
                </c:pt>
                <c:pt idx="3">
                  <c:v>Other assets</c:v>
                </c:pt>
                <c:pt idx="4">
                  <c:v>Equities</c:v>
                </c:pt>
                <c:pt idx="5">
                  <c:v>Corporate bonds</c:v>
                </c:pt>
                <c:pt idx="6">
                  <c:v>Municipal bonds</c:v>
                </c:pt>
                <c:pt idx="7">
                  <c:v>State bond (incl.OVDPs)</c:v>
                </c:pt>
              </c:strCache>
            </c:strRef>
          </c:cat>
          <c:val>
            <c:numRef>
              <c:f>'NPFs under administration'!$E$246:$E$253</c:f>
              <c:numCache>
                <c:formatCode>#\ ##0.0</c:formatCode>
                <c:ptCount val="8"/>
                <c:pt idx="0">
                  <c:v>669.34917397999993</c:v>
                </c:pt>
                <c:pt idx="1">
                  <c:v>10.485033250000001</c:v>
                </c:pt>
                <c:pt idx="2">
                  <c:v>35.60218879</c:v>
                </c:pt>
                <c:pt idx="3">
                  <c:v>55.073268429999999</c:v>
                </c:pt>
                <c:pt idx="4">
                  <c:v>42.759329210000004</c:v>
                </c:pt>
                <c:pt idx="5">
                  <c:v>171.43100708</c:v>
                </c:pt>
                <c:pt idx="6">
                  <c:v>104.79870529</c:v>
                </c:pt>
                <c:pt idx="7">
                  <c:v>917.79145582000001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/>
      </c:ofPieChart>
      <c:spPr>
        <a:noFill/>
        <a:ln w="25560">
          <a:noFill/>
        </a:ln>
      </c:spPr>
    </c:plotArea>
    <c:plotVisOnly val="1"/>
    <c:dispBlanksAs val="zero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rich>
          <a:bodyPr rot="0"/>
          <a:lstStyle/>
          <a:p>
            <a:pPr>
              <a:defRPr lang="uk-UA" sz="1100" b="1" strike="noStrike" spc="-1">
                <a:solidFill>
                  <a:srgbClr val="000000"/>
                </a:solidFill>
                <a:latin typeface="Arial Cyr"/>
                <a:ea typeface="Arial Cyr"/>
              </a:defRPr>
            </a:pPr>
            <a:r>
              <a:rPr lang="uk-UA" sz="1100" b="1" strike="noStrike" spc="-1">
                <a:solidFill>
                  <a:srgbClr val="000000"/>
                </a:solidFill>
                <a:latin typeface="Arial Cyr"/>
                <a:ea typeface="Arial Cyr"/>
              </a:rPr>
              <a:t>All NPFs (incl. NBU CNPF)</a:t>
            </a:r>
          </a:p>
        </c:rich>
      </c:tx>
      <c:layout>
        <c:manualLayout>
          <c:xMode val="edge"/>
          <c:yMode val="edge"/>
          <c:x val="0.34356575237118703"/>
          <c:y val="4.7915142648134602E-2"/>
        </c:manualLayout>
      </c:layout>
      <c:overlay val="0"/>
      <c:spPr>
        <a:noFill/>
        <a:ln w="2556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60753652909499"/>
          <c:y val="0.214825652279932"/>
          <c:w val="0.64829530889515496"/>
          <c:h val="0.77481102170202398"/>
        </c:manualLayout>
      </c:layout>
      <c:ofPieChart>
        <c:ofPieType val="bar"/>
        <c:varyColors val="1"/>
        <c:ser>
          <c:idx val="0"/>
          <c:order val="0"/>
          <c:tx>
            <c:strRef>
              <c:f>'NPFs under administration'!$F$245</c:f>
              <c:strCache>
                <c:ptCount val="1"/>
                <c:pt idx="0">
                  <c:v>All NPF (incl. NBU CNPF)*</c:v>
                </c:pt>
              </c:strCache>
            </c:strRef>
          </c:tx>
          <c:spPr>
            <a:solidFill>
              <a:srgbClr val="9999FF"/>
            </a:solidFill>
            <a:ln w="12600">
              <a:solidFill>
                <a:srgbClr val="000000"/>
              </a:solidFill>
              <a:round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560">
                <a:noFill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25560">
                <a:noFill/>
              </a:ln>
            </c:spPr>
          </c:dPt>
          <c:dPt>
            <c:idx val="2"/>
            <c:bubble3D val="0"/>
            <c:spPr>
              <a:solidFill>
                <a:srgbClr val="993300"/>
              </a:solidFill>
              <a:ln w="2556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56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560">
                <a:noFill/>
              </a:ln>
            </c:spPr>
          </c:dPt>
          <c:dPt>
            <c:idx val="5"/>
            <c:bubble3D val="0"/>
            <c:spPr>
              <a:solidFill>
                <a:srgbClr val="D99694"/>
              </a:solidFill>
              <a:ln w="2556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56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56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12600">
                <a:noFill/>
                <a:round/>
              </a:ln>
            </c:spPr>
          </c:dPt>
          <c:dLbls>
            <c:dLbl>
              <c:idx val="0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5962944702297631E-3"/>
                  <c:y val="3.4407902980550707E-2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9573134909165779E-2"/>
                  <c:y val="0.17634050277532246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3563871084740166E-2"/>
                  <c:y val="4.300987872568841E-3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6793515322902172E-2"/>
                  <c:y val="-6.4514818088532613E-2"/>
                </c:manualLayout>
              </c:layout>
              <c:numFmt formatCode="0.0%" sourceLinked="0"/>
              <c:spPr/>
              <c:txPr>
                <a:bodyPr wrap="square" anchorCtr="0"/>
                <a:lstStyle/>
                <a:p>
                  <a:pPr algn="l"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numFmt formatCode="0.0%" sourceLinked="0"/>
              <c:spPr/>
              <c:txPr>
                <a:bodyPr wrap="square" anchorCtr="0"/>
                <a:lstStyle/>
                <a:p>
                  <a:pPr algn="l"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1972208526724108E-3"/>
                  <c:y val="6.0213830215963778E-2"/>
                </c:manualLayout>
              </c:layout>
              <c:numFmt formatCode="0.0%" sourceLinked="0"/>
              <c:spPr/>
              <c:txPr>
                <a:bodyPr wrap="square" anchorCtr="0"/>
                <a:lstStyle/>
                <a:p>
                  <a:pPr algn="l"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9.5962944702298516E-3"/>
                  <c:y val="3.4407902980550728E-2"/>
                </c:manualLayout>
              </c:layout>
              <c:numFmt formatCode="0.0%" sourceLinked="0"/>
              <c:spPr/>
              <c:txPr>
                <a:bodyPr wrap="square" anchorCtr="0"/>
                <a:lstStyle/>
                <a:p>
                  <a:pPr algn="l"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8854489573474936"/>
                  <c:y val="1.4960664587291428E-2"/>
                </c:manualLayout>
              </c:layout>
              <c:tx>
                <c:rich>
                  <a:bodyPr/>
                  <a:lstStyle/>
                  <a:p>
                    <a:r>
                      <a:rPr lang="en-US" i="1"/>
                      <a:t>Securities</a:t>
                    </a:r>
                    <a:r>
                      <a:rPr lang="en-US" i="1" baseline="0"/>
                      <a:t>
</a:t>
                    </a:r>
                    <a:fld id="{5B98A469-334B-44F3-B6EB-228D48861762}" type="PERCENTAGE">
                      <a:rPr lang="en-US" i="1" baseline="0"/>
                      <a:pPr/>
                      <a:t>[ПРОЦЕНТ]</a:t>
                    </a:fld>
                    <a:endParaRPr lang="en-US" i="1" baseline="0"/>
                  </a:p>
                </c:rich>
              </c:tx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Arial Cyr"/>
                    <a:ea typeface="Arial Cyr"/>
                  </a:defRPr>
                </a:pPr>
                <a:endParaRPr lang="uk-UA"/>
              </a:p>
            </c:txPr>
            <c:dLblPos val="bestFit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'NPFs under administration'!$A$246:$A$253</c:f>
              <c:strCache>
                <c:ptCount val="8"/>
                <c:pt idx="0">
                  <c:v>Cash</c:v>
                </c:pt>
                <c:pt idx="1">
                  <c:v>Bank metals</c:v>
                </c:pt>
                <c:pt idx="2">
                  <c:v>Real estate</c:v>
                </c:pt>
                <c:pt idx="3">
                  <c:v>Other assets</c:v>
                </c:pt>
                <c:pt idx="4">
                  <c:v>Equities</c:v>
                </c:pt>
                <c:pt idx="5">
                  <c:v>Corporate bonds</c:v>
                </c:pt>
                <c:pt idx="6">
                  <c:v>Municipal bonds</c:v>
                </c:pt>
                <c:pt idx="7">
                  <c:v>State bond (incl.OVDPs)</c:v>
                </c:pt>
              </c:strCache>
            </c:strRef>
          </c:cat>
          <c:val>
            <c:numRef>
              <c:f>'NPFs under administration'!$F$246:$F$253</c:f>
              <c:numCache>
                <c:formatCode>#\ ##0.0</c:formatCode>
                <c:ptCount val="8"/>
                <c:pt idx="0">
                  <c:v>1370.49017398</c:v>
                </c:pt>
                <c:pt idx="1">
                  <c:v>10.485033250000001</c:v>
                </c:pt>
                <c:pt idx="2">
                  <c:v>90.35518879</c:v>
                </c:pt>
                <c:pt idx="3">
                  <c:v>62.073268429999999</c:v>
                </c:pt>
                <c:pt idx="4">
                  <c:v>50.412329210000003</c:v>
                </c:pt>
                <c:pt idx="5">
                  <c:v>221.42600708000001</c:v>
                </c:pt>
                <c:pt idx="6">
                  <c:v>104.79870529</c:v>
                </c:pt>
                <c:pt idx="7">
                  <c:v>1729.5634558199999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/>
      </c:ofPieChart>
      <c:spPr>
        <a:noFill/>
        <a:ln w="25560">
          <a:noFill/>
        </a:ln>
      </c:spPr>
    </c:plotArea>
    <c:plotVisOnly val="1"/>
    <c:dispBlanksAs val="zero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rich>
          <a:bodyPr rot="0"/>
          <a:lstStyle/>
          <a:p>
            <a:pPr>
              <a:defRPr lang="uk-UA" sz="1100" b="1" strike="noStrike" spc="-1">
                <a:solidFill>
                  <a:srgbClr val="000000"/>
                </a:solidFill>
                <a:latin typeface="Arial Cyr"/>
                <a:ea typeface="Arial Cyr"/>
              </a:defRPr>
            </a:pPr>
            <a:r>
              <a:rPr lang="uk-UA" sz="1100" b="1" strike="noStrike" spc="-1">
                <a:solidFill>
                  <a:srgbClr val="000000"/>
                </a:solidFill>
                <a:latin typeface="Arial Cyr"/>
                <a:ea typeface="Arial Cyr"/>
              </a:rPr>
              <a:t>31.12.2020</a:t>
            </a:r>
          </a:p>
        </c:rich>
      </c:tx>
      <c:layout>
        <c:manualLayout>
          <c:xMode val="edge"/>
          <c:yMode val="edge"/>
          <c:x val="0.43147930976713"/>
          <c:y val="1.7267961763799002E-2"/>
        </c:manualLayout>
      </c:layout>
      <c:overlay val="0"/>
      <c:spPr>
        <a:noFill/>
        <a:ln w="2556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9343273580164"/>
          <c:y val="0.179309281529448"/>
          <c:w val="0.51507790249623098"/>
          <c:h val="0.79925994449583704"/>
        </c:manualLayout>
      </c:layout>
      <c:pieChart>
        <c:varyColors val="1"/>
        <c:ser>
          <c:idx val="0"/>
          <c:order val="0"/>
          <c:tx>
            <c:strRef>
              <c:f>'NPFs under administration'!$A$213</c:f>
              <c:strCache>
                <c:ptCount val="1"/>
                <c:pt idx="0">
                  <c:v>12.31.2020</c:v>
                </c:pt>
              </c:strCache>
            </c:strRef>
          </c:tx>
          <c:spPr>
            <a:solidFill>
              <a:srgbClr val="9999FF"/>
            </a:solidFill>
            <a:ln w="12600">
              <a:solidFill>
                <a:srgbClr val="000000"/>
              </a:solidFill>
              <a:round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56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56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56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56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560">
                <a:noFill/>
              </a:ln>
            </c:spPr>
          </c:dPt>
          <c:dLbls>
            <c:dLbl>
              <c:idx val="0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272199876142387E-3"/>
                  <c:y val="7.6158656729204119E-2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1272199876142387E-3"/>
                  <c:y val="-8.703846483337617E-2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3781079826599345E-2"/>
                  <c:y val="9.7918272937548193E-2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Arial Cyr"/>
                      <a:ea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Arial Cyr"/>
                    <a:ea typeface="Arial Cyr"/>
                  </a:defRPr>
                </a:pPr>
                <a:endParaRPr lang="uk-UA"/>
              </a:p>
            </c:txPr>
            <c:dLblPos val="bestFit"/>
            <c:showLegendKey val="1"/>
            <c:showVal val="0"/>
            <c:showCatName val="1"/>
            <c:showSerName val="0"/>
            <c:showPercent val="1"/>
            <c:showBubbleSize val="1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'NPFs under administration'!$B$209:$F$209</c:f>
              <c:strCache>
                <c:ptCount val="5"/>
                <c:pt idx="0">
                  <c:v>Securities</c:v>
                </c:pt>
                <c:pt idx="1">
                  <c:v>Cash</c:v>
                </c:pt>
                <c:pt idx="2">
                  <c:v>Bank metals</c:v>
                </c:pt>
                <c:pt idx="3">
                  <c:v>Real estate</c:v>
                </c:pt>
                <c:pt idx="4">
                  <c:v>Other assets</c:v>
                </c:pt>
              </c:strCache>
            </c:strRef>
          </c:cat>
          <c:val>
            <c:numRef>
              <c:f>'NPFs under administration'!$B$213:$F$213</c:f>
              <c:numCache>
                <c:formatCode>#\ ##0.0</c:formatCode>
                <c:ptCount val="5"/>
                <c:pt idx="0">
                  <c:v>2050.2280909879</c:v>
                </c:pt>
                <c:pt idx="1">
                  <c:v>1366.31248716</c:v>
                </c:pt>
                <c:pt idx="2">
                  <c:v>11.00886637</c:v>
                </c:pt>
                <c:pt idx="3">
                  <c:v>87.026888790000001</c:v>
                </c:pt>
                <c:pt idx="4">
                  <c:v>15.358027809999999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14"/>
      </c:pieChart>
      <c:spPr>
        <a:noFill/>
        <a:ln w="25560">
          <a:noFill/>
        </a:ln>
      </c:spPr>
    </c:plotArea>
    <c:plotVisOnly val="1"/>
    <c:dispBlanksAs val="zero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rich>
          <a:bodyPr rot="0"/>
          <a:lstStyle/>
          <a:p>
            <a:pPr>
              <a:defRPr lang="uk-UA" sz="1100" b="1" strike="noStrike" spc="-1">
                <a:solidFill>
                  <a:srgbClr val="000000"/>
                </a:solidFill>
                <a:latin typeface="Arial Cyr"/>
                <a:ea typeface="Arial Cyr"/>
              </a:defRPr>
            </a:pPr>
            <a:r>
              <a:rPr lang="uk-UA" sz="1100" b="1" strike="noStrike" spc="-1">
                <a:solidFill>
                  <a:srgbClr val="000000"/>
                </a:solidFill>
                <a:latin typeface="Arial Cyr"/>
                <a:ea typeface="Arial Cyr"/>
              </a:rPr>
              <a:t>By AuM (incl. NBU CNPF)</a:t>
            </a:r>
          </a:p>
        </c:rich>
      </c:tx>
      <c:layout>
        <c:manualLayout>
          <c:xMode val="edge"/>
          <c:yMode val="edge"/>
          <c:x val="0.33063424414388543"/>
          <c:y val="2.0559425796917882E-2"/>
        </c:manualLayout>
      </c:layout>
      <c:overlay val="0"/>
      <c:spPr>
        <a:noFill/>
        <a:ln w="2556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3272172465284772"/>
          <c:y val="0.176435718809373"/>
          <c:w val="0.41927297156079701"/>
          <c:h val="0.8317629179331309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560">
              <a:noFill/>
            </a:ln>
          </c:spPr>
          <c:explosion val="8"/>
          <c:dPt>
            <c:idx val="0"/>
            <c:bubble3D val="0"/>
            <c:spPr>
              <a:solidFill>
                <a:srgbClr val="CC99FF"/>
              </a:solidFill>
              <a:ln w="25560">
                <a:noFill/>
              </a:ln>
            </c:spPr>
          </c:dPt>
          <c:dPt>
            <c:idx val="1"/>
            <c:bubble3D val="0"/>
            <c:explosion val="4"/>
            <c:spPr>
              <a:solidFill>
                <a:srgbClr val="800080"/>
              </a:solidFill>
              <a:ln w="25560">
                <a:noFill/>
              </a:ln>
            </c:spPr>
          </c:dPt>
          <c:dPt>
            <c:idx val="2"/>
            <c:bubble3D val="0"/>
            <c:explosion val="4"/>
            <c:spPr>
              <a:solidFill>
                <a:srgbClr val="FFFF00"/>
              </a:solidFill>
              <a:ln w="25560">
                <a:noFill/>
              </a:ln>
            </c:spPr>
          </c:dPt>
          <c:dPt>
            <c:idx val="3"/>
            <c:bubble3D val="0"/>
            <c:spPr>
              <a:solidFill>
                <a:srgbClr val="8064A2"/>
              </a:solidFill>
              <a:ln w="25560">
                <a:noFill/>
              </a:ln>
            </c:spPr>
          </c:dPt>
          <c:dLbls>
            <c:dLbl>
              <c:idx val="0"/>
              <c:layout>
                <c:manualLayout>
                  <c:x val="-0.23636267295857752"/>
                  <c:y val="0.1947930438943884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50" b="0" strike="noStrike" spc="-1">
                      <a:solidFill>
                        <a:srgbClr val="000000"/>
                      </a:solidFill>
                      <a:latin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050" b="0" strike="noStrike" spc="-1">
                      <a:solidFill>
                        <a:srgbClr val="000000"/>
                      </a:solidFill>
                      <a:latin typeface="Arial Cyr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050" b="0" strike="noStrike" spc="-1">
                      <a:solidFill>
                        <a:srgbClr val="000000"/>
                      </a:solidFill>
                      <a:latin typeface="Arial Cyr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7081081616416377E-2"/>
                  <c:y val="0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050" b="0" strike="noStrike" spc="-1">
                      <a:solidFill>
                        <a:srgbClr val="000000"/>
                      </a:solidFill>
                      <a:latin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50" b="0" strike="noStrike" spc="-1">
                    <a:solidFill>
                      <a:srgbClr val="000000"/>
                    </a:solidFill>
                    <a:latin typeface="Arial Cyr"/>
                    <a:ea typeface="Arial Cyr"/>
                  </a:defRPr>
                </a:pPr>
                <a:endParaRPr lang="uk-UA"/>
              </a:p>
            </c:txPr>
            <c:dLblPos val="bestFit"/>
            <c:showLegendKey val="1"/>
            <c:showVal val="0"/>
            <c:showCatName val="1"/>
            <c:showSerName val="0"/>
            <c:showPercent val="1"/>
            <c:showBubbleSize val="1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('NPFs under management'!$A$21:$A$23,'NPFs under management'!$A$25)</c:f>
              <c:strCache>
                <c:ptCount val="4"/>
                <c:pt idx="0">
                  <c:v>Open</c:v>
                </c:pt>
                <c:pt idx="1">
                  <c:v>Corporate</c:v>
                </c:pt>
                <c:pt idx="2">
                  <c:v>Professional</c:v>
                </c:pt>
                <c:pt idx="3">
                  <c:v>NBU CNPF</c:v>
                </c:pt>
              </c:strCache>
            </c:strRef>
          </c:cat>
          <c:val>
            <c:numRef>
              <c:f>('NPFs under management'!$F$21:$F$23,'NPFs under management'!$F$25)</c:f>
              <c:numCache>
                <c:formatCode>0.0</c:formatCode>
                <c:ptCount val="4"/>
                <c:pt idx="0" formatCode="#\ ##0.0">
                  <c:v>1518.6679042799999</c:v>
                </c:pt>
                <c:pt idx="1">
                  <c:v>322.90642869999999</c:v>
                </c:pt>
                <c:pt idx="2">
                  <c:v>154.3669079</c:v>
                </c:pt>
                <c:pt idx="3" formatCode="#\ ##0.0">
                  <c:v>1632.3140000000001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86"/>
      </c:pieChart>
      <c:spPr>
        <a:noFill/>
        <a:ln w="25560">
          <a:noFill/>
        </a:ln>
      </c:spPr>
    </c:plotArea>
    <c:plotVisOnly val="1"/>
    <c:dispBlanksAs val="zero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rich>
          <a:bodyPr rot="0"/>
          <a:lstStyle/>
          <a:p>
            <a:pPr>
              <a:defRPr lang="uk-UA" sz="1300" b="1" strike="noStrike" spc="-1">
                <a:solidFill>
                  <a:srgbClr val="632523"/>
                </a:solidFill>
                <a:latin typeface="Arial"/>
              </a:defRPr>
            </a:pPr>
            <a:r>
              <a:rPr lang="en-GB" sz="1300" b="1" strike="noStrike" spc="-1">
                <a:solidFill>
                  <a:srgbClr val="632523"/>
                </a:solidFill>
                <a:latin typeface="Arial"/>
              </a:rPr>
              <a:t>NPF participants</a:t>
            </a:r>
            <a:r>
              <a:rPr lang="ru-RU" sz="1300" b="1" strike="noStrike" spc="-1" baseline="0">
                <a:solidFill>
                  <a:srgbClr val="632523"/>
                </a:solidFill>
                <a:latin typeface="Arial"/>
              </a:rPr>
              <a:t> </a:t>
            </a:r>
            <a:r>
              <a:rPr lang="de-DE" sz="1300" b="1" i="0" u="none" strike="noStrike" baseline="0">
                <a:effectLst/>
              </a:rPr>
              <a:t>by gender and age</a:t>
            </a:r>
            <a:endParaRPr lang="uk-UA" sz="1300" b="1" strike="noStrike" spc="-1">
              <a:solidFill>
                <a:srgbClr val="632523"/>
              </a:solidFill>
              <a:latin typeface="Arial"/>
            </a:endParaRPr>
          </a:p>
        </c:rich>
      </c:tx>
      <c:layout/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585841723616303"/>
          <c:y val="0.21720872051465301"/>
          <c:w val="0.47675935103552602"/>
          <c:h val="0.66788777698356006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0">
              <a:noFill/>
            </a:ln>
          </c:spPr>
          <c:dPt>
            <c:idx val="0"/>
            <c:bubble3D val="0"/>
            <c:spPr>
              <a:solidFill>
                <a:srgbClr val="4F81BD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bubble3D val="0"/>
            <c:spPr>
              <a:solidFill>
                <a:srgbClr val="CCC1DA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bubble3D val="0"/>
            <c:spPr>
              <a:solidFill>
                <a:srgbClr val="FDEADA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bubble3D val="0"/>
            <c:spPr>
              <a:solidFill>
                <a:srgbClr val="E6E0EC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"/>
            <c:bubble3D val="0"/>
            <c:spPr>
              <a:solidFill>
                <a:srgbClr val="4BACC6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5"/>
            <c:bubble3D val="0"/>
            <c:spPr>
              <a:solidFill>
                <a:srgbClr val="604A7B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6"/>
            <c:bubble3D val="0"/>
            <c:spPr>
              <a:solidFill>
                <a:srgbClr val="8064A2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7"/>
            <c:bubble3D val="0"/>
            <c:spPr>
              <a:solidFill>
                <a:srgbClr val="D99694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9463548557920483E-2"/>
                  <c:y val="1.2609620544745537E-2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133894629533827E-2"/>
                  <c:y val="2.8371646225677456E-2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100" b="0" strike="noStrike" spc="-1">
                    <a:solidFill>
                      <a:srgbClr val="000000"/>
                    </a:solidFill>
                    <a:latin typeface="Arial"/>
                  </a:defRPr>
                </a:pPr>
                <a:endParaRPr lang="uk-UA"/>
              </a:p>
            </c:txPr>
            <c:dLblPos val="bestFit"/>
            <c:showLegendKey val="1"/>
            <c:showVal val="0"/>
            <c:showCatName val="1"/>
            <c:showSerName val="0"/>
            <c:showPercent val="1"/>
            <c:showBubbleSize val="1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'NPFs under administration'!$E$4:$L$4</c:f>
              <c:strCache>
                <c:ptCount val="8"/>
                <c:pt idx="0">
                  <c:v>women under the age of 25 incl.</c:v>
                </c:pt>
                <c:pt idx="1">
                  <c:v>women aged 25 to 50 years incl.</c:v>
                </c:pt>
                <c:pt idx="2">
                  <c:v>women aged 50 to 60 years incl.</c:v>
                </c:pt>
                <c:pt idx="3">
                  <c:v>women over 60 </c:v>
                </c:pt>
                <c:pt idx="4">
                  <c:v>men under the age of 25 incl.</c:v>
                </c:pt>
                <c:pt idx="5">
                  <c:v>men aged 25 to 50 incl.</c:v>
                </c:pt>
                <c:pt idx="6">
                  <c:v>men aged 50 to 60 years incl.</c:v>
                </c:pt>
                <c:pt idx="7">
                  <c:v>men over 60 </c:v>
                </c:pt>
              </c:strCache>
            </c:strRef>
          </c:cat>
          <c:val>
            <c:numRef>
              <c:f>'NPFs under administration'!$E$7:$L$7</c:f>
              <c:numCache>
                <c:formatCode>_-* #\ ##0_₴_-;\-* #\ ##0_₴_-;_-* \-??_₴_-;_-@_-</c:formatCode>
                <c:ptCount val="8"/>
                <c:pt idx="0">
                  <c:v>2547</c:v>
                </c:pt>
                <c:pt idx="1">
                  <c:v>203732</c:v>
                </c:pt>
                <c:pt idx="2">
                  <c:v>99965</c:v>
                </c:pt>
                <c:pt idx="3">
                  <c:v>61818</c:v>
                </c:pt>
                <c:pt idx="4">
                  <c:v>3597</c:v>
                </c:pt>
                <c:pt idx="5">
                  <c:v>272824</c:v>
                </c:pt>
                <c:pt idx="6">
                  <c:v>120470</c:v>
                </c:pt>
                <c:pt idx="7">
                  <c:v>106250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09"/>
      </c:pieChart>
      <c:spPr>
        <a:noFill/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rich>
          <a:bodyPr rot="0"/>
          <a:lstStyle/>
          <a:p>
            <a:pPr>
              <a:defRPr lang="uk-UA" sz="1300" b="1" strike="noStrike" spc="-1">
                <a:solidFill>
                  <a:srgbClr val="403152"/>
                </a:solidFill>
                <a:latin typeface="Arial"/>
              </a:defRPr>
            </a:pPr>
            <a:r>
              <a:rPr lang="en-GB" sz="1300" b="1" i="0" u="none" strike="noStrike" baseline="0">
                <a:effectLst/>
              </a:rPr>
              <a:t>Pension contracts as at </a:t>
            </a:r>
            <a:r>
              <a:rPr lang="uk-UA" sz="1300" b="1" strike="noStrike" spc="-1">
                <a:solidFill>
                  <a:srgbClr val="403152"/>
                </a:solidFill>
                <a:latin typeface="Arial"/>
              </a:rPr>
              <a:t>31.03.2021</a:t>
            </a:r>
          </a:p>
        </c:rich>
      </c:tx>
      <c:layout/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3774707014168"/>
          <c:y val="0.15671062839410399"/>
          <c:w val="0.47233397469535299"/>
          <c:h val="0.8012856034578299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0">
              <a:noFill/>
            </a:ln>
          </c:spPr>
          <c:dPt>
            <c:idx val="0"/>
            <c:bubble3D val="0"/>
            <c:spPr>
              <a:solidFill>
                <a:srgbClr val="604A7B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bubble3D val="0"/>
            <c:spPr>
              <a:solidFill>
                <a:srgbClr val="B3A2C7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bubble3D val="0"/>
            <c:spPr>
              <a:solidFill>
                <a:srgbClr val="FDEADA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layout/>
              <c:numFmt formatCode="0.0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397660968587951E-2"/>
                  <c:y val="3.431412282834833E-2"/>
                </c:manualLayout>
              </c:layout>
              <c:numFmt formatCode="0.0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3019298290576386E-2"/>
                  <c:y val="0.11438040942782776"/>
                </c:manualLayout>
              </c:layout>
              <c:numFmt formatCode="0.0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100" b="0" strike="noStrike" spc="-1">
                    <a:solidFill>
                      <a:srgbClr val="000000"/>
                    </a:solidFill>
                    <a:latin typeface="Arial"/>
                  </a:defRPr>
                </a:pPr>
                <a:endParaRPr lang="uk-UA"/>
              </a:p>
            </c:txPr>
            <c:dLblPos val="bestFit"/>
            <c:showLegendKey val="1"/>
            <c:showVal val="0"/>
            <c:showCatName val="1"/>
            <c:showSerName val="0"/>
            <c:showPercent val="1"/>
            <c:showBubbleSize val="1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'NPFs under administration'!$C$27:$E$27</c:f>
              <c:strCache>
                <c:ptCount val="3"/>
                <c:pt idx="0">
                  <c:v>with depositors - individuals (except private entrepreneurs (FOPs))</c:v>
                </c:pt>
                <c:pt idx="1">
                  <c:v>with depositors - private entrepreneurs (FOPs)</c:v>
                </c:pt>
                <c:pt idx="2">
                  <c:v>with depositors - legal entities</c:v>
                </c:pt>
              </c:strCache>
            </c:strRef>
          </c:cat>
          <c:val>
            <c:numRef>
              <c:f>'NPFs under administration'!$C$33:$E$33</c:f>
              <c:numCache>
                <c:formatCode>#\ ##0_ ;\-#\ ##0\ </c:formatCode>
                <c:ptCount val="3"/>
                <c:pt idx="0" formatCode="_-* #\ ##0_₴_-;\-* #\ ##0_₴_-;_-* \-??_₴_-;_-@_-">
                  <c:v>80550</c:v>
                </c:pt>
                <c:pt idx="1">
                  <c:v>84</c:v>
                </c:pt>
                <c:pt idx="2" formatCode="_-* #\ ##0_₴_-;\-* #\ ##0_₴_-;_-* \-??_₴_-;_-@_-">
                  <c:v>6687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79"/>
      </c:pieChart>
      <c:spPr>
        <a:noFill/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rich>
          <a:bodyPr rot="0"/>
          <a:lstStyle/>
          <a:p>
            <a:pPr>
              <a:defRPr lang="uk-UA" sz="1300" b="1" strike="noStrike" spc="-1">
                <a:solidFill>
                  <a:srgbClr val="953735"/>
                </a:solidFill>
                <a:latin typeface="Arial"/>
              </a:defRPr>
            </a:pPr>
            <a:r>
              <a:rPr lang="en-GB" sz="1300" b="1" strike="noStrike" spc="-1">
                <a:solidFill>
                  <a:srgbClr val="953735"/>
                </a:solidFill>
                <a:latin typeface="Arial"/>
              </a:rPr>
              <a:t>NPF participants</a:t>
            </a:r>
            <a:r>
              <a:rPr lang="de-DE" sz="1300" b="1" i="0" u="none" strike="noStrike" baseline="0">
                <a:effectLst/>
              </a:rPr>
              <a:t> by gender </a:t>
            </a:r>
            <a:endParaRPr lang="uk-UA" sz="1300" b="1" strike="noStrike" spc="-1">
              <a:solidFill>
                <a:srgbClr val="953735"/>
              </a:solidFill>
              <a:latin typeface="Arial"/>
            </a:endParaRPr>
          </a:p>
        </c:rich>
      </c:tx>
      <c:layout/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891946870886698"/>
          <c:y val="0.15793348877162799"/>
          <c:w val="0.44639224602130001"/>
          <c:h val="0.84133022456743101"/>
        </c:manualLayout>
      </c:layout>
      <c:pieChart>
        <c:varyColors val="1"/>
        <c:ser>
          <c:idx val="0"/>
          <c:order val="0"/>
          <c:spPr>
            <a:solidFill>
              <a:srgbClr val="604A7B"/>
            </a:solidFill>
            <a:ln w="0">
              <a:noFill/>
            </a:ln>
          </c:spPr>
          <c:dPt>
            <c:idx val="0"/>
            <c:bubble3D val="0"/>
            <c:spPr>
              <a:solidFill>
                <a:srgbClr val="604A7B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bubble3D val="0"/>
            <c:spPr>
              <a:solidFill>
                <a:srgbClr val="D99694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100" b="0" strike="noStrike" spc="-1">
                    <a:solidFill>
                      <a:srgbClr val="000000"/>
                    </a:solidFill>
                    <a:latin typeface="Arial"/>
                  </a:defRPr>
                </a:pPr>
                <a:endParaRPr lang="uk-UA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1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'NPFs under administration'!$C$4:$D$4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'NPFs under administration'!$C$7:$D$7</c:f>
              <c:numCache>
                <c:formatCode>_-* #\ ##0_₴_-;\-* #\ ##0_₴_-;_-* \-??_₴_-;_-@_-</c:formatCode>
                <c:ptCount val="2"/>
                <c:pt idx="0">
                  <c:v>368062</c:v>
                </c:pt>
                <c:pt idx="1">
                  <c:v>503141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rich>
          <a:bodyPr rot="0"/>
          <a:lstStyle/>
          <a:p>
            <a:pPr>
              <a:defRPr lang="uk-UA" sz="1300" b="1" strike="noStrike" spc="-1">
                <a:solidFill>
                  <a:srgbClr val="10243E"/>
                </a:solidFill>
                <a:latin typeface="Arial"/>
              </a:defRPr>
            </a:pPr>
            <a:r>
              <a:rPr lang="en-GB" sz="1300" b="1" i="0" u="none" strike="noStrike" baseline="0">
                <a:effectLst/>
              </a:rPr>
              <a:t>NPF depositors as at</a:t>
            </a:r>
            <a:r>
              <a:rPr lang="uk-UA" sz="1300" b="1" i="0" u="none" strike="noStrike" baseline="0">
                <a:effectLst/>
              </a:rPr>
              <a:t> </a:t>
            </a:r>
            <a:r>
              <a:rPr lang="uk-UA" sz="1300" b="1" strike="noStrike" spc="-1">
                <a:solidFill>
                  <a:srgbClr val="10243E"/>
                </a:solidFill>
                <a:latin typeface="Arial"/>
              </a:rPr>
              <a:t>31.03.2021</a:t>
            </a:r>
          </a:p>
        </c:rich>
      </c:tx>
      <c:layout/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685107824319698"/>
          <c:y val="0.144462809917355"/>
          <c:w val="0.44648300779044803"/>
          <c:h val="0.82721763085399402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0">
              <a:noFill/>
            </a:ln>
          </c:spPr>
          <c:dPt>
            <c:idx val="0"/>
            <c:bubble3D val="0"/>
            <c:spPr>
              <a:solidFill>
                <a:srgbClr val="F2DCDB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bubble3D val="0"/>
            <c:spPr>
              <a:solidFill>
                <a:srgbClr val="604A7B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100" b="0" strike="noStrike" spc="-1">
                    <a:solidFill>
                      <a:srgbClr val="000000"/>
                    </a:solidFill>
                    <a:latin typeface="Arial"/>
                  </a:defRPr>
                </a:pPr>
                <a:endParaRPr lang="uk-UA"/>
              </a:p>
            </c:txPr>
            <c:dLblPos val="bestFit"/>
            <c:showLegendKey val="1"/>
            <c:showVal val="0"/>
            <c:showCatName val="1"/>
            <c:showSerName val="0"/>
            <c:showPercent val="1"/>
            <c:showBubbleSize val="1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'NPFs under administration'!$C$46:$D$46</c:f>
              <c:strCache>
                <c:ptCount val="2"/>
                <c:pt idx="0">
                  <c:v>Legal entities and private entrepreneurs (FOPs)</c:v>
                </c:pt>
                <c:pt idx="1">
                  <c:v>Individuals</c:v>
                </c:pt>
              </c:strCache>
            </c:strRef>
          </c:cat>
          <c:val>
            <c:numRef>
              <c:f>'NPFs under administration'!$C$52:$D$52</c:f>
              <c:numCache>
                <c:formatCode>_-* #\ ##0_₴_-;\-* #\ ##0_₴_-;_-* \-??_₴_-;_-@_-</c:formatCode>
                <c:ptCount val="2"/>
                <c:pt idx="0">
                  <c:v>2059</c:v>
                </c:pt>
                <c:pt idx="1">
                  <c:v>79358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79"/>
      </c:pieChart>
      <c:spPr>
        <a:noFill/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rich>
          <a:bodyPr rot="0"/>
          <a:lstStyle/>
          <a:p>
            <a:pPr>
              <a:defRPr lang="uk-UA" sz="1300" b="1" strike="noStrike" spc="-1">
                <a:solidFill>
                  <a:srgbClr val="953735"/>
                </a:solidFill>
                <a:latin typeface="Arial"/>
              </a:defRPr>
            </a:pPr>
            <a:r>
              <a:rPr lang="en-GB" sz="1300" b="1" i="0" u="none" strike="noStrike" baseline="0">
                <a:effectLst/>
              </a:rPr>
              <a:t>Pension contributions </a:t>
            </a:r>
            <a:r>
              <a:rPr lang="ru-RU" sz="1300" b="1" i="0" u="none" strike="noStrike" baseline="0">
                <a:effectLst/>
              </a:rPr>
              <a:t>in Q1 2021 by gender and age</a:t>
            </a:r>
            <a:endParaRPr lang="uk-UA" sz="1300" b="1" strike="noStrike" spc="-1">
              <a:solidFill>
                <a:srgbClr val="953735"/>
              </a:solidFill>
              <a:latin typeface="Arial"/>
            </a:endParaRPr>
          </a:p>
        </c:rich>
      </c:tx>
      <c:layout/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939333523212799"/>
          <c:y val="0.21009619477313399"/>
          <c:w val="0.47673027627456599"/>
          <c:h val="0.6679152123946540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0">
              <a:noFill/>
            </a:ln>
          </c:spPr>
          <c:dPt>
            <c:idx val="0"/>
            <c:bubble3D val="0"/>
            <c:spPr>
              <a:solidFill>
                <a:srgbClr val="604A7B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bubble3D val="0"/>
            <c:spPr>
              <a:solidFill>
                <a:srgbClr val="CCC1DA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bubble3D val="0"/>
            <c:spPr>
              <a:solidFill>
                <a:srgbClr val="B3A2C7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bubble3D val="0"/>
            <c:spPr>
              <a:solidFill>
                <a:srgbClr val="E6E0EC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"/>
            <c:bubble3D val="0"/>
            <c:spPr>
              <a:solidFill>
                <a:srgbClr val="C0504D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5"/>
            <c:bubble3D val="0"/>
            <c:spPr>
              <a:solidFill>
                <a:srgbClr val="632523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6"/>
            <c:bubble3D val="0"/>
            <c:spPr>
              <a:solidFill>
                <a:srgbClr val="95373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7"/>
            <c:bubble3D val="0"/>
            <c:spPr>
              <a:solidFill>
                <a:srgbClr val="D99694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-7.0181608098264278E-2"/>
                  <c:y val="-5.4062299350471979E-2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2534307938341806E-3"/>
                  <c:y val="5.7065760425498199E-2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2534307938341996E-3"/>
                  <c:y val="-1.5017305375131119E-2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5525022397494831"/>
                  <c:y val="5.1058838275445759E-2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8688469685932697E-2"/>
                  <c:y val="0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4661023335259058E-2"/>
                  <c:y val="0"/>
                </c:manualLayout>
              </c:layout>
              <c:numFmt formatCode="0.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100" b="0" strike="noStrike" spc="-1">
                    <a:solidFill>
                      <a:srgbClr val="000000"/>
                    </a:solidFill>
                    <a:latin typeface="Arial"/>
                  </a:defRPr>
                </a:pPr>
                <a:endParaRPr lang="uk-UA"/>
              </a:p>
            </c:txPr>
            <c:dLblPos val="bestFit"/>
            <c:showLegendKey val="1"/>
            <c:showVal val="0"/>
            <c:showCatName val="1"/>
            <c:showSerName val="0"/>
            <c:showPercent val="1"/>
            <c:showBubbleSize val="1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'NPFs under administration'!$E$65:$L$65</c:f>
              <c:strCache>
                <c:ptCount val="8"/>
                <c:pt idx="0">
                  <c:v>women under the age of 25 incl.</c:v>
                </c:pt>
                <c:pt idx="1">
                  <c:v>women aged 25 to 50 years incl.</c:v>
                </c:pt>
                <c:pt idx="2">
                  <c:v>women aged 50 to 60 years incl.</c:v>
                </c:pt>
                <c:pt idx="3">
                  <c:v>women over 60 </c:v>
                </c:pt>
                <c:pt idx="4">
                  <c:v>men under the age of 25 incl.</c:v>
                </c:pt>
                <c:pt idx="5">
                  <c:v>men aged 25 to 50 incl.</c:v>
                </c:pt>
                <c:pt idx="6">
                  <c:v>men aged 50 to 60 years incl.</c:v>
                </c:pt>
                <c:pt idx="7">
                  <c:v>men over 60 </c:v>
                </c:pt>
              </c:strCache>
            </c:strRef>
          </c:cat>
          <c:val>
            <c:numRef>
              <c:f>'NPFs under administration'!$E$68:$L$68</c:f>
              <c:numCache>
                <c:formatCode>_-* #\ ##0_₴_-;\-* #\ ##0_₴_-;_-* \-??_₴_-;_-@_-</c:formatCode>
                <c:ptCount val="8"/>
                <c:pt idx="0">
                  <c:v>550637.68000000005</c:v>
                </c:pt>
                <c:pt idx="1">
                  <c:v>14007345.74</c:v>
                </c:pt>
                <c:pt idx="2">
                  <c:v>5398717.5800000001</c:v>
                </c:pt>
                <c:pt idx="3">
                  <c:v>672334.32</c:v>
                </c:pt>
                <c:pt idx="4">
                  <c:v>724656.09</c:v>
                </c:pt>
                <c:pt idx="5">
                  <c:v>22121923.809999999</c:v>
                </c:pt>
                <c:pt idx="6">
                  <c:v>3693720.85</c:v>
                </c:pt>
                <c:pt idx="7">
                  <c:v>998767.54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00"/>
      </c:pieChart>
      <c:spPr>
        <a:noFill/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rich>
          <a:bodyPr rot="0"/>
          <a:lstStyle/>
          <a:p>
            <a:pPr>
              <a:defRPr lang="uk-UA" sz="1300" b="1" strike="noStrike" spc="-1">
                <a:solidFill>
                  <a:srgbClr val="953735"/>
                </a:solidFill>
                <a:latin typeface="Arial"/>
              </a:defRPr>
            </a:pPr>
            <a:r>
              <a:rPr lang="en-GB" sz="1300" b="1" i="0" u="none" strike="noStrike" baseline="0">
                <a:effectLst/>
              </a:rPr>
              <a:t>Pension contributions </a:t>
            </a:r>
            <a:r>
              <a:rPr lang="ru-RU" sz="1300" b="1" i="0" u="none" strike="noStrike" baseline="0">
                <a:effectLst/>
              </a:rPr>
              <a:t>in Q1 2021 by gender</a:t>
            </a:r>
            <a:r>
              <a:rPr lang="uk-UA" sz="1300" b="1" strike="noStrike" spc="-1">
                <a:solidFill>
                  <a:srgbClr val="953735"/>
                </a:solidFill>
                <a:latin typeface="Arial"/>
              </a:rPr>
              <a:t> </a:t>
            </a:r>
          </a:p>
        </c:rich>
      </c:tx>
      <c:layout/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412649677617402"/>
          <c:y val="0.12825535837750601"/>
          <c:w val="0.47227509978507798"/>
          <c:h val="0.81205346854113802"/>
        </c:manualLayout>
      </c:layout>
      <c:pieChart>
        <c:varyColors val="1"/>
        <c:ser>
          <c:idx val="0"/>
          <c:order val="0"/>
          <c:spPr>
            <a:solidFill>
              <a:srgbClr val="604A7B"/>
            </a:solidFill>
            <a:ln w="0">
              <a:noFill/>
            </a:ln>
          </c:spPr>
          <c:dPt>
            <c:idx val="0"/>
            <c:bubble3D val="0"/>
            <c:spPr>
              <a:solidFill>
                <a:srgbClr val="604A7B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bubble3D val="0"/>
            <c:spPr>
              <a:solidFill>
                <a:srgbClr val="D99694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numFmt formatCode="0.0%" sourceLinked="0"/>
              <c:spPr/>
              <c:txPr>
                <a:bodyPr wrap="square"/>
                <a:lstStyle/>
                <a:p>
                  <a:pPr>
                    <a:defRPr sz="1100" b="0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100" b="0" strike="noStrike" spc="-1">
                    <a:solidFill>
                      <a:srgbClr val="000000"/>
                    </a:solidFill>
                    <a:latin typeface="Arial"/>
                  </a:defRPr>
                </a:pPr>
                <a:endParaRPr lang="uk-UA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1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'NPFs under administration'!$C$65:$D$65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'NPFs under administration'!$C$68:$D$68</c:f>
              <c:numCache>
                <c:formatCode>_-* #\ ##0_₴_-;\-* #\ ##0_₴_-;_-* \-??_₴_-;_-@_-</c:formatCode>
                <c:ptCount val="2"/>
                <c:pt idx="0">
                  <c:v>20629035.32</c:v>
                </c:pt>
                <c:pt idx="1">
                  <c:v>27539068.289999999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13" Type="http://schemas.openxmlformats.org/officeDocument/2006/relationships/chart" Target="../charts/chart16.xml"/><Relationship Id="rId18" Type="http://schemas.openxmlformats.org/officeDocument/2006/relationships/chart" Target="../charts/chart2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12" Type="http://schemas.openxmlformats.org/officeDocument/2006/relationships/chart" Target="../charts/chart15.xml"/><Relationship Id="rId17" Type="http://schemas.openxmlformats.org/officeDocument/2006/relationships/chart" Target="../charts/chart20.xml"/><Relationship Id="rId2" Type="http://schemas.openxmlformats.org/officeDocument/2006/relationships/chart" Target="../charts/chart5.xml"/><Relationship Id="rId16" Type="http://schemas.openxmlformats.org/officeDocument/2006/relationships/chart" Target="../charts/chart19.xml"/><Relationship Id="rId20" Type="http://schemas.openxmlformats.org/officeDocument/2006/relationships/chart" Target="../charts/chart23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11" Type="http://schemas.openxmlformats.org/officeDocument/2006/relationships/chart" Target="../charts/chart14.xml"/><Relationship Id="rId5" Type="http://schemas.openxmlformats.org/officeDocument/2006/relationships/chart" Target="../charts/chart8.xml"/><Relationship Id="rId15" Type="http://schemas.openxmlformats.org/officeDocument/2006/relationships/chart" Target="../charts/chart18.xml"/><Relationship Id="rId10" Type="http://schemas.openxmlformats.org/officeDocument/2006/relationships/chart" Target="../charts/chart13.xml"/><Relationship Id="rId19" Type="http://schemas.openxmlformats.org/officeDocument/2006/relationships/chart" Target="../charts/chart22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Relationship Id="rId14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881640</xdr:colOff>
      <xdr:row>27</xdr:row>
      <xdr:rowOff>187200</xdr:rowOff>
    </xdr:from>
    <xdr:to>
      <xdr:col>7</xdr:col>
      <xdr:colOff>447840</xdr:colOff>
      <xdr:row>42</xdr:row>
      <xdr:rowOff>27360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27</xdr:row>
      <xdr:rowOff>187920</xdr:rowOff>
    </xdr:from>
    <xdr:to>
      <xdr:col>4</xdr:col>
      <xdr:colOff>57150</xdr:colOff>
      <xdr:row>42</xdr:row>
      <xdr:rowOff>152640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55935</xdr:colOff>
      <xdr:row>27</xdr:row>
      <xdr:rowOff>189465</xdr:rowOff>
    </xdr:from>
    <xdr:to>
      <xdr:col>11</xdr:col>
      <xdr:colOff>1075440</xdr:colOff>
      <xdr:row>42</xdr:row>
      <xdr:rowOff>81465</xdr:rowOff>
    </xdr:to>
    <xdr:graphicFrame macro="">
      <xdr:nvGraphicFramePr>
        <xdr:cNvPr id="4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</xdr:colOff>
      <xdr:row>3</xdr:row>
      <xdr:rowOff>9165</xdr:rowOff>
    </xdr:from>
    <xdr:to>
      <xdr:col>22</xdr:col>
      <xdr:colOff>18540</xdr:colOff>
      <xdr:row>24</xdr:row>
      <xdr:rowOff>161160</xdr:rowOff>
    </xdr:to>
    <xdr:graphicFrame macro="">
      <xdr:nvGraphicFramePr>
        <xdr:cNvPr id="3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52560</xdr:colOff>
      <xdr:row>26</xdr:row>
      <xdr:rowOff>19440</xdr:rowOff>
    </xdr:from>
    <xdr:to>
      <xdr:col>11</xdr:col>
      <xdr:colOff>399960</xdr:colOff>
      <xdr:row>43</xdr:row>
      <xdr:rowOff>150030</xdr:rowOff>
    </xdr:to>
    <xdr:graphicFrame macro="">
      <xdr:nvGraphicFramePr>
        <xdr:cNvPr id="4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771480</xdr:colOff>
      <xdr:row>7</xdr:row>
      <xdr:rowOff>28800</xdr:rowOff>
    </xdr:from>
    <xdr:to>
      <xdr:col>11</xdr:col>
      <xdr:colOff>961560</xdr:colOff>
      <xdr:row>24</xdr:row>
      <xdr:rowOff>142920</xdr:rowOff>
    </xdr:to>
    <xdr:graphicFrame macro="">
      <xdr:nvGraphicFramePr>
        <xdr:cNvPr id="5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38160</xdr:colOff>
      <xdr:row>45</xdr:row>
      <xdr:rowOff>19440</xdr:rowOff>
    </xdr:from>
    <xdr:to>
      <xdr:col>10</xdr:col>
      <xdr:colOff>547560</xdr:colOff>
      <xdr:row>61</xdr:row>
      <xdr:rowOff>85515</xdr:rowOff>
    </xdr:to>
    <xdr:graphicFrame macro="">
      <xdr:nvGraphicFramePr>
        <xdr:cNvPr id="6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12</xdr:col>
      <xdr:colOff>19050</xdr:colOff>
      <xdr:row>64</xdr:row>
      <xdr:rowOff>9885</xdr:rowOff>
    </xdr:from>
    <xdr:to>
      <xdr:col>21</xdr:col>
      <xdr:colOff>28050</xdr:colOff>
      <xdr:row>86</xdr:row>
      <xdr:rowOff>152115</xdr:rowOff>
    </xdr:to>
    <xdr:graphicFrame macro="">
      <xdr:nvGraphicFramePr>
        <xdr:cNvPr id="7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5</xdr:col>
      <xdr:colOff>962415</xdr:colOff>
      <xdr:row>68</xdr:row>
      <xdr:rowOff>28935</xdr:rowOff>
    </xdr:from>
    <xdr:to>
      <xdr:col>12</xdr:col>
      <xdr:colOff>28365</xdr:colOff>
      <xdr:row>86</xdr:row>
      <xdr:rowOff>161775</xdr:rowOff>
    </xdr:to>
    <xdr:graphicFrame macro="">
      <xdr:nvGraphicFramePr>
        <xdr:cNvPr id="8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5</xdr:col>
      <xdr:colOff>28440</xdr:colOff>
      <xdr:row>106</xdr:row>
      <xdr:rowOff>38520</xdr:rowOff>
    </xdr:from>
    <xdr:to>
      <xdr:col>11</xdr:col>
      <xdr:colOff>375840</xdr:colOff>
      <xdr:row>123</xdr:row>
      <xdr:rowOff>9390</xdr:rowOff>
    </xdr:to>
    <xdr:graphicFrame macro="">
      <xdr:nvGraphicFramePr>
        <xdr:cNvPr id="9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5</xdr:col>
      <xdr:colOff>28440</xdr:colOff>
      <xdr:row>87</xdr:row>
      <xdr:rowOff>435</xdr:rowOff>
    </xdr:from>
    <xdr:to>
      <xdr:col>10</xdr:col>
      <xdr:colOff>599760</xdr:colOff>
      <xdr:row>104</xdr:row>
      <xdr:rowOff>133830</xdr:rowOff>
    </xdr:to>
    <xdr:graphicFrame macro="">
      <xdr:nvGraphicFramePr>
        <xdr:cNvPr id="10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28440</xdr:colOff>
      <xdr:row>123</xdr:row>
      <xdr:rowOff>75</xdr:rowOff>
    </xdr:from>
    <xdr:to>
      <xdr:col>11</xdr:col>
      <xdr:colOff>408960</xdr:colOff>
      <xdr:row>139</xdr:row>
      <xdr:rowOff>114255</xdr:rowOff>
    </xdr:to>
    <xdr:graphicFrame macro="">
      <xdr:nvGraphicFramePr>
        <xdr:cNvPr id="11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</xdr:col>
      <xdr:colOff>876600</xdr:colOff>
      <xdr:row>188</xdr:row>
      <xdr:rowOff>133200</xdr:rowOff>
    </xdr:from>
    <xdr:to>
      <xdr:col>6</xdr:col>
      <xdr:colOff>76065</xdr:colOff>
      <xdr:row>205</xdr:row>
      <xdr:rowOff>131400</xdr:rowOff>
    </xdr:to>
    <xdr:graphicFrame macro="">
      <xdr:nvGraphicFramePr>
        <xdr:cNvPr id="12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3</xdr:col>
      <xdr:colOff>716760</xdr:colOff>
      <xdr:row>172</xdr:row>
      <xdr:rowOff>38160</xdr:rowOff>
    </xdr:from>
    <xdr:to>
      <xdr:col>8</xdr:col>
      <xdr:colOff>141480</xdr:colOff>
      <xdr:row>189</xdr:row>
      <xdr:rowOff>38160</xdr:rowOff>
    </xdr:to>
    <xdr:graphicFrame macro="">
      <xdr:nvGraphicFramePr>
        <xdr:cNvPr id="13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0</xdr:col>
      <xdr:colOff>0</xdr:colOff>
      <xdr:row>257</xdr:row>
      <xdr:rowOff>25920</xdr:rowOff>
    </xdr:from>
    <xdr:to>
      <xdr:col>5</xdr:col>
      <xdr:colOff>115755</xdr:colOff>
      <xdr:row>274</xdr:row>
      <xdr:rowOff>123840</xdr:rowOff>
    </xdr:to>
    <xdr:graphicFrame macro="">
      <xdr:nvGraphicFramePr>
        <xdr:cNvPr id="14" name="Диаграмма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5</xdr:col>
      <xdr:colOff>65160</xdr:colOff>
      <xdr:row>257</xdr:row>
      <xdr:rowOff>360</xdr:rowOff>
    </xdr:from>
    <xdr:to>
      <xdr:col>10</xdr:col>
      <xdr:colOff>685800</xdr:colOff>
      <xdr:row>274</xdr:row>
      <xdr:rowOff>132480</xdr:rowOff>
    </xdr:to>
    <xdr:graphicFrame macro="">
      <xdr:nvGraphicFramePr>
        <xdr:cNvPr id="15" name="Диаграмма 3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oneCell">
    <xdr:from>
      <xdr:col>1</xdr:col>
      <xdr:colOff>979560</xdr:colOff>
      <xdr:row>274</xdr:row>
      <xdr:rowOff>136440</xdr:rowOff>
    </xdr:from>
    <xdr:to>
      <xdr:col>7</xdr:col>
      <xdr:colOff>218850</xdr:colOff>
      <xdr:row>291</xdr:row>
      <xdr:rowOff>64440</xdr:rowOff>
    </xdr:to>
    <xdr:graphicFrame macro="">
      <xdr:nvGraphicFramePr>
        <xdr:cNvPr id="16" name="Диаграмма 35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oneCell">
    <xdr:from>
      <xdr:col>0</xdr:col>
      <xdr:colOff>27000</xdr:colOff>
      <xdr:row>172</xdr:row>
      <xdr:rowOff>7560</xdr:rowOff>
    </xdr:from>
    <xdr:to>
      <xdr:col>4</xdr:col>
      <xdr:colOff>337155</xdr:colOff>
      <xdr:row>188</xdr:row>
      <xdr:rowOff>151920</xdr:rowOff>
    </xdr:to>
    <xdr:graphicFrame macro="">
      <xdr:nvGraphicFramePr>
        <xdr:cNvPr id="17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 editAs="oneCell">
    <xdr:from>
      <xdr:col>3</xdr:col>
      <xdr:colOff>689760</xdr:colOff>
      <xdr:row>215</xdr:row>
      <xdr:rowOff>30600</xdr:rowOff>
    </xdr:from>
    <xdr:to>
      <xdr:col>8</xdr:col>
      <xdr:colOff>23040</xdr:colOff>
      <xdr:row>229</xdr:row>
      <xdr:rowOff>138240</xdr:rowOff>
    </xdr:to>
    <xdr:graphicFrame macro="">
      <xdr:nvGraphicFramePr>
        <xdr:cNvPr id="18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0</xdr:col>
      <xdr:colOff>0</xdr:colOff>
      <xdr:row>215</xdr:row>
      <xdr:rowOff>27000</xdr:rowOff>
    </xdr:from>
    <xdr:to>
      <xdr:col>4</xdr:col>
      <xdr:colOff>310155</xdr:colOff>
      <xdr:row>229</xdr:row>
      <xdr:rowOff>118080</xdr:rowOff>
    </xdr:to>
    <xdr:graphicFrame macro="">
      <xdr:nvGraphicFramePr>
        <xdr:cNvPr id="19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 editAs="oneCell">
    <xdr:from>
      <xdr:col>0</xdr:col>
      <xdr:colOff>0</xdr:colOff>
      <xdr:row>291</xdr:row>
      <xdr:rowOff>52560</xdr:rowOff>
    </xdr:from>
    <xdr:to>
      <xdr:col>5</xdr:col>
      <xdr:colOff>44475</xdr:colOff>
      <xdr:row>309</xdr:row>
      <xdr:rowOff>84600</xdr:rowOff>
    </xdr:to>
    <xdr:graphicFrame macro="">
      <xdr:nvGraphicFramePr>
        <xdr:cNvPr id="20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 editAs="oneCell">
    <xdr:from>
      <xdr:col>5</xdr:col>
      <xdr:colOff>6015</xdr:colOff>
      <xdr:row>291</xdr:row>
      <xdr:rowOff>66600</xdr:rowOff>
    </xdr:from>
    <xdr:to>
      <xdr:col>10</xdr:col>
      <xdr:colOff>765825</xdr:colOff>
      <xdr:row>309</xdr:row>
      <xdr:rowOff>104760</xdr:rowOff>
    </xdr:to>
    <xdr:graphicFrame macro="">
      <xdr:nvGraphicFramePr>
        <xdr:cNvPr id="21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 editAs="oneCell">
    <xdr:from>
      <xdr:col>1</xdr:col>
      <xdr:colOff>936360</xdr:colOff>
      <xdr:row>229</xdr:row>
      <xdr:rowOff>141840</xdr:rowOff>
    </xdr:from>
    <xdr:to>
      <xdr:col>6</xdr:col>
      <xdr:colOff>6375</xdr:colOff>
      <xdr:row>241</xdr:row>
      <xdr:rowOff>190440</xdr:rowOff>
    </xdr:to>
    <xdr:graphicFrame macro="">
      <xdr:nvGraphicFramePr>
        <xdr:cNvPr id="22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76;17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-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&#1084;&#1073;20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vrylyuk/Desktop/&#1040;&#1085;&#1072;&#1089;&#1090;&#1072;&#1089;&#1110;&#1103;%20&#1043;&#1072;&#1074;&#1088;&#1080;&#1083;&#1102;&#1082;/&#1053;&#1040;%20&#1057;&#1040;&#1049;&#1058;/gavrylyuk/Desktop/&#1040;&#1085;&#1072;&#1089;&#1090;&#1072;&#1089;&#1110;&#1103;%20&#1043;&#1072;&#1074;&#1088;&#1080;&#1083;&#1102;&#1082;/&#1040;&#1053;&#1040;&#1051;&#1030;&#1058;&#1048;&#1050;&#1040;%20&#1056;&#1048;&#1053;&#1050;&#1059;/!%20&#1050;&#1042;&#1040;&#1056;&#1058;&#1040;&#1051;&#1068;&#1053;&#1030;%20&#1047;&#1042;&#1030;&#1058;&#1048;/2020/Q4%202020/!%20final/3.%20Q4%202020_PR_NPF_final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  <sheetName val="Доходність (2)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  <sheetName val="табл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  <sheetName val="т07(98)"/>
      <sheetName val="146024"/>
      <sheetName val="д17-1"/>
      <sheetName val="табл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  <sheetName val="т09(98) по сек-рам ек-ки"/>
      <sheetName val="т07(98)"/>
      <sheetName val="табл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  <sheetName val="т15"/>
      <sheetName val="т09(98) по сек-рам ек-ки"/>
      <sheetName val="146024"/>
      <sheetName val="д17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  <sheetName val="т17-1(шаблон)"/>
      <sheetName val="т07(98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  <sheetName val="т17-2 "/>
      <sheetName val="т17-3"/>
      <sheetName val="т17-1(шаблон)"/>
      <sheetName val="т09(98) по сек-рам ек-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ПФ в управлінні"/>
      <sheetName val="Адміністрування НПФ"/>
      <sheetName val="т17-2 "/>
      <sheetName val="т17-3"/>
    </sheetNames>
    <sheetDataSet>
      <sheetData sheetId="0">
        <row r="159">
          <cell r="E159">
            <v>669.47148716000004</v>
          </cell>
          <cell r="F159">
            <v>1366.31248716</v>
          </cell>
        </row>
        <row r="160">
          <cell r="E160">
            <v>11.00886637</v>
          </cell>
          <cell r="F160">
            <v>11.00886637</v>
          </cell>
        </row>
        <row r="161">
          <cell r="E161">
            <v>32.273888790000001</v>
          </cell>
          <cell r="F161">
            <v>87.026888790000001</v>
          </cell>
        </row>
        <row r="162">
          <cell r="E162">
            <v>15.233027809999999</v>
          </cell>
          <cell r="F162">
            <v>15.358027809999999</v>
          </cell>
        </row>
        <row r="163">
          <cell r="E163">
            <v>33.779541479999999</v>
          </cell>
          <cell r="F163">
            <v>41.432541479999998</v>
          </cell>
        </row>
        <row r="164">
          <cell r="E164">
            <v>148.16771351790001</v>
          </cell>
          <cell r="F164">
            <v>196.2297135179</v>
          </cell>
        </row>
        <row r="165">
          <cell r="E165">
            <v>103.25486758</v>
          </cell>
          <cell r="F165">
            <v>103.25486758</v>
          </cell>
        </row>
        <row r="166">
          <cell r="E166">
            <v>910.97996840999997</v>
          </cell>
          <cell r="F166">
            <v>1709.31096841</v>
          </cell>
        </row>
        <row r="167">
          <cell r="E167">
            <v>1196.1820909879</v>
          </cell>
          <cell r="F167">
            <v>2050.2280909879</v>
          </cell>
        </row>
        <row r="169">
          <cell r="E169">
            <v>1924.1693611179001</v>
          </cell>
          <cell r="F169">
            <v>3529.9343611179002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  <sheetName val="146024"/>
      <sheetName val="д17-1"/>
      <sheetName val="табл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MJ43"/>
  <sheetViews>
    <sheetView tabSelected="1" zoomScaleNormal="100" workbookViewId="0">
      <pane ySplit="1" topLeftCell="A2" activePane="bottomLeft" state="frozen"/>
      <selection pane="bottomLeft" activeCell="A2" sqref="A2:XFD2"/>
    </sheetView>
  </sheetViews>
  <sheetFormatPr defaultColWidth="9.140625" defaultRowHeight="12.75" outlineLevelRow="1"/>
  <cols>
    <col min="1" max="1" width="17.7109375" style="13" customWidth="1"/>
    <col min="2" max="7" width="15.5703125" style="13" customWidth="1"/>
    <col min="8" max="8" width="15" style="13" customWidth="1"/>
    <col min="9" max="10" width="11.5703125" style="13" customWidth="1"/>
    <col min="11" max="11" width="14.7109375" style="13" customWidth="1"/>
    <col min="12" max="12" width="19" style="13" customWidth="1"/>
    <col min="13" max="13" width="11.28515625" style="13" customWidth="1"/>
    <col min="14" max="14" width="14.140625" style="13" customWidth="1"/>
    <col min="15" max="15" width="13.5703125" style="13" customWidth="1"/>
    <col min="16" max="16" width="10" style="13" customWidth="1"/>
    <col min="17" max="1024" width="9.140625" style="13"/>
  </cols>
  <sheetData>
    <row r="1" spans="1:15" s="12" customFormat="1" ht="31.9" customHeight="1">
      <c r="A1" s="12" t="s">
        <v>79</v>
      </c>
    </row>
    <row r="2" spans="1:15" s="11" customFormat="1" ht="13.5" customHeight="1"/>
    <row r="3" spans="1:15" s="14" customFormat="1" ht="17.25" customHeight="1">
      <c r="A3" s="14" t="s">
        <v>80</v>
      </c>
    </row>
    <row r="4" spans="1:15" ht="30.75" customHeight="1" outlineLevel="1">
      <c r="A4" s="15" t="s">
        <v>0</v>
      </c>
      <c r="B4" s="272">
        <v>43921</v>
      </c>
      <c r="C4" s="272">
        <v>44196</v>
      </c>
      <c r="D4" s="272">
        <v>44286</v>
      </c>
      <c r="E4" s="17" t="s">
        <v>1</v>
      </c>
      <c r="F4" s="17" t="s">
        <v>2</v>
      </c>
    </row>
    <row r="5" spans="1:15" ht="17.45" customHeight="1" outlineLevel="1">
      <c r="A5" s="18" t="s">
        <v>3</v>
      </c>
      <c r="B5" s="19">
        <v>32</v>
      </c>
      <c r="C5" s="20">
        <v>32</v>
      </c>
      <c r="D5" s="20">
        <v>31</v>
      </c>
      <c r="E5" s="21">
        <f>D5/C5-1</f>
        <v>-3.125E-2</v>
      </c>
      <c r="F5" s="22">
        <f>D5/B5-1</f>
        <v>-3.125E-2</v>
      </c>
    </row>
    <row r="6" spans="1:15" ht="17.45" customHeight="1" outlineLevel="1">
      <c r="A6" s="23" t="s">
        <v>4</v>
      </c>
      <c r="B6" s="24">
        <v>5</v>
      </c>
      <c r="C6" s="25">
        <v>5</v>
      </c>
      <c r="D6" s="25">
        <v>4</v>
      </c>
      <c r="E6" s="26">
        <f>D6/C6-1</f>
        <v>-0.19999999999999996</v>
      </c>
      <c r="F6" s="27">
        <f>D6/B6-1</f>
        <v>-0.19999999999999996</v>
      </c>
    </row>
    <row r="7" spans="1:15" ht="17.45" customHeight="1" outlineLevel="1">
      <c r="A7" s="23" t="s">
        <v>5</v>
      </c>
      <c r="B7" s="24">
        <v>6</v>
      </c>
      <c r="C7" s="25">
        <v>6</v>
      </c>
      <c r="D7" s="25">
        <v>6</v>
      </c>
      <c r="E7" s="26">
        <f>D7/C7-1</f>
        <v>0</v>
      </c>
      <c r="F7" s="27">
        <f>D7/B7-1</f>
        <v>0</v>
      </c>
    </row>
    <row r="8" spans="1:15" s="33" customFormat="1" ht="17.45" customHeight="1" outlineLevel="1">
      <c r="A8" s="28" t="s">
        <v>6</v>
      </c>
      <c r="B8" s="29">
        <v>34</v>
      </c>
      <c r="C8" s="30">
        <v>34</v>
      </c>
      <c r="D8" s="30">
        <v>34</v>
      </c>
      <c r="E8" s="31">
        <f>D8/C8-1</f>
        <v>0</v>
      </c>
      <c r="F8" s="32">
        <f>D8/B8-1</f>
        <v>0</v>
      </c>
      <c r="G8" s="13"/>
      <c r="H8" s="13"/>
      <c r="I8" s="13"/>
      <c r="J8" s="13"/>
      <c r="K8" s="13"/>
      <c r="L8" s="13"/>
      <c r="M8" s="13"/>
      <c r="N8" s="13"/>
      <c r="O8" s="13"/>
    </row>
    <row r="9" spans="1:15" s="10" customFormat="1" ht="13.15" customHeight="1" outlineLevel="1">
      <c r="A9" s="10" t="s">
        <v>7</v>
      </c>
    </row>
    <row r="10" spans="1:15" s="34" customFormat="1" ht="15.75">
      <c r="A10" s="34" t="s">
        <v>81</v>
      </c>
    </row>
    <row r="11" spans="1:15" ht="31.15" customHeight="1" outlineLevel="1">
      <c r="A11" s="15" t="s">
        <v>0</v>
      </c>
      <c r="B11" s="272">
        <v>43921</v>
      </c>
      <c r="C11" s="272">
        <v>44196</v>
      </c>
      <c r="D11" s="272">
        <v>44286</v>
      </c>
      <c r="E11" s="17" t="s">
        <v>1</v>
      </c>
      <c r="F11" s="17" t="s">
        <v>2</v>
      </c>
    </row>
    <row r="12" spans="1:15" ht="17.45" customHeight="1" outlineLevel="1">
      <c r="A12" s="18" t="s">
        <v>3</v>
      </c>
      <c r="B12" s="35">
        <v>48</v>
      </c>
      <c r="C12" s="36">
        <v>47</v>
      </c>
      <c r="D12" s="20">
        <v>47</v>
      </c>
      <c r="E12" s="21">
        <f>D12/C12-1</f>
        <v>0</v>
      </c>
      <c r="F12" s="22">
        <f>D12/B12-1</f>
        <v>-2.083333333333337E-2</v>
      </c>
    </row>
    <row r="13" spans="1:15" ht="17.45" customHeight="1" outlineLevel="1">
      <c r="A13" s="23" t="s">
        <v>4</v>
      </c>
      <c r="B13" s="37">
        <v>6</v>
      </c>
      <c r="C13" s="37">
        <v>6</v>
      </c>
      <c r="D13" s="25">
        <v>4</v>
      </c>
      <c r="E13" s="26">
        <f>D13/C13-1</f>
        <v>-0.33333333333333337</v>
      </c>
      <c r="F13" s="27">
        <f>D13/B13-1</f>
        <v>-0.33333333333333337</v>
      </c>
    </row>
    <row r="14" spans="1:15" ht="17.45" customHeight="1" outlineLevel="1">
      <c r="A14" s="23" t="s">
        <v>5</v>
      </c>
      <c r="B14" s="37">
        <v>6</v>
      </c>
      <c r="C14" s="37">
        <v>6</v>
      </c>
      <c r="D14" s="25">
        <v>6</v>
      </c>
      <c r="E14" s="26">
        <f>D14/C14-1</f>
        <v>0</v>
      </c>
      <c r="F14" s="27">
        <f>D14/B14-1</f>
        <v>0</v>
      </c>
    </row>
    <row r="15" spans="1:15" ht="17.45" customHeight="1" outlineLevel="1">
      <c r="A15" s="28" t="s">
        <v>6</v>
      </c>
      <c r="B15" s="38">
        <f>SUM(B12:B14)</f>
        <v>60</v>
      </c>
      <c r="C15" s="38">
        <f>SUM(C12:C14)</f>
        <v>59</v>
      </c>
      <c r="D15" s="38">
        <f>SUM(D12:D14)</f>
        <v>57</v>
      </c>
      <c r="E15" s="31">
        <f>D15/C15-1</f>
        <v>-3.3898305084745783E-2</v>
      </c>
      <c r="F15" s="32">
        <f>D15/B15-1</f>
        <v>-5.0000000000000044E-2</v>
      </c>
    </row>
    <row r="16" spans="1:15" s="33" customFormat="1" ht="12.75" customHeight="1" outlineLevel="1">
      <c r="A16" s="9" t="s">
        <v>82</v>
      </c>
      <c r="B16" s="9"/>
      <c r="C16" s="9"/>
      <c r="D16" s="9"/>
      <c r="E16" s="9"/>
      <c r="F16" s="9"/>
      <c r="G16" s="13"/>
      <c r="H16" s="13"/>
      <c r="I16" s="13"/>
      <c r="J16" s="13"/>
      <c r="K16" s="13"/>
      <c r="L16" s="13"/>
      <c r="M16" s="13"/>
      <c r="N16" s="13"/>
      <c r="O16" s="13"/>
    </row>
    <row r="17" spans="1:15" s="10" customFormat="1" ht="13.15" customHeight="1" outlineLevel="1">
      <c r="A17" s="10" t="s">
        <v>7</v>
      </c>
    </row>
    <row r="18" spans="1:15" s="8" customFormat="1" ht="24.75" customHeight="1">
      <c r="A18" s="8" t="s">
        <v>8</v>
      </c>
    </row>
    <row r="19" spans="1:15" ht="17.25" customHeight="1" outlineLevel="1">
      <c r="A19" s="7" t="s">
        <v>0</v>
      </c>
      <c r="B19" s="273">
        <v>43921</v>
      </c>
      <c r="C19" s="273"/>
      <c r="D19" s="273">
        <v>44196</v>
      </c>
      <c r="E19" s="273"/>
      <c r="F19" s="273">
        <v>44286</v>
      </c>
      <c r="G19" s="273"/>
      <c r="H19" s="6" t="s">
        <v>9</v>
      </c>
      <c r="I19" s="6" t="s">
        <v>10</v>
      </c>
      <c r="J19" s="5" t="s">
        <v>11</v>
      </c>
      <c r="K19" s="6" t="s">
        <v>12</v>
      </c>
    </row>
    <row r="20" spans="1:15" ht="55.5" customHeight="1" outlineLevel="1">
      <c r="A20" s="7"/>
      <c r="B20" s="39" t="s">
        <v>13</v>
      </c>
      <c r="C20" s="40" t="s">
        <v>14</v>
      </c>
      <c r="D20" s="39" t="s">
        <v>13</v>
      </c>
      <c r="E20" s="40" t="s">
        <v>14</v>
      </c>
      <c r="F20" s="39" t="s">
        <v>13</v>
      </c>
      <c r="G20" s="40" t="s">
        <v>14</v>
      </c>
      <c r="H20" s="6"/>
      <c r="I20" s="6"/>
      <c r="J20" s="5"/>
      <c r="K20" s="6"/>
    </row>
    <row r="21" spans="1:15" ht="17.45" customHeight="1" outlineLevel="1">
      <c r="A21" s="41" t="s">
        <v>3</v>
      </c>
      <c r="B21" s="42">
        <v>1233.06780084</v>
      </c>
      <c r="C21" s="35">
        <v>46</v>
      </c>
      <c r="D21" s="42">
        <v>1450.0559646300001</v>
      </c>
      <c r="E21" s="35">
        <v>46</v>
      </c>
      <c r="F21" s="43">
        <v>1518.6679042799999</v>
      </c>
      <c r="G21" s="35">
        <v>45</v>
      </c>
      <c r="H21" s="44">
        <f t="shared" ref="H21:H26" si="0">F21/D21-1</f>
        <v>4.7316752817541774E-2</v>
      </c>
      <c r="I21" s="44">
        <f t="shared" ref="I21:I26" si="1">F21/B21-1</f>
        <v>0.23161751790569918</v>
      </c>
      <c r="J21" s="45">
        <f t="shared" ref="J21:J26" si="2">F21-B21</f>
        <v>285.60010343999988</v>
      </c>
      <c r="K21" s="45">
        <f>F21/G21</f>
        <v>33.748175650666667</v>
      </c>
    </row>
    <row r="22" spans="1:15" ht="17.45" customHeight="1" outlineLevel="1">
      <c r="A22" s="46" t="s">
        <v>4</v>
      </c>
      <c r="B22" s="47">
        <v>279.89791676999999</v>
      </c>
      <c r="C22" s="37">
        <v>4</v>
      </c>
      <c r="D22" s="48">
        <v>322.64794030000002</v>
      </c>
      <c r="E22" s="37">
        <v>3</v>
      </c>
      <c r="F22" s="48">
        <v>322.90642869999999</v>
      </c>
      <c r="G22" s="37">
        <v>3</v>
      </c>
      <c r="H22" s="44">
        <f t="shared" si="0"/>
        <v>8.0114690879362627E-4</v>
      </c>
      <c r="I22" s="44">
        <f t="shared" si="1"/>
        <v>0.15365784935563243</v>
      </c>
      <c r="J22" s="45">
        <f t="shared" si="2"/>
        <v>43.008511929999997</v>
      </c>
      <c r="K22" s="45">
        <f>F22/G22</f>
        <v>107.63547623333334</v>
      </c>
    </row>
    <row r="23" spans="1:15" ht="17.45" customHeight="1" outlineLevel="1">
      <c r="A23" s="46" t="s">
        <v>5</v>
      </c>
      <c r="B23" s="47">
        <v>140.4548504647</v>
      </c>
      <c r="C23" s="37">
        <v>6</v>
      </c>
      <c r="D23" s="48">
        <v>151.4654561879</v>
      </c>
      <c r="E23" s="37">
        <v>6</v>
      </c>
      <c r="F23" s="48">
        <v>154.3669079</v>
      </c>
      <c r="G23" s="37">
        <v>6</v>
      </c>
      <c r="H23" s="44">
        <f t="shared" si="0"/>
        <v>1.9155864215670393E-2</v>
      </c>
      <c r="I23" s="44">
        <f t="shared" si="1"/>
        <v>9.9050032015778999E-2</v>
      </c>
      <c r="J23" s="45">
        <f t="shared" si="2"/>
        <v>13.912057435299999</v>
      </c>
      <c r="K23" s="45">
        <f>F23/G23</f>
        <v>25.727817983333335</v>
      </c>
    </row>
    <row r="24" spans="1:15" ht="17.45" customHeight="1" outlineLevel="1">
      <c r="A24" s="49" t="s">
        <v>15</v>
      </c>
      <c r="B24" s="50">
        <f t="shared" ref="B24:G24" si="3">SUM(B21:B23)</f>
        <v>1653.4205680747</v>
      </c>
      <c r="C24" s="51">
        <f t="shared" si="3"/>
        <v>56</v>
      </c>
      <c r="D24" s="52">
        <f t="shared" si="3"/>
        <v>1924.1693611179001</v>
      </c>
      <c r="E24" s="51">
        <f t="shared" si="3"/>
        <v>55</v>
      </c>
      <c r="F24" s="52">
        <f t="shared" si="3"/>
        <v>1995.9412408799999</v>
      </c>
      <c r="G24" s="51">
        <f t="shared" si="3"/>
        <v>54</v>
      </c>
      <c r="H24" s="53">
        <f t="shared" si="0"/>
        <v>3.7300188441001803E-2</v>
      </c>
      <c r="I24" s="53">
        <f t="shared" si="1"/>
        <v>0.20715883146666236</v>
      </c>
      <c r="J24" s="54">
        <f t="shared" si="2"/>
        <v>342.52067280529991</v>
      </c>
      <c r="K24" s="54">
        <f>F24/G24</f>
        <v>36.96187483111111</v>
      </c>
    </row>
    <row r="25" spans="1:15" s="33" customFormat="1" ht="17.45" customHeight="1" outlineLevel="1">
      <c r="A25" s="55" t="s">
        <v>16</v>
      </c>
      <c r="B25" s="56">
        <f>B26-B24</f>
        <v>1453.0794319253</v>
      </c>
      <c r="C25" s="57">
        <v>1</v>
      </c>
      <c r="D25" s="56">
        <v>1605.7650000000001</v>
      </c>
      <c r="E25" s="57">
        <v>1</v>
      </c>
      <c r="F25" s="56">
        <v>1632.3140000000001</v>
      </c>
      <c r="G25" s="57">
        <v>1</v>
      </c>
      <c r="H25" s="58">
        <f t="shared" si="0"/>
        <v>1.6533552543491759E-2</v>
      </c>
      <c r="I25" s="59">
        <f t="shared" si="1"/>
        <v>0.1233480869226935</v>
      </c>
      <c r="J25" s="60">
        <f t="shared" si="2"/>
        <v>179.23456807470006</v>
      </c>
      <c r="K25" s="60" t="s">
        <v>17</v>
      </c>
      <c r="L25" s="13"/>
      <c r="M25" s="13"/>
      <c r="N25" s="13"/>
      <c r="O25" s="13"/>
    </row>
    <row r="26" spans="1:15" s="33" customFormat="1" ht="17.45" customHeight="1" outlineLevel="1" thickBot="1">
      <c r="A26" s="61" t="s">
        <v>18</v>
      </c>
      <c r="B26" s="62">
        <v>3106.5</v>
      </c>
      <c r="C26" s="63">
        <f>SUM(C24:C25)</f>
        <v>57</v>
      </c>
      <c r="D26" s="62">
        <f>SUM(D24:D25)</f>
        <v>3529.9343611179002</v>
      </c>
      <c r="E26" s="63">
        <f>SUM(E24:E25)</f>
        <v>56</v>
      </c>
      <c r="F26" s="62">
        <f>SUM(F24:F25)</f>
        <v>3628.2552408800002</v>
      </c>
      <c r="G26" s="63">
        <f>SUM(G24:G25)</f>
        <v>55</v>
      </c>
      <c r="H26" s="64">
        <f t="shared" si="0"/>
        <v>2.7853458365997064E-2</v>
      </c>
      <c r="I26" s="64">
        <f t="shared" si="1"/>
        <v>0.16795597646225668</v>
      </c>
      <c r="J26" s="65">
        <f t="shared" si="2"/>
        <v>521.7552408800002</v>
      </c>
      <c r="K26" s="65">
        <f>F26/G26</f>
        <v>65.968277106909099</v>
      </c>
      <c r="L26" s="13"/>
      <c r="M26" s="13"/>
      <c r="N26" s="13"/>
      <c r="O26" s="13"/>
    </row>
    <row r="27" spans="1:15" s="67" customFormat="1" ht="16.5" customHeight="1" outlineLevel="1">
      <c r="A27" s="9" t="s">
        <v>83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66"/>
      <c r="M27" s="66"/>
      <c r="N27" s="66"/>
      <c r="O27" s="66"/>
    </row>
    <row r="28" spans="1:15" s="67" customFormat="1" ht="16.5" customHeight="1" outlineLevel="1">
      <c r="A28" s="4" t="s">
        <v>19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66"/>
      <c r="M28" s="66"/>
      <c r="N28" s="66"/>
      <c r="O28" s="66"/>
    </row>
    <row r="29" spans="1:15" outlineLevel="1"/>
    <row r="30" spans="1:15" outlineLevel="1"/>
    <row r="31" spans="1:15" outlineLevel="1"/>
    <row r="32" spans="1:15" outlineLevel="1"/>
    <row r="33" outlineLevel="1"/>
    <row r="34" outlineLevel="1"/>
    <row r="35" outlineLevel="1"/>
    <row r="36" outlineLevel="1"/>
    <row r="37" outlineLevel="1"/>
    <row r="38" outlineLevel="1"/>
    <row r="39" outlineLevel="1"/>
    <row r="40" outlineLevel="1"/>
    <row r="41" outlineLevel="1"/>
    <row r="42" outlineLevel="1"/>
    <row r="43" s="3" customFormat="1" outlineLevel="1"/>
  </sheetData>
  <mergeCells count="17">
    <mergeCell ref="A28:K28"/>
    <mergeCell ref="A43:XFD43"/>
    <mergeCell ref="A27:K27"/>
    <mergeCell ref="A18:XFD18"/>
    <mergeCell ref="A19:A20"/>
    <mergeCell ref="B19:C19"/>
    <mergeCell ref="D19:E19"/>
    <mergeCell ref="F19:G19"/>
    <mergeCell ref="H19:H20"/>
    <mergeCell ref="I19:I20"/>
    <mergeCell ref="J19:J20"/>
    <mergeCell ref="K19:K20"/>
    <mergeCell ref="A1:XFD1"/>
    <mergeCell ref="A2:XFD2"/>
    <mergeCell ref="A9:XFD9"/>
    <mergeCell ref="A16:F16"/>
    <mergeCell ref="A17:XFD17"/>
  </mergeCells>
  <pageMargins left="0.17013888888888901" right="0.17013888888888901" top="0.5" bottom="0.50972222222222197" header="0.51180555555555496" footer="0.51180555555555496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MJ311"/>
  <sheetViews>
    <sheetView zoomScaleNormal="100" workbookViewId="0">
      <pane ySplit="2" topLeftCell="A3" activePane="bottomLeft" state="frozen"/>
      <selection pane="bottomLeft" activeCell="A2" sqref="A2:XFD2"/>
    </sheetView>
  </sheetViews>
  <sheetFormatPr defaultColWidth="9.140625" defaultRowHeight="12.75" outlineLevelRow="3"/>
  <cols>
    <col min="1" max="1" width="16.5703125" style="68" customWidth="1"/>
    <col min="2" max="2" width="14.28515625" style="68" customWidth="1"/>
    <col min="3" max="7" width="15.140625" style="68" customWidth="1"/>
    <col min="8" max="10" width="12.5703125" style="68" customWidth="1"/>
    <col min="11" max="12" width="14.5703125" style="68" customWidth="1"/>
    <col min="13" max="13" width="10.140625" style="68" customWidth="1"/>
    <col min="14" max="14" width="15.28515625" style="68" customWidth="1"/>
    <col min="15" max="1024" width="9.140625" style="68"/>
  </cols>
  <sheetData>
    <row r="1" spans="1:12" s="2" customFormat="1" ht="31.9" customHeight="1">
      <c r="A1" s="2" t="s">
        <v>97</v>
      </c>
    </row>
    <row r="2" spans="1:12" s="1" customFormat="1" ht="7.5" customHeight="1"/>
    <row r="3" spans="1:12" s="280" customFormat="1" ht="27" customHeight="1">
      <c r="A3" s="280" t="s">
        <v>20</v>
      </c>
    </row>
    <row r="4" spans="1:12" ht="61.5" customHeight="1" outlineLevel="1">
      <c r="A4" s="15" t="s">
        <v>21</v>
      </c>
      <c r="B4" s="69" t="s">
        <v>6</v>
      </c>
      <c r="C4" s="70" t="s">
        <v>22</v>
      </c>
      <c r="D4" s="71" t="s">
        <v>23</v>
      </c>
      <c r="E4" s="72" t="s">
        <v>24</v>
      </c>
      <c r="F4" s="73" t="s">
        <v>25</v>
      </c>
      <c r="G4" s="73" t="s">
        <v>26</v>
      </c>
      <c r="H4" s="74" t="s">
        <v>27</v>
      </c>
      <c r="I4" s="75" t="s">
        <v>28</v>
      </c>
      <c r="J4" s="73" t="s">
        <v>29</v>
      </c>
      <c r="K4" s="73" t="s">
        <v>30</v>
      </c>
      <c r="L4" s="76" t="s">
        <v>31</v>
      </c>
    </row>
    <row r="5" spans="1:12" ht="21.75" hidden="1" customHeight="1" outlineLevel="2">
      <c r="A5" s="274">
        <v>44104</v>
      </c>
      <c r="B5" s="77">
        <f>SUM(C5:D5)</f>
        <v>671865</v>
      </c>
      <c r="C5" s="78">
        <f>SUM(E5:H5)</f>
        <v>277785</v>
      </c>
      <c r="D5" s="79">
        <f>SUM(I5:L5)</f>
        <v>394080</v>
      </c>
      <c r="E5" s="80">
        <v>2151</v>
      </c>
      <c r="F5" s="81">
        <v>167669</v>
      </c>
      <c r="G5" s="81">
        <v>74921</v>
      </c>
      <c r="H5" s="82">
        <v>33044</v>
      </c>
      <c r="I5" s="83">
        <v>2835</v>
      </c>
      <c r="J5" s="81">
        <v>235406</v>
      </c>
      <c r="K5" s="81">
        <v>94784</v>
      </c>
      <c r="L5" s="84">
        <v>61055</v>
      </c>
    </row>
    <row r="6" spans="1:12" ht="21.75" hidden="1" customHeight="1" outlineLevel="2">
      <c r="A6" s="275">
        <v>44196</v>
      </c>
      <c r="B6" s="85">
        <v>733622</v>
      </c>
      <c r="C6" s="86">
        <v>315436</v>
      </c>
      <c r="D6" s="87">
        <v>418186</v>
      </c>
      <c r="E6" s="88">
        <v>2313</v>
      </c>
      <c r="F6" s="89">
        <v>185970</v>
      </c>
      <c r="G6" s="89">
        <v>86027</v>
      </c>
      <c r="H6" s="90">
        <v>41126</v>
      </c>
      <c r="I6" s="91">
        <v>3356</v>
      </c>
      <c r="J6" s="89">
        <v>247598</v>
      </c>
      <c r="K6" s="89">
        <v>99215</v>
      </c>
      <c r="L6" s="92">
        <v>68017</v>
      </c>
    </row>
    <row r="7" spans="1:12" ht="21.75" customHeight="1" outlineLevel="1" collapsed="1">
      <c r="A7" s="276">
        <v>44286</v>
      </c>
      <c r="B7" s="93">
        <f>SUM(C7:D7)</f>
        <v>871203</v>
      </c>
      <c r="C7" s="94">
        <f>SUM(E7:H7)</f>
        <v>368062</v>
      </c>
      <c r="D7" s="95">
        <f>SUM(I7:L7)</f>
        <v>503141</v>
      </c>
      <c r="E7" s="96">
        <v>2547</v>
      </c>
      <c r="F7" s="97">
        <v>203732</v>
      </c>
      <c r="G7" s="97">
        <v>99965</v>
      </c>
      <c r="H7" s="98">
        <v>61818</v>
      </c>
      <c r="I7" s="99">
        <v>3597</v>
      </c>
      <c r="J7" s="97">
        <v>272824</v>
      </c>
      <c r="K7" s="97">
        <v>120470</v>
      </c>
      <c r="L7" s="100">
        <v>106250</v>
      </c>
    </row>
    <row r="8" spans="1:12" ht="18" customHeight="1" outlineLevel="1">
      <c r="A8" s="101" t="s">
        <v>32</v>
      </c>
      <c r="B8" s="102"/>
      <c r="C8" s="102"/>
      <c r="D8" s="103"/>
      <c r="E8" s="103"/>
      <c r="F8" s="103"/>
      <c r="G8" s="103"/>
      <c r="H8" s="103"/>
      <c r="I8" s="103"/>
      <c r="J8" s="103"/>
      <c r="K8" s="103"/>
      <c r="L8" s="103"/>
    </row>
    <row r="9" spans="1:12" outlineLevel="1">
      <c r="A9" s="104"/>
    </row>
    <row r="10" spans="1:12" outlineLevel="1"/>
    <row r="11" spans="1:12" outlineLevel="1"/>
    <row r="12" spans="1:12" outlineLevel="1">
      <c r="C12" s="105"/>
    </row>
    <row r="13" spans="1:12" outlineLevel="1"/>
    <row r="14" spans="1:12" outlineLevel="1"/>
    <row r="15" spans="1:12" outlineLevel="1"/>
    <row r="16" spans="1:12" outlineLevel="1"/>
    <row r="17" spans="1:5" outlineLevel="1"/>
    <row r="18" spans="1:5" outlineLevel="1"/>
    <row r="19" spans="1:5" outlineLevel="1"/>
    <row r="20" spans="1:5" outlineLevel="1"/>
    <row r="21" spans="1:5" outlineLevel="1"/>
    <row r="22" spans="1:5" outlineLevel="1"/>
    <row r="23" spans="1:5" outlineLevel="1"/>
    <row r="24" spans="1:5" outlineLevel="1"/>
    <row r="25" spans="1:5" outlineLevel="1"/>
    <row r="26" spans="1:5" s="245" customFormat="1" ht="27" customHeight="1">
      <c r="A26" s="245" t="s">
        <v>33</v>
      </c>
    </row>
    <row r="27" spans="1:5" ht="69.75" customHeight="1" outlineLevel="1">
      <c r="A27" s="15" t="s">
        <v>34</v>
      </c>
      <c r="B27" s="106" t="s">
        <v>35</v>
      </c>
      <c r="C27" s="73" t="s">
        <v>84</v>
      </c>
      <c r="D27" s="73" t="s">
        <v>85</v>
      </c>
      <c r="E27" s="76" t="s">
        <v>36</v>
      </c>
    </row>
    <row r="28" spans="1:5" ht="21.75" hidden="1" customHeight="1" outlineLevel="2">
      <c r="A28" s="107" t="s">
        <v>40</v>
      </c>
      <c r="B28" s="108">
        <f>SUM(C28:E28)</f>
        <v>3046</v>
      </c>
      <c r="C28" s="109">
        <v>3030</v>
      </c>
      <c r="D28" s="110">
        <v>0</v>
      </c>
      <c r="E28" s="111">
        <v>16</v>
      </c>
    </row>
    <row r="29" spans="1:5" ht="21.75" hidden="1" customHeight="1" outlineLevel="2">
      <c r="A29" s="112" t="s">
        <v>42</v>
      </c>
      <c r="B29" s="113">
        <v>3178</v>
      </c>
      <c r="C29" s="114">
        <v>3158</v>
      </c>
      <c r="D29" s="115">
        <v>0</v>
      </c>
      <c r="E29" s="116">
        <v>20</v>
      </c>
    </row>
    <row r="30" spans="1:5" ht="21.75" customHeight="1" outlineLevel="1" collapsed="1">
      <c r="A30" s="117" t="s">
        <v>37</v>
      </c>
      <c r="B30" s="118">
        <f>SUM(C30:E30)</f>
        <v>3255</v>
      </c>
      <c r="C30" s="119">
        <v>3231</v>
      </c>
      <c r="D30" s="120">
        <v>0</v>
      </c>
      <c r="E30" s="121">
        <v>24</v>
      </c>
    </row>
    <row r="31" spans="1:5" ht="21.75" hidden="1" customHeight="1" outlineLevel="2">
      <c r="A31" s="277">
        <v>44104</v>
      </c>
      <c r="B31" s="122">
        <f>SUM(C31:E31)</f>
        <v>67415</v>
      </c>
      <c r="C31" s="123">
        <v>62061</v>
      </c>
      <c r="D31" s="123">
        <v>8</v>
      </c>
      <c r="E31" s="124">
        <v>5346</v>
      </c>
    </row>
    <row r="32" spans="1:5" ht="21.75" hidden="1" customHeight="1" outlineLevel="2">
      <c r="A32" s="278">
        <v>44196</v>
      </c>
      <c r="B32" s="113">
        <v>73610</v>
      </c>
      <c r="C32" s="125">
        <v>68193</v>
      </c>
      <c r="D32" s="125">
        <v>6</v>
      </c>
      <c r="E32" s="126">
        <v>5411</v>
      </c>
    </row>
    <row r="33" spans="1:5" ht="21.75" customHeight="1" outlineLevel="1" collapsed="1">
      <c r="A33" s="279">
        <v>44286</v>
      </c>
      <c r="B33" s="127">
        <f>SUM(C33:E33)</f>
        <v>87321</v>
      </c>
      <c r="C33" s="128">
        <v>80550</v>
      </c>
      <c r="D33" s="120">
        <v>84</v>
      </c>
      <c r="E33" s="129">
        <v>6687</v>
      </c>
    </row>
    <row r="34" spans="1:5" ht="24" customHeight="1" outlineLevel="1">
      <c r="A34" s="246" t="s">
        <v>32</v>
      </c>
      <c r="B34" s="246"/>
      <c r="C34" s="246"/>
      <c r="D34" s="246"/>
      <c r="E34" s="246"/>
    </row>
    <row r="35" spans="1:5" outlineLevel="1">
      <c r="A35" s="130"/>
      <c r="B35" s="130"/>
      <c r="C35" s="130"/>
      <c r="D35" s="130"/>
      <c r="E35" s="130"/>
    </row>
    <row r="36" spans="1:5" outlineLevel="1"/>
    <row r="37" spans="1:5" outlineLevel="1"/>
    <row r="38" spans="1:5" outlineLevel="1"/>
    <row r="39" spans="1:5" outlineLevel="1"/>
    <row r="40" spans="1:5" outlineLevel="1"/>
    <row r="41" spans="1:5" outlineLevel="1"/>
    <row r="42" spans="1:5" outlineLevel="1"/>
    <row r="43" spans="1:5" outlineLevel="1"/>
    <row r="44" spans="1:5" outlineLevel="1"/>
    <row r="45" spans="1:5" s="247" customFormat="1" ht="27" customHeight="1">
      <c r="A45" s="247" t="s">
        <v>38</v>
      </c>
    </row>
    <row r="46" spans="1:5" ht="57" customHeight="1" outlineLevel="1">
      <c r="A46" s="106" t="s">
        <v>92</v>
      </c>
      <c r="B46" s="106" t="s">
        <v>39</v>
      </c>
      <c r="C46" s="73" t="s">
        <v>86</v>
      </c>
      <c r="D46" s="76" t="s">
        <v>87</v>
      </c>
    </row>
    <row r="47" spans="1:5" ht="24.75" hidden="1" customHeight="1" outlineLevel="2">
      <c r="A47" s="107" t="s">
        <v>40</v>
      </c>
      <c r="B47" s="131" t="s">
        <v>41</v>
      </c>
      <c r="C47" s="132" t="s">
        <v>41</v>
      </c>
      <c r="D47" s="133">
        <v>2989</v>
      </c>
    </row>
    <row r="48" spans="1:5" ht="24.75" hidden="1" customHeight="1" outlineLevel="2">
      <c r="A48" s="112" t="s">
        <v>42</v>
      </c>
      <c r="B48" s="134" t="s">
        <v>41</v>
      </c>
      <c r="C48" s="135" t="s">
        <v>41</v>
      </c>
      <c r="D48" s="136">
        <v>3098</v>
      </c>
    </row>
    <row r="49" spans="1:4" ht="24.75" customHeight="1" outlineLevel="1" collapsed="1">
      <c r="A49" s="117" t="s">
        <v>37</v>
      </c>
      <c r="B49" s="137" t="s">
        <v>41</v>
      </c>
      <c r="C49" s="138" t="s">
        <v>41</v>
      </c>
      <c r="D49" s="139">
        <v>2993</v>
      </c>
    </row>
    <row r="50" spans="1:4" ht="24.75" hidden="1" customHeight="1" outlineLevel="2">
      <c r="A50" s="277">
        <v>44104</v>
      </c>
      <c r="B50" s="113">
        <f>SUM(C50:D50)</f>
        <v>61740</v>
      </c>
      <c r="C50" s="135">
        <v>715</v>
      </c>
      <c r="D50" s="136">
        <v>61025</v>
      </c>
    </row>
    <row r="51" spans="1:4" ht="24.75" hidden="1" customHeight="1" outlineLevel="2">
      <c r="A51" s="278">
        <v>44196</v>
      </c>
      <c r="B51" s="113">
        <v>67809</v>
      </c>
      <c r="C51" s="135">
        <v>751</v>
      </c>
      <c r="D51" s="136">
        <v>67058</v>
      </c>
    </row>
    <row r="52" spans="1:4" ht="24.75" customHeight="1" outlineLevel="1" collapsed="1">
      <c r="A52" s="279">
        <v>44286</v>
      </c>
      <c r="B52" s="127">
        <f>SUM(C52:D52)</f>
        <v>81417</v>
      </c>
      <c r="C52" s="140">
        <v>2059</v>
      </c>
      <c r="D52" s="141">
        <v>79358</v>
      </c>
    </row>
    <row r="53" spans="1:4" ht="43.5" customHeight="1" outlineLevel="1">
      <c r="A53" s="246" t="s">
        <v>32</v>
      </c>
      <c r="B53" s="246"/>
      <c r="C53" s="246"/>
      <c r="D53" s="246"/>
    </row>
    <row r="54" spans="1:4" outlineLevel="1"/>
    <row r="55" spans="1:4" outlineLevel="1"/>
    <row r="56" spans="1:4" outlineLevel="1"/>
    <row r="57" spans="1:4" outlineLevel="1"/>
    <row r="58" spans="1:4" outlineLevel="1"/>
    <row r="59" spans="1:4" outlineLevel="1"/>
    <row r="60" spans="1:4" outlineLevel="1"/>
    <row r="61" spans="1:4" outlineLevel="1"/>
    <row r="62" spans="1:4" outlineLevel="1"/>
    <row r="63" spans="1:4" outlineLevel="1"/>
    <row r="64" spans="1:4" s="248" customFormat="1" ht="27" customHeight="1">
      <c r="A64" s="248" t="s">
        <v>43</v>
      </c>
    </row>
    <row r="65" spans="1:12" ht="61.5" customHeight="1" outlineLevel="1">
      <c r="A65" s="15" t="s">
        <v>21</v>
      </c>
      <c r="B65" s="69" t="s">
        <v>49</v>
      </c>
      <c r="C65" s="70" t="s">
        <v>22</v>
      </c>
      <c r="D65" s="71" t="s">
        <v>23</v>
      </c>
      <c r="E65" s="72" t="s">
        <v>24</v>
      </c>
      <c r="F65" s="73" t="s">
        <v>25</v>
      </c>
      <c r="G65" s="73" t="s">
        <v>26</v>
      </c>
      <c r="H65" s="74" t="s">
        <v>27</v>
      </c>
      <c r="I65" s="75" t="s">
        <v>28</v>
      </c>
      <c r="J65" s="73" t="s">
        <v>29</v>
      </c>
      <c r="K65" s="73" t="s">
        <v>30</v>
      </c>
      <c r="L65" s="76" t="s">
        <v>31</v>
      </c>
    </row>
    <row r="66" spans="1:12" ht="24.75" hidden="1" customHeight="1" outlineLevel="2">
      <c r="A66" s="107" t="s">
        <v>40</v>
      </c>
      <c r="B66" s="142">
        <f>SUM(C66:D66)</f>
        <v>91384059.030000001</v>
      </c>
      <c r="C66" s="143">
        <f>SUM(E66:H66)</f>
        <v>42272307.600000001</v>
      </c>
      <c r="D66" s="144">
        <f>SUM(I66:L66)</f>
        <v>49111751.43</v>
      </c>
      <c r="E66" s="145">
        <v>1792976.71</v>
      </c>
      <c r="F66" s="109">
        <v>31336135.780000001</v>
      </c>
      <c r="G66" s="109">
        <v>8231949.0899999999</v>
      </c>
      <c r="H66" s="146">
        <v>911246.02</v>
      </c>
      <c r="I66" s="147">
        <v>2173461.14</v>
      </c>
      <c r="J66" s="109">
        <v>38326615.880000003</v>
      </c>
      <c r="K66" s="109">
        <v>6643310.0899999999</v>
      </c>
      <c r="L66" s="111">
        <v>1968364.32</v>
      </c>
    </row>
    <row r="67" spans="1:12" ht="24.75" hidden="1" customHeight="1" outlineLevel="2">
      <c r="A67" s="112" t="s">
        <v>42</v>
      </c>
      <c r="B67" s="148">
        <v>122746147.04000001</v>
      </c>
      <c r="C67" s="149">
        <v>54557447.719999999</v>
      </c>
      <c r="D67" s="150">
        <v>68188699.319999993</v>
      </c>
      <c r="E67" s="151">
        <v>2192617.88</v>
      </c>
      <c r="F67" s="114">
        <v>40464185.659999996</v>
      </c>
      <c r="G67" s="114">
        <v>10642391.5</v>
      </c>
      <c r="H67" s="152">
        <v>1258252.68</v>
      </c>
      <c r="I67" s="153">
        <v>2635806.98</v>
      </c>
      <c r="J67" s="114">
        <v>53362579.479999997</v>
      </c>
      <c r="K67" s="114">
        <v>9348153.3100000005</v>
      </c>
      <c r="L67" s="116">
        <v>2842159.55</v>
      </c>
    </row>
    <row r="68" spans="1:12" ht="24.75" customHeight="1" outlineLevel="1" collapsed="1">
      <c r="A68" s="117" t="s">
        <v>37</v>
      </c>
      <c r="B68" s="154">
        <f>SUM(C68:D68)</f>
        <v>48168103.609999999</v>
      </c>
      <c r="C68" s="155">
        <f>SUM(E68:H68)</f>
        <v>20629035.32</v>
      </c>
      <c r="D68" s="156">
        <f>SUM(I68:L68)</f>
        <v>27539068.289999999</v>
      </c>
      <c r="E68" s="157">
        <v>550637.68000000005</v>
      </c>
      <c r="F68" s="140">
        <v>14007345.74</v>
      </c>
      <c r="G68" s="140">
        <v>5398717.5800000001</v>
      </c>
      <c r="H68" s="158">
        <v>672334.32</v>
      </c>
      <c r="I68" s="159">
        <v>724656.09</v>
      </c>
      <c r="J68" s="140">
        <v>22121923.809999999</v>
      </c>
      <c r="K68" s="140">
        <v>3693720.85</v>
      </c>
      <c r="L68" s="141">
        <v>998767.54</v>
      </c>
    </row>
    <row r="69" spans="1:12" ht="18.75" customHeight="1" outlineLevel="1">
      <c r="A69" s="249" t="s">
        <v>32</v>
      </c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</row>
    <row r="70" spans="1:12" outlineLevel="1"/>
    <row r="71" spans="1:12" outlineLevel="1"/>
    <row r="72" spans="1:12" outlineLevel="1"/>
    <row r="73" spans="1:12" outlineLevel="1"/>
    <row r="74" spans="1:12" outlineLevel="1"/>
    <row r="75" spans="1:12" outlineLevel="1"/>
    <row r="76" spans="1:12" outlineLevel="1"/>
    <row r="77" spans="1:12" outlineLevel="1"/>
    <row r="78" spans="1:12" outlineLevel="1"/>
    <row r="79" spans="1:12" outlineLevel="1"/>
    <row r="80" spans="1:12" outlineLevel="1"/>
    <row r="81" spans="1:11" outlineLevel="1"/>
    <row r="82" spans="1:11" outlineLevel="1"/>
    <row r="83" spans="1:11" outlineLevel="1"/>
    <row r="84" spans="1:11" outlineLevel="1"/>
    <row r="85" spans="1:11" outlineLevel="1"/>
    <row r="86" spans="1:11" outlineLevel="1"/>
    <row r="87" spans="1:11" outlineLevel="1">
      <c r="C87" s="160"/>
    </row>
    <row r="88" spans="1:11" ht="58.5" customHeight="1" outlineLevel="1">
      <c r="A88" s="106" t="s">
        <v>92</v>
      </c>
      <c r="B88" s="106" t="s">
        <v>93</v>
      </c>
      <c r="C88" s="73" t="s">
        <v>44</v>
      </c>
      <c r="D88" s="76" t="s">
        <v>45</v>
      </c>
      <c r="E88" s="161" t="s">
        <v>46</v>
      </c>
    </row>
    <row r="89" spans="1:11" ht="30" hidden="1" customHeight="1" outlineLevel="2">
      <c r="A89" s="281">
        <v>44196</v>
      </c>
      <c r="B89" s="162">
        <v>1358.5644664500001</v>
      </c>
      <c r="C89" s="163">
        <v>812.58432588000005</v>
      </c>
      <c r="D89" s="163">
        <v>9.4245659999999995E-2</v>
      </c>
      <c r="E89" s="163">
        <v>545.88589491000005</v>
      </c>
    </row>
    <row r="90" spans="1:11" ht="30" customHeight="1" outlineLevel="1" collapsed="1">
      <c r="A90" s="282">
        <v>44286</v>
      </c>
      <c r="B90" s="164">
        <f>SUM(C90:E90)</f>
        <v>1435.31311321</v>
      </c>
      <c r="C90" s="165">
        <v>851.17474957000002</v>
      </c>
      <c r="D90" s="165">
        <v>0.26953665999999998</v>
      </c>
      <c r="E90" s="165">
        <v>583.86882697999999</v>
      </c>
    </row>
    <row r="91" spans="1:11" ht="27.75" customHeight="1" outlineLevel="1">
      <c r="A91" s="246" t="s">
        <v>32</v>
      </c>
      <c r="B91" s="246"/>
      <c r="C91" s="246"/>
      <c r="D91" s="246"/>
      <c r="E91" s="246"/>
      <c r="F91" s="130"/>
      <c r="G91" s="130"/>
      <c r="H91" s="130"/>
      <c r="I91" s="130"/>
      <c r="J91" s="130"/>
      <c r="K91" s="130"/>
    </row>
    <row r="92" spans="1:11" outlineLevel="1">
      <c r="D92" s="166"/>
    </row>
    <row r="93" spans="1:11" outlineLevel="1">
      <c r="D93" s="166"/>
    </row>
    <row r="94" spans="1:11" outlineLevel="1">
      <c r="D94" s="166"/>
    </row>
    <row r="95" spans="1:11" outlineLevel="1">
      <c r="D95" s="166"/>
    </row>
    <row r="96" spans="1:11" outlineLevel="1"/>
    <row r="97" spans="1:5" outlineLevel="1"/>
    <row r="98" spans="1:5" outlineLevel="1"/>
    <row r="99" spans="1:5" outlineLevel="1"/>
    <row r="100" spans="1:5" outlineLevel="1"/>
    <row r="101" spans="1:5" outlineLevel="1"/>
    <row r="102" spans="1:5" outlineLevel="1"/>
    <row r="103" spans="1:5" outlineLevel="1"/>
    <row r="104" spans="1:5" outlineLevel="1"/>
    <row r="105" spans="1:5" outlineLevel="1"/>
    <row r="106" spans="1:5" s="250" customFormat="1" ht="27" customHeight="1">
      <c r="A106" s="250" t="s">
        <v>47</v>
      </c>
    </row>
    <row r="107" spans="1:5" ht="59.25" customHeight="1" outlineLevel="1">
      <c r="A107" s="167" t="s">
        <v>48</v>
      </c>
      <c r="B107" s="168" t="s">
        <v>49</v>
      </c>
      <c r="C107" s="75" t="s">
        <v>88</v>
      </c>
      <c r="D107" s="73" t="s">
        <v>89</v>
      </c>
      <c r="E107" s="76" t="s">
        <v>90</v>
      </c>
    </row>
    <row r="108" spans="1:5" ht="24.75" hidden="1" customHeight="1" outlineLevel="2">
      <c r="A108" s="107" t="s">
        <v>40</v>
      </c>
      <c r="B108" s="142">
        <v>34052609.149999999</v>
      </c>
      <c r="C108" s="145">
        <v>6299584.9000000004</v>
      </c>
      <c r="D108" s="109">
        <v>12744247.52</v>
      </c>
      <c r="E108" s="111">
        <v>15008776.73</v>
      </c>
    </row>
    <row r="109" spans="1:5" ht="24.75" hidden="1" customHeight="1" outlineLevel="2">
      <c r="A109" s="112" t="s">
        <v>42</v>
      </c>
      <c r="B109" s="148">
        <v>49286982.140000001</v>
      </c>
      <c r="C109" s="151">
        <v>7606117.9500000002</v>
      </c>
      <c r="D109" s="114">
        <v>26582197.73</v>
      </c>
      <c r="E109" s="116">
        <v>15098666.460000001</v>
      </c>
    </row>
    <row r="110" spans="1:5" ht="24.75" customHeight="1" outlineLevel="1" collapsed="1">
      <c r="A110" s="117" t="s">
        <v>37</v>
      </c>
      <c r="B110" s="154">
        <f>SUM(C110:E110)</f>
        <v>16951176.039999999</v>
      </c>
      <c r="C110" s="157">
        <v>5534681.3399999999</v>
      </c>
      <c r="D110" s="140">
        <v>10155549.279999999</v>
      </c>
      <c r="E110" s="141">
        <v>1260945.42</v>
      </c>
    </row>
    <row r="111" spans="1:5" ht="29.25" customHeight="1" outlineLevel="1">
      <c r="A111" s="246" t="s">
        <v>32</v>
      </c>
      <c r="B111" s="246"/>
      <c r="C111" s="246"/>
      <c r="D111" s="246"/>
      <c r="E111" s="246"/>
    </row>
    <row r="112" spans="1:5" outlineLevel="1">
      <c r="B112" s="169"/>
    </row>
    <row r="113" spans="1:11" outlineLevel="1"/>
    <row r="114" spans="1:11" outlineLevel="1"/>
    <row r="115" spans="1:11" outlineLevel="1"/>
    <row r="116" spans="1:11" outlineLevel="1"/>
    <row r="117" spans="1:11" outlineLevel="1"/>
    <row r="118" spans="1:11" outlineLevel="1"/>
    <row r="119" spans="1:11" outlineLevel="1"/>
    <row r="120" spans="1:11" outlineLevel="1"/>
    <row r="121" spans="1:11" outlineLevel="1"/>
    <row r="122" spans="1:11" outlineLevel="1"/>
    <row r="123" spans="1:11" outlineLevel="1"/>
    <row r="124" spans="1:11" ht="58.5" customHeight="1" outlineLevel="1">
      <c r="A124" s="167" t="s">
        <v>48</v>
      </c>
      <c r="B124" s="168" t="s">
        <v>91</v>
      </c>
      <c r="C124" s="75" t="s">
        <v>88</v>
      </c>
      <c r="D124" s="73" t="s">
        <v>89</v>
      </c>
      <c r="E124" s="76" t="s">
        <v>90</v>
      </c>
    </row>
    <row r="125" spans="1:11" ht="27.75" hidden="1" customHeight="1" outlineLevel="2">
      <c r="A125" s="281">
        <v>44196</v>
      </c>
      <c r="B125" s="162">
        <v>485.06214112999999</v>
      </c>
      <c r="C125" s="163">
        <v>74.726024010000003</v>
      </c>
      <c r="D125" s="163">
        <v>337.55070436</v>
      </c>
      <c r="E125" s="170">
        <v>72.78541276</v>
      </c>
    </row>
    <row r="126" spans="1:11" ht="27.75" customHeight="1" outlineLevel="1" collapsed="1">
      <c r="A126" s="282">
        <v>44286</v>
      </c>
      <c r="B126" s="164">
        <f>SUM(C126:E126)</f>
        <v>513.87548875000005</v>
      </c>
      <c r="C126" s="165">
        <v>80.361509639999994</v>
      </c>
      <c r="D126" s="165">
        <v>358.48446244000002</v>
      </c>
      <c r="E126" s="171">
        <v>75.029516670000007</v>
      </c>
    </row>
    <row r="127" spans="1:11" ht="18" customHeight="1" outlineLevel="1">
      <c r="A127" s="246" t="s">
        <v>32</v>
      </c>
      <c r="B127" s="246"/>
      <c r="C127" s="246"/>
      <c r="D127" s="246"/>
      <c r="E127" s="246"/>
      <c r="F127" s="130"/>
      <c r="G127" s="130"/>
      <c r="H127" s="130"/>
      <c r="I127" s="130"/>
      <c r="J127" s="130"/>
      <c r="K127" s="130"/>
    </row>
    <row r="128" spans="1:11" outlineLevel="1">
      <c r="D128" s="166"/>
    </row>
    <row r="129" spans="1:12" outlineLevel="1">
      <c r="D129" s="166"/>
    </row>
    <row r="130" spans="1:12" outlineLevel="1">
      <c r="D130" s="166"/>
    </row>
    <row r="131" spans="1:12" outlineLevel="1"/>
    <row r="132" spans="1:12" outlineLevel="1"/>
    <row r="133" spans="1:12" outlineLevel="1"/>
    <row r="134" spans="1:12" outlineLevel="1"/>
    <row r="135" spans="1:12" outlineLevel="1"/>
    <row r="136" spans="1:12" outlineLevel="1"/>
    <row r="137" spans="1:12" outlineLevel="1"/>
    <row r="138" spans="1:12" outlineLevel="1"/>
    <row r="139" spans="1:12" outlineLevel="1"/>
    <row r="140" spans="1:12" outlineLevel="1"/>
    <row r="141" spans="1:12" s="251" customFormat="1" ht="27" customHeight="1">
      <c r="A141" s="251" t="s">
        <v>50</v>
      </c>
    </row>
    <row r="142" spans="1:12" ht="61.5" customHeight="1" outlineLevel="1">
      <c r="A142" s="172" t="s">
        <v>21</v>
      </c>
      <c r="B142" s="252" t="s">
        <v>51</v>
      </c>
      <c r="C142" s="252"/>
      <c r="D142" s="252"/>
      <c r="E142" s="253" t="s">
        <v>52</v>
      </c>
      <c r="F142" s="253"/>
      <c r="G142" s="253"/>
      <c r="H142" s="173"/>
      <c r="I142" s="173"/>
      <c r="J142" s="173"/>
      <c r="K142" s="174"/>
      <c r="L142" s="174"/>
    </row>
    <row r="143" spans="1:12" ht="24.75" hidden="1" customHeight="1" outlineLevel="2">
      <c r="A143" s="283">
        <v>44104</v>
      </c>
      <c r="B143" s="254">
        <v>1766.95</v>
      </c>
      <c r="C143" s="254"/>
      <c r="D143" s="254"/>
      <c r="E143" s="255" t="s">
        <v>41</v>
      </c>
      <c r="F143" s="255"/>
      <c r="G143" s="255"/>
      <c r="H143" s="175"/>
      <c r="I143" s="175"/>
      <c r="J143" s="175"/>
      <c r="K143" s="174"/>
      <c r="L143" s="174"/>
    </row>
    <row r="144" spans="1:12" ht="24.75" hidden="1" customHeight="1" outlineLevel="2">
      <c r="A144" s="284">
        <v>44196</v>
      </c>
      <c r="B144" s="256">
        <v>1913.74</v>
      </c>
      <c r="C144" s="256"/>
      <c r="D144" s="256"/>
      <c r="E144" s="257">
        <v>1040.32026228</v>
      </c>
      <c r="F144" s="257"/>
      <c r="G144" s="257"/>
      <c r="H144" s="175"/>
      <c r="I144" s="175"/>
      <c r="J144" s="175"/>
      <c r="K144" s="174"/>
      <c r="L144" s="174"/>
    </row>
    <row r="145" spans="1:16" ht="24.75" customHeight="1" outlineLevel="1" collapsed="1">
      <c r="A145" s="285">
        <v>44286</v>
      </c>
      <c r="B145" s="258">
        <v>2000.7540743</v>
      </c>
      <c r="C145" s="258"/>
      <c r="D145" s="258"/>
      <c r="E145" s="259">
        <v>1079.4221667899999</v>
      </c>
      <c r="F145" s="259"/>
      <c r="G145" s="259"/>
      <c r="H145" s="175"/>
      <c r="I145" s="176"/>
      <c r="J145" s="175"/>
      <c r="K145" s="177"/>
      <c r="L145" s="178"/>
    </row>
    <row r="146" spans="1:16" ht="18" customHeight="1" outlineLevel="1">
      <c r="A146" s="246" t="s">
        <v>32</v>
      </c>
      <c r="B146" s="246"/>
      <c r="C146" s="246"/>
      <c r="D146" s="246"/>
      <c r="E146" s="246"/>
      <c r="F146" s="246"/>
      <c r="G146" s="246"/>
      <c r="H146" s="130"/>
      <c r="I146" s="130"/>
      <c r="J146" s="130"/>
    </row>
    <row r="147" spans="1:16" s="260" customFormat="1" ht="18" customHeight="1" outlineLevel="1"/>
    <row r="148" spans="1:16" s="261" customFormat="1" ht="15.75">
      <c r="A148" s="261" t="s">
        <v>53</v>
      </c>
    </row>
    <row r="149" spans="1:16" s="262" customFormat="1" ht="24.75" customHeight="1" outlineLevel="1">
      <c r="A149" s="262" t="s">
        <v>54</v>
      </c>
    </row>
    <row r="150" spans="1:16" s="179" customFormat="1" ht="19.149999999999999" customHeight="1" outlineLevel="2">
      <c r="A150" s="286">
        <v>44286</v>
      </c>
      <c r="B150" s="286"/>
      <c r="C150" s="286"/>
      <c r="D150" s="286"/>
      <c r="E150" s="286"/>
      <c r="F150" s="286"/>
      <c r="H150" s="263" t="s">
        <v>94</v>
      </c>
      <c r="I150" s="263"/>
      <c r="J150" s="263"/>
      <c r="K150" s="263"/>
      <c r="L150" s="263"/>
      <c r="M150" s="263"/>
      <c r="N150" s="263"/>
      <c r="O150" s="263"/>
    </row>
    <row r="151" spans="1:16" s="13" customFormat="1" ht="42" customHeight="1" outlineLevel="2">
      <c r="A151" s="15" t="s">
        <v>55</v>
      </c>
      <c r="B151" s="16" t="s">
        <v>56</v>
      </c>
      <c r="C151" s="16" t="s">
        <v>57</v>
      </c>
      <c r="D151" s="16" t="s">
        <v>58</v>
      </c>
      <c r="E151" s="16" t="s">
        <v>59</v>
      </c>
      <c r="F151" s="17" t="s">
        <v>60</v>
      </c>
      <c r="G151" s="180" t="s">
        <v>61</v>
      </c>
      <c r="H151" s="181" t="s">
        <v>62</v>
      </c>
      <c r="I151" s="182" t="s">
        <v>63</v>
      </c>
      <c r="J151" s="17" t="s">
        <v>64</v>
      </c>
      <c r="K151" s="183" t="s">
        <v>10</v>
      </c>
      <c r="L151" s="184" t="s">
        <v>65</v>
      </c>
      <c r="M151" s="182" t="s">
        <v>63</v>
      </c>
      <c r="N151" s="17" t="s">
        <v>66</v>
      </c>
      <c r="O151" s="183" t="s">
        <v>10</v>
      </c>
    </row>
    <row r="152" spans="1:16" s="13" customFormat="1" ht="16.5" customHeight="1" outlineLevel="2">
      <c r="A152" s="41" t="s">
        <v>3</v>
      </c>
      <c r="B152" s="185">
        <v>913.64505998000004</v>
      </c>
      <c r="C152" s="185">
        <v>527.63296511999999</v>
      </c>
      <c r="D152" s="185">
        <v>10.485033250000001</v>
      </c>
      <c r="E152" s="185">
        <v>28.596205090000002</v>
      </c>
      <c r="F152" s="43">
        <v>49.695409529999999</v>
      </c>
      <c r="G152" s="186"/>
      <c r="H152" s="187">
        <f>B152-B159</f>
        <v>30.260551560000067</v>
      </c>
      <c r="I152" s="44">
        <f>H152/B159</f>
        <v>3.4255243635779115E-2</v>
      </c>
      <c r="J152" s="188">
        <f>B152-B166</f>
        <v>246.86621530000002</v>
      </c>
      <c r="K152" s="44">
        <f>J152/B166</f>
        <v>0.37023702426923255</v>
      </c>
      <c r="L152" s="187">
        <f>C152-C159</f>
        <v>8.7459029799999826</v>
      </c>
      <c r="M152" s="44">
        <f>L152/C159</f>
        <v>1.685511861469436E-2</v>
      </c>
      <c r="N152" s="188">
        <f>C152-C166</f>
        <v>3.1859780900000487</v>
      </c>
      <c r="O152" s="189">
        <f>N152/C166</f>
        <v>6.0749287702892285E-3</v>
      </c>
    </row>
    <row r="153" spans="1:16" s="13" customFormat="1" ht="16.5" customHeight="1" outlineLevel="2">
      <c r="A153" s="46" t="s">
        <v>4</v>
      </c>
      <c r="B153" s="185">
        <v>208.25926097999999</v>
      </c>
      <c r="C153" s="185">
        <v>113.90856328</v>
      </c>
      <c r="D153" s="185">
        <v>0</v>
      </c>
      <c r="E153" s="185">
        <v>0</v>
      </c>
      <c r="F153" s="43">
        <v>0.73955488999999996</v>
      </c>
      <c r="G153" s="186"/>
      <c r="H153" s="187">
        <f>B153-B160</f>
        <v>2.6894206300000008</v>
      </c>
      <c r="I153" s="44">
        <f>H153/B160</f>
        <v>1.3082758761796162E-2</v>
      </c>
      <c r="J153" s="188">
        <f>B153-B167</f>
        <v>65.762302489999996</v>
      </c>
      <c r="K153" s="44">
        <f>J153/B167</f>
        <v>0.46149969225213316</v>
      </c>
      <c r="L153" s="187">
        <f>C153-C160</f>
        <v>-3.1695366699999994</v>
      </c>
      <c r="M153" s="44">
        <f>L153/C160</f>
        <v>-2.7071985891072702E-2</v>
      </c>
      <c r="N153" s="188">
        <f>C153-C167</f>
        <v>-23.492395000000002</v>
      </c>
      <c r="O153" s="189">
        <f>N153/C167</f>
        <v>-0.1709769370903983</v>
      </c>
    </row>
    <row r="154" spans="1:16" s="13" customFormat="1" ht="16.5" customHeight="1" outlineLevel="2">
      <c r="A154" s="46" t="s">
        <v>5</v>
      </c>
      <c r="B154" s="43">
        <v>114.87617643999999</v>
      </c>
      <c r="C154" s="43">
        <v>27.807645579999999</v>
      </c>
      <c r="D154" s="43">
        <v>0</v>
      </c>
      <c r="E154" s="43">
        <v>7.0059836999999998</v>
      </c>
      <c r="F154" s="43">
        <v>4.6383040099999997</v>
      </c>
      <c r="G154" s="186"/>
      <c r="H154" s="187">
        <f>B154-B161</f>
        <v>7.6484342220999935</v>
      </c>
      <c r="I154" s="44">
        <f>H154/B161</f>
        <v>7.132887500846033E-2</v>
      </c>
      <c r="J154" s="188">
        <f>B154-B168</f>
        <v>19.681272095299988</v>
      </c>
      <c r="K154" s="44">
        <f>J154/B168</f>
        <v>0.20674711772422455</v>
      </c>
      <c r="L154" s="187">
        <f>C154-C161</f>
        <v>-5.6986794900000035</v>
      </c>
      <c r="M154" s="44">
        <f>L154/C161</f>
        <v>-0.17007772347741992</v>
      </c>
      <c r="N154" s="188">
        <f>C154-C168</f>
        <v>-6.6645949700000031</v>
      </c>
      <c r="O154" s="189">
        <f>N154/C168</f>
        <v>-0.19333222510829812</v>
      </c>
    </row>
    <row r="155" spans="1:16" s="197" customFormat="1" ht="16.5" customHeight="1" outlineLevel="2">
      <c r="A155" s="190" t="s">
        <v>6</v>
      </c>
      <c r="B155" s="191">
        <f>SUM(B152:B154)</f>
        <v>1236.7804974000001</v>
      </c>
      <c r="C155" s="191">
        <f>SUM(C152:C154)</f>
        <v>669.34917397999993</v>
      </c>
      <c r="D155" s="191">
        <f>SUM(D152:D154)</f>
        <v>10.485033250000001</v>
      </c>
      <c r="E155" s="191">
        <f>SUM(E152:E154)</f>
        <v>35.60218879</v>
      </c>
      <c r="F155" s="192">
        <f>SUM(F152:F154)</f>
        <v>55.073268429999999</v>
      </c>
      <c r="G155" s="193"/>
      <c r="H155" s="194">
        <f>B155-B162</f>
        <v>40.598406412100076</v>
      </c>
      <c r="I155" s="195">
        <f>H155/B162</f>
        <v>3.3939988500054169E-2</v>
      </c>
      <c r="J155" s="191">
        <f>B155-B169</f>
        <v>332.30978988530001</v>
      </c>
      <c r="K155" s="195">
        <f>J155/B169</f>
        <v>0.36740801788752137</v>
      </c>
      <c r="L155" s="194">
        <f>C155-C162</f>
        <v>-0.1223131800001056</v>
      </c>
      <c r="M155" s="195">
        <f>L155/C162</f>
        <v>-1.8270110429792423E-4</v>
      </c>
      <c r="N155" s="191">
        <f>C155-C169</f>
        <v>-26.971011879999992</v>
      </c>
      <c r="O155" s="196">
        <f>N155/C169</f>
        <v>-3.8733634939347721E-2</v>
      </c>
    </row>
    <row r="156" spans="1:16" s="3" customFormat="1" ht="7.5" customHeight="1" outlineLevel="2"/>
    <row r="157" spans="1:16" s="179" customFormat="1" ht="15" customHeight="1" outlineLevel="2">
      <c r="A157" s="286">
        <v>44196</v>
      </c>
      <c r="B157" s="286"/>
      <c r="C157" s="286"/>
      <c r="D157" s="286"/>
      <c r="E157" s="286"/>
      <c r="F157" s="286"/>
      <c r="G157" s="198"/>
      <c r="H157" s="13"/>
      <c r="I157" s="13"/>
      <c r="J157" s="13"/>
    </row>
    <row r="158" spans="1:16" s="13" customFormat="1" ht="27" customHeight="1" outlineLevel="2">
      <c r="A158" s="15" t="s">
        <v>55</v>
      </c>
      <c r="B158" s="16" t="s">
        <v>56</v>
      </c>
      <c r="C158" s="16" t="s">
        <v>57</v>
      </c>
      <c r="D158" s="16" t="s">
        <v>58</v>
      </c>
      <c r="E158" s="16" t="s">
        <v>59</v>
      </c>
      <c r="F158" s="17" t="s">
        <v>60</v>
      </c>
      <c r="H158" s="199"/>
      <c r="I158" s="199"/>
      <c r="J158" s="199"/>
      <c r="K158" s="197"/>
      <c r="M158" s="199"/>
      <c r="N158" s="199"/>
      <c r="O158" s="199"/>
      <c r="P158" s="197"/>
    </row>
    <row r="159" spans="1:16" s="13" customFormat="1" ht="16.5" customHeight="1" outlineLevel="2">
      <c r="A159" s="41" t="s">
        <v>3</v>
      </c>
      <c r="B159" s="185">
        <v>883.38450841999997</v>
      </c>
      <c r="C159" s="185">
        <v>518.88706214000001</v>
      </c>
      <c r="D159" s="185">
        <v>11.00886637</v>
      </c>
      <c r="E159" s="185">
        <v>25.267905089999999</v>
      </c>
      <c r="F159" s="43">
        <v>11.50762261</v>
      </c>
      <c r="M159" s="199"/>
      <c r="N159" s="199"/>
      <c r="O159" s="199"/>
      <c r="P159" s="197"/>
    </row>
    <row r="160" spans="1:16" s="13" customFormat="1" ht="16.5" customHeight="1" outlineLevel="2">
      <c r="A160" s="46" t="s">
        <v>4</v>
      </c>
      <c r="B160" s="185">
        <v>205.56984034999999</v>
      </c>
      <c r="C160" s="185">
        <v>117.07809995</v>
      </c>
      <c r="D160" s="185">
        <v>0</v>
      </c>
      <c r="E160" s="185">
        <v>0</v>
      </c>
      <c r="F160" s="43">
        <v>0</v>
      </c>
      <c r="M160" s="199"/>
      <c r="N160" s="199"/>
      <c r="O160" s="199"/>
      <c r="P160" s="197"/>
    </row>
    <row r="161" spans="1:16" s="13" customFormat="1" ht="16.5" customHeight="1" outlineLevel="2">
      <c r="A161" s="46" t="s">
        <v>5</v>
      </c>
      <c r="B161" s="43">
        <v>107.2277422179</v>
      </c>
      <c r="C161" s="43">
        <v>33.506325070000003</v>
      </c>
      <c r="D161" s="43">
        <v>0</v>
      </c>
      <c r="E161" s="43">
        <v>7.0059836999999998</v>
      </c>
      <c r="F161" s="43">
        <v>3.7254052</v>
      </c>
      <c r="O161" s="199"/>
      <c r="P161" s="197"/>
    </row>
    <row r="162" spans="1:16" s="197" customFormat="1" ht="16.5" customHeight="1" outlineLevel="2">
      <c r="A162" s="190" t="s">
        <v>6</v>
      </c>
      <c r="B162" s="191">
        <f>SUM(B159:B161)</f>
        <v>1196.1820909879</v>
      </c>
      <c r="C162" s="191">
        <v>669.47148716000004</v>
      </c>
      <c r="D162" s="191">
        <v>11.00886637</v>
      </c>
      <c r="E162" s="191">
        <v>32.273888790000001</v>
      </c>
      <c r="F162" s="192">
        <f>SUM(F159:F161)</f>
        <v>15.233027809999999</v>
      </c>
      <c r="G162" s="193"/>
    </row>
    <row r="163" spans="1:16" s="264" customFormat="1" ht="7.5" customHeight="1" outlineLevel="2"/>
    <row r="164" spans="1:16" s="179" customFormat="1" ht="15" customHeight="1" outlineLevel="2">
      <c r="A164" s="286">
        <v>43921</v>
      </c>
      <c r="B164" s="286"/>
      <c r="C164" s="286"/>
      <c r="D164" s="286"/>
      <c r="E164" s="286"/>
      <c r="F164" s="286"/>
    </row>
    <row r="165" spans="1:16" s="13" customFormat="1" ht="27" customHeight="1" outlineLevel="2">
      <c r="A165" s="15" t="s">
        <v>55</v>
      </c>
      <c r="B165" s="16" t="s">
        <v>56</v>
      </c>
      <c r="C165" s="16" t="s">
        <v>57</v>
      </c>
      <c r="D165" s="16" t="s">
        <v>58</v>
      </c>
      <c r="E165" s="16" t="s">
        <v>59</v>
      </c>
      <c r="F165" s="17" t="s">
        <v>60</v>
      </c>
      <c r="G165" s="179"/>
    </row>
    <row r="166" spans="1:16" s="13" customFormat="1" ht="16.5" customHeight="1" outlineLevel="2">
      <c r="A166" s="41" t="s">
        <v>3</v>
      </c>
      <c r="B166" s="188">
        <v>666.77884468000002</v>
      </c>
      <c r="C166" s="188">
        <v>524.44698702999995</v>
      </c>
      <c r="D166" s="188">
        <v>5.3119754300000004</v>
      </c>
      <c r="E166" s="188">
        <v>27.407447090000002</v>
      </c>
      <c r="F166" s="42">
        <v>9.1225466100000006</v>
      </c>
      <c r="G166" s="179"/>
    </row>
    <row r="167" spans="1:16" s="13" customFormat="1" ht="16.5" customHeight="1" outlineLevel="2">
      <c r="A167" s="46" t="s">
        <v>4</v>
      </c>
      <c r="B167" s="188">
        <v>142.49695849</v>
      </c>
      <c r="C167" s="188">
        <v>137.40095828</v>
      </c>
      <c r="D167" s="188">
        <v>0</v>
      </c>
      <c r="E167" s="188">
        <v>0</v>
      </c>
      <c r="F167" s="42">
        <v>0</v>
      </c>
      <c r="G167" s="179"/>
    </row>
    <row r="168" spans="1:16" s="13" customFormat="1" ht="16.5" customHeight="1" outlineLevel="2">
      <c r="A168" s="46" t="s">
        <v>5</v>
      </c>
      <c r="B168" s="42">
        <v>95.194904344700007</v>
      </c>
      <c r="C168" s="42">
        <v>34.472240550000002</v>
      </c>
      <c r="D168" s="42">
        <v>0</v>
      </c>
      <c r="E168" s="42">
        <v>7.06230037</v>
      </c>
      <c r="F168" s="42">
        <v>3.7254052</v>
      </c>
    </row>
    <row r="169" spans="1:16" s="13" customFormat="1" ht="16.5" customHeight="1" outlineLevel="2">
      <c r="A169" s="190" t="s">
        <v>6</v>
      </c>
      <c r="B169" s="191">
        <f>SUM(B166:B168)</f>
        <v>904.47070751470005</v>
      </c>
      <c r="C169" s="191">
        <f>SUM(C166:C168)</f>
        <v>696.32018585999992</v>
      </c>
      <c r="D169" s="191">
        <f>SUM(D166:D168)</f>
        <v>5.3119754300000004</v>
      </c>
      <c r="E169" s="191">
        <f>SUM(E166:E168)</f>
        <v>34.469747460000001</v>
      </c>
      <c r="F169" s="192">
        <f>SUM(F166:F168)</f>
        <v>12.847951810000001</v>
      </c>
    </row>
    <row r="170" spans="1:16" s="203" customFormat="1" ht="26.25" customHeight="1" outlineLevel="2">
      <c r="A170" s="265" t="s">
        <v>67</v>
      </c>
      <c r="B170" s="265"/>
      <c r="C170" s="265"/>
      <c r="D170" s="265"/>
      <c r="E170" s="265"/>
      <c r="F170" s="265"/>
      <c r="G170" s="13"/>
      <c r="H170" s="200"/>
      <c r="I170" s="200"/>
      <c r="J170" s="200"/>
      <c r="K170" s="200"/>
      <c r="L170" s="201"/>
      <c r="M170" s="202"/>
      <c r="N170" s="202"/>
      <c r="O170" s="202"/>
    </row>
    <row r="171" spans="1:16" s="266" customFormat="1" ht="12" customHeight="1" outlineLevel="2"/>
    <row r="172" spans="1:16" s="204" customFormat="1" ht="18" outlineLevel="2">
      <c r="A172" s="267" t="s">
        <v>68</v>
      </c>
      <c r="B172" s="267"/>
      <c r="C172" s="267"/>
      <c r="D172" s="267"/>
      <c r="E172" s="267"/>
      <c r="F172" s="267"/>
      <c r="G172" s="267"/>
      <c r="H172" s="267"/>
    </row>
    <row r="173" spans="1:16" s="13" customFormat="1" ht="12.6" customHeight="1" outlineLevel="2"/>
    <row r="174" spans="1:16" s="13" customFormat="1" ht="12.6" customHeight="1" outlineLevel="2"/>
    <row r="175" spans="1:16" s="13" customFormat="1" ht="12.6" customHeight="1" outlineLevel="2"/>
    <row r="176" spans="1:16" s="13" customFormat="1" ht="12.6" customHeight="1" outlineLevel="2"/>
    <row r="177" s="13" customFormat="1" ht="12.6" customHeight="1" outlineLevel="2"/>
    <row r="178" s="13" customFormat="1" ht="12.6" customHeight="1" outlineLevel="2"/>
    <row r="179" s="13" customFormat="1" ht="12.6" customHeight="1" outlineLevel="2"/>
    <row r="180" s="13" customFormat="1" ht="12.6" customHeight="1" outlineLevel="2"/>
    <row r="181" s="13" customFormat="1" ht="12.6" customHeight="1" outlineLevel="2"/>
    <row r="182" s="13" customFormat="1" ht="12.6" customHeight="1" outlineLevel="2"/>
    <row r="183" s="13" customFormat="1" ht="12.6" customHeight="1" outlineLevel="2"/>
    <row r="184" s="13" customFormat="1" ht="12.6" customHeight="1" outlineLevel="2"/>
    <row r="185" s="13" customFormat="1" ht="12.6" customHeight="1" outlineLevel="2"/>
    <row r="186" s="13" customFormat="1" ht="12.6" customHeight="1" outlineLevel="2"/>
    <row r="187" s="13" customFormat="1" ht="12.6" customHeight="1" outlineLevel="2"/>
    <row r="188" s="13" customFormat="1" ht="12.6" customHeight="1" outlineLevel="2"/>
    <row r="189" s="13" customFormat="1" ht="12.6" customHeight="1" outlineLevel="2"/>
    <row r="190" s="13" customFormat="1" ht="12.6" customHeight="1" outlineLevel="2"/>
    <row r="191" s="13" customFormat="1" ht="12.6" customHeight="1" outlineLevel="2"/>
    <row r="192" s="13" customFormat="1" ht="12.6" customHeight="1" outlineLevel="2"/>
    <row r="193" spans="1:1" s="13" customFormat="1" ht="12.6" customHeight="1" outlineLevel="2"/>
    <row r="194" spans="1:1" s="13" customFormat="1" ht="12.6" customHeight="1" outlineLevel="2"/>
    <row r="195" spans="1:1" s="13" customFormat="1" ht="12.6" customHeight="1" outlineLevel="2"/>
    <row r="196" spans="1:1" s="13" customFormat="1" ht="12.6" customHeight="1" outlineLevel="2"/>
    <row r="197" spans="1:1" s="13" customFormat="1" ht="12.6" customHeight="1" outlineLevel="2"/>
    <row r="198" spans="1:1" s="13" customFormat="1" ht="12.6" customHeight="1" outlineLevel="2"/>
    <row r="199" spans="1:1" s="13" customFormat="1" ht="12.6" customHeight="1" outlineLevel="2"/>
    <row r="200" spans="1:1" s="13" customFormat="1" ht="12.6" customHeight="1" outlineLevel="2"/>
    <row r="201" spans="1:1" s="13" customFormat="1" ht="12.6" customHeight="1" outlineLevel="2"/>
    <row r="202" spans="1:1" s="13" customFormat="1" ht="12.6" customHeight="1" outlineLevel="2"/>
    <row r="203" spans="1:1" s="13" customFormat="1" ht="12.6" customHeight="1" outlineLevel="2"/>
    <row r="204" spans="1:1" s="13" customFormat="1" ht="12.6" customHeight="1" outlineLevel="2"/>
    <row r="205" spans="1:1" s="13" customFormat="1" ht="12.6" customHeight="1" outlineLevel="2"/>
    <row r="206" spans="1:1" s="13" customFormat="1" ht="12.6" customHeight="1" outlineLevel="2"/>
    <row r="207" spans="1:1" s="3" customFormat="1" outlineLevel="2"/>
    <row r="208" spans="1:1" s="268" customFormat="1" ht="19.5" customHeight="1" outlineLevel="1">
      <c r="A208" s="268" t="s">
        <v>69</v>
      </c>
    </row>
    <row r="209" spans="1:15" s="206" customFormat="1" ht="29.45" customHeight="1" outlineLevel="2">
      <c r="A209" s="15" t="s">
        <v>21</v>
      </c>
      <c r="B209" s="16" t="s">
        <v>56</v>
      </c>
      <c r="C209" s="16" t="s">
        <v>57</v>
      </c>
      <c r="D209" s="16" t="s">
        <v>58</v>
      </c>
      <c r="E209" s="16" t="s">
        <v>59</v>
      </c>
      <c r="F209" s="17" t="s">
        <v>60</v>
      </c>
      <c r="G209" s="17" t="s">
        <v>6</v>
      </c>
      <c r="H209" s="205" t="s">
        <v>61</v>
      </c>
    </row>
    <row r="210" spans="1:15" s="212" customFormat="1" ht="17.45" customHeight="1" outlineLevel="2">
      <c r="A210" s="207">
        <v>43921</v>
      </c>
      <c r="B210" s="188">
        <v>1597.5</v>
      </c>
      <c r="C210" s="188">
        <v>1307.5</v>
      </c>
      <c r="D210" s="188">
        <v>7.6</v>
      </c>
      <c r="E210" s="188">
        <v>88.5</v>
      </c>
      <c r="F210" s="42">
        <v>105.4</v>
      </c>
      <c r="G210" s="208">
        <f>SUM(B210:F210)</f>
        <v>3106.5</v>
      </c>
      <c r="H210" s="209"/>
      <c r="I210" s="209"/>
      <c r="J210" s="209"/>
      <c r="K210" s="209"/>
      <c r="L210" s="209"/>
      <c r="M210" s="210"/>
      <c r="N210" s="211"/>
    </row>
    <row r="211" spans="1:15" s="206" customFormat="1" ht="17.45" customHeight="1" outlineLevel="3">
      <c r="A211" s="213">
        <v>44012</v>
      </c>
      <c r="B211" s="188">
        <v>1925.4493749883</v>
      </c>
      <c r="C211" s="188">
        <v>1336.6328097999999</v>
      </c>
      <c r="D211" s="188">
        <v>9.7334202100000002</v>
      </c>
      <c r="E211" s="188">
        <v>88.273830790000005</v>
      </c>
      <c r="F211" s="42">
        <v>12.9399242</v>
      </c>
      <c r="G211" s="208">
        <f>SUM(B211:F211)</f>
        <v>3373.0293599882998</v>
      </c>
      <c r="H211" s="210"/>
      <c r="I211" s="210"/>
      <c r="L211" s="214"/>
    </row>
    <row r="212" spans="1:15" s="206" customFormat="1" ht="17.45" customHeight="1" outlineLevel="3">
      <c r="A212" s="213">
        <v>44104</v>
      </c>
      <c r="B212" s="188">
        <v>1989.5798167298999</v>
      </c>
      <c r="C212" s="188">
        <v>1405.6709719</v>
      </c>
      <c r="D212" s="188">
        <v>11.037242689999999</v>
      </c>
      <c r="E212" s="188">
        <v>86.883830790000005</v>
      </c>
      <c r="F212" s="42">
        <v>15.05433891</v>
      </c>
      <c r="G212" s="208">
        <f>SUM(B212:F212)</f>
        <v>3508.2262010198997</v>
      </c>
      <c r="H212" s="210"/>
      <c r="I212" s="210"/>
      <c r="L212" s="214"/>
    </row>
    <row r="213" spans="1:15" s="206" customFormat="1" ht="17.45" customHeight="1" outlineLevel="2">
      <c r="A213" s="213">
        <v>44196</v>
      </c>
      <c r="B213" s="188">
        <v>2050.2280909879</v>
      </c>
      <c r="C213" s="188">
        <v>1366.31248716</v>
      </c>
      <c r="D213" s="188">
        <v>11.00886637</v>
      </c>
      <c r="E213" s="188">
        <v>87.026888790000001</v>
      </c>
      <c r="F213" s="42">
        <v>15.358027809999999</v>
      </c>
      <c r="G213" s="208">
        <f>SUM(B213:F213)</f>
        <v>3529.9343611179002</v>
      </c>
      <c r="H213" s="210"/>
      <c r="I213" s="210"/>
      <c r="L213" s="214"/>
    </row>
    <row r="214" spans="1:15" s="206" customFormat="1" ht="17.45" customHeight="1" outlineLevel="2">
      <c r="A214" s="215">
        <v>44286</v>
      </c>
      <c r="B214" s="216">
        <v>2106.2004974000001</v>
      </c>
      <c r="C214" s="216">
        <v>1370.49017398</v>
      </c>
      <c r="D214" s="216">
        <v>10.485033250000001</v>
      </c>
      <c r="E214" s="216">
        <v>90.35518879</v>
      </c>
      <c r="F214" s="217">
        <v>62.073268429999999</v>
      </c>
      <c r="G214" s="218">
        <f>SUM(B214:F214)</f>
        <v>3639.6041618499999</v>
      </c>
      <c r="H214" s="209"/>
      <c r="I214" s="209"/>
      <c r="J214" s="209"/>
      <c r="K214" s="209"/>
      <c r="L214" s="209"/>
      <c r="M214" s="210"/>
      <c r="N214" s="211"/>
    </row>
    <row r="215" spans="1:15" s="203" customFormat="1" ht="25.5" customHeight="1" outlineLevel="2">
      <c r="A215" s="265" t="s">
        <v>70</v>
      </c>
      <c r="B215" s="265"/>
      <c r="C215" s="265"/>
      <c r="D215" s="265"/>
      <c r="E215" s="265"/>
      <c r="F215" s="265"/>
      <c r="G215" s="265"/>
      <c r="H215" s="200"/>
      <c r="I215" s="200"/>
      <c r="J215" s="206"/>
      <c r="K215" s="212"/>
      <c r="L215" s="210"/>
      <c r="M215" s="210"/>
      <c r="N215" s="202"/>
      <c r="O215" s="202"/>
    </row>
    <row r="216" spans="1:15" s="206" customFormat="1" ht="15" customHeight="1" outlineLevel="2">
      <c r="A216" s="219"/>
      <c r="B216" s="219"/>
      <c r="C216" s="219"/>
      <c r="D216" s="219"/>
      <c r="E216" s="219"/>
      <c r="F216" s="219"/>
      <c r="G216" s="219"/>
      <c r="H216" s="219"/>
      <c r="J216" s="212"/>
    </row>
    <row r="217" spans="1:15" s="206" customFormat="1" ht="15" customHeight="1" outlineLevel="2">
      <c r="A217" s="219"/>
      <c r="B217" s="219"/>
      <c r="C217" s="219"/>
      <c r="D217" s="219"/>
      <c r="E217" s="219"/>
      <c r="F217" s="219"/>
      <c r="G217" s="219"/>
      <c r="H217" s="219"/>
      <c r="L217" s="214"/>
    </row>
    <row r="218" spans="1:15" s="206" customFormat="1" ht="15" customHeight="1" outlineLevel="2">
      <c r="A218" s="219"/>
      <c r="B218" s="219"/>
      <c r="C218" s="219"/>
      <c r="D218" s="219"/>
      <c r="E218" s="219"/>
      <c r="F218" s="219"/>
      <c r="G218" s="219"/>
      <c r="H218" s="219"/>
      <c r="L218" s="214"/>
    </row>
    <row r="219" spans="1:15" s="206" customFormat="1" ht="15" customHeight="1" outlineLevel="2">
      <c r="A219" s="219"/>
      <c r="B219" s="219"/>
      <c r="C219" s="219"/>
      <c r="D219" s="219"/>
      <c r="E219" s="219"/>
      <c r="F219" s="219"/>
      <c r="G219" s="219"/>
      <c r="H219" s="219"/>
    </row>
    <row r="220" spans="1:15" s="206" customFormat="1" ht="15" customHeight="1" outlineLevel="2">
      <c r="A220" s="219"/>
      <c r="B220" s="219"/>
      <c r="C220" s="219"/>
      <c r="D220" s="219"/>
      <c r="E220" s="219"/>
      <c r="F220" s="219"/>
      <c r="G220" s="219"/>
      <c r="H220" s="219"/>
    </row>
    <row r="221" spans="1:15" s="206" customFormat="1" ht="15" customHeight="1" outlineLevel="2">
      <c r="A221" s="219"/>
      <c r="B221" s="219"/>
      <c r="C221" s="219"/>
      <c r="D221" s="219"/>
      <c r="E221" s="219"/>
      <c r="F221" s="219"/>
      <c r="G221" s="219"/>
      <c r="H221" s="219"/>
    </row>
    <row r="222" spans="1:15" s="206" customFormat="1" ht="15" customHeight="1" outlineLevel="2">
      <c r="A222" s="219"/>
      <c r="B222" s="219"/>
      <c r="C222" s="219"/>
      <c r="D222" s="219"/>
      <c r="E222" s="219"/>
      <c r="F222" s="219"/>
      <c r="G222" s="219"/>
      <c r="H222" s="219"/>
    </row>
    <row r="223" spans="1:15" s="206" customFormat="1" ht="15" customHeight="1" outlineLevel="2">
      <c r="A223" s="219"/>
      <c r="B223" s="219"/>
      <c r="C223" s="219"/>
      <c r="D223" s="219"/>
      <c r="E223" s="219"/>
      <c r="F223" s="219"/>
      <c r="G223" s="219"/>
      <c r="H223" s="219"/>
    </row>
    <row r="224" spans="1:15" s="206" customFormat="1" ht="15" customHeight="1" outlineLevel="2">
      <c r="A224" s="219"/>
      <c r="B224" s="219"/>
      <c r="C224" s="219"/>
      <c r="D224" s="219"/>
      <c r="E224" s="219"/>
      <c r="F224" s="219"/>
      <c r="G224" s="219"/>
      <c r="H224" s="219"/>
    </row>
    <row r="225" spans="1:8" s="206" customFormat="1" ht="15" customHeight="1" outlineLevel="2">
      <c r="A225" s="219"/>
      <c r="B225" s="219"/>
      <c r="C225" s="219"/>
      <c r="D225" s="219"/>
      <c r="E225" s="219"/>
      <c r="F225" s="219"/>
      <c r="G225" s="219"/>
      <c r="H225" s="219"/>
    </row>
    <row r="226" spans="1:8" s="206" customFormat="1" ht="15" customHeight="1" outlineLevel="2">
      <c r="A226" s="219"/>
      <c r="B226" s="219"/>
      <c r="C226" s="219"/>
      <c r="D226" s="219"/>
      <c r="E226" s="219"/>
      <c r="F226" s="219"/>
      <c r="G226" s="219"/>
      <c r="H226" s="219"/>
    </row>
    <row r="227" spans="1:8" s="206" customFormat="1" ht="15" customHeight="1" outlineLevel="2">
      <c r="A227" s="219"/>
      <c r="B227" s="219"/>
      <c r="C227" s="219"/>
      <c r="D227" s="219"/>
      <c r="E227" s="219"/>
      <c r="F227" s="219"/>
      <c r="G227" s="219"/>
      <c r="H227" s="219"/>
    </row>
    <row r="228" spans="1:8" s="206" customFormat="1" ht="15" customHeight="1" outlineLevel="2">
      <c r="A228" s="219"/>
      <c r="B228" s="219"/>
      <c r="C228" s="219"/>
      <c r="D228" s="219"/>
      <c r="E228" s="219"/>
      <c r="F228" s="219"/>
      <c r="G228" s="219"/>
      <c r="H228" s="219"/>
    </row>
    <row r="229" spans="1:8" s="206" customFormat="1" ht="15" customHeight="1" outlineLevel="2">
      <c r="A229" s="219"/>
      <c r="B229" s="219"/>
      <c r="C229" s="219"/>
      <c r="D229" s="219"/>
      <c r="E229" s="219"/>
      <c r="F229" s="219"/>
      <c r="G229" s="219"/>
      <c r="H229" s="219"/>
    </row>
    <row r="230" spans="1:8" s="206" customFormat="1" ht="15" customHeight="1" outlineLevel="2">
      <c r="A230" s="219"/>
      <c r="B230" s="219"/>
      <c r="C230" s="219"/>
      <c r="D230" s="219"/>
      <c r="E230" s="219"/>
      <c r="F230" s="219"/>
      <c r="G230" s="219"/>
      <c r="H230" s="219"/>
    </row>
    <row r="231" spans="1:8" s="206" customFormat="1" ht="15" customHeight="1" outlineLevel="2">
      <c r="A231" s="219"/>
      <c r="B231" s="219"/>
      <c r="C231" s="219"/>
      <c r="D231" s="219"/>
      <c r="E231" s="219"/>
      <c r="F231" s="219"/>
      <c r="G231" s="219"/>
      <c r="H231" s="219"/>
    </row>
    <row r="232" spans="1:8" s="206" customFormat="1" ht="15" customHeight="1" outlineLevel="2">
      <c r="A232" s="219"/>
      <c r="B232" s="219"/>
      <c r="C232" s="219"/>
      <c r="D232" s="219"/>
      <c r="E232" s="219"/>
      <c r="F232" s="219"/>
      <c r="G232" s="219"/>
      <c r="H232" s="219"/>
    </row>
    <row r="233" spans="1:8" s="206" customFormat="1" ht="15" customHeight="1" outlineLevel="2">
      <c r="A233" s="219"/>
      <c r="B233" s="219"/>
      <c r="C233" s="219"/>
      <c r="D233" s="219"/>
      <c r="E233" s="219"/>
      <c r="F233" s="219"/>
      <c r="G233" s="219"/>
      <c r="H233" s="219"/>
    </row>
    <row r="234" spans="1:8" s="206" customFormat="1" ht="15" customHeight="1" outlineLevel="2">
      <c r="A234" s="219"/>
      <c r="B234" s="219"/>
      <c r="C234" s="219"/>
      <c r="D234" s="219"/>
      <c r="E234" s="219"/>
      <c r="F234" s="219"/>
      <c r="G234" s="219"/>
      <c r="H234" s="219"/>
    </row>
    <row r="235" spans="1:8" s="206" customFormat="1" ht="15" customHeight="1" outlineLevel="2">
      <c r="A235" s="219"/>
      <c r="B235" s="219"/>
      <c r="C235" s="219"/>
      <c r="D235" s="219"/>
      <c r="E235" s="219"/>
      <c r="F235" s="219"/>
      <c r="G235" s="219"/>
      <c r="H235" s="219"/>
    </row>
    <row r="236" spans="1:8" s="206" customFormat="1" ht="15" customHeight="1" outlineLevel="2">
      <c r="A236" s="219"/>
      <c r="B236" s="219"/>
      <c r="C236" s="219"/>
      <c r="D236" s="219"/>
      <c r="E236" s="219"/>
      <c r="F236" s="219"/>
      <c r="G236" s="219"/>
      <c r="H236" s="219"/>
    </row>
    <row r="237" spans="1:8" s="206" customFormat="1" ht="15" customHeight="1" outlineLevel="2">
      <c r="A237" s="219"/>
      <c r="B237" s="219"/>
      <c r="C237" s="219"/>
      <c r="D237" s="219"/>
      <c r="E237" s="219"/>
      <c r="F237" s="219"/>
      <c r="G237" s="219"/>
      <c r="H237" s="219"/>
    </row>
    <row r="238" spans="1:8" s="206" customFormat="1" ht="15" customHeight="1" outlineLevel="2">
      <c r="A238" s="219"/>
      <c r="B238" s="219"/>
      <c r="C238" s="219"/>
      <c r="D238" s="219"/>
      <c r="E238" s="219"/>
      <c r="F238" s="219"/>
      <c r="G238" s="219"/>
      <c r="H238" s="219"/>
    </row>
    <row r="239" spans="1:8" s="206" customFormat="1" ht="15" customHeight="1" outlineLevel="2">
      <c r="A239" s="219"/>
      <c r="B239" s="219"/>
      <c r="C239" s="219"/>
      <c r="D239" s="219"/>
      <c r="E239" s="219"/>
      <c r="F239" s="219"/>
      <c r="G239" s="219"/>
      <c r="H239" s="219"/>
    </row>
    <row r="240" spans="1:8" s="206" customFormat="1" ht="15" customHeight="1" outlineLevel="2">
      <c r="A240" s="219"/>
      <c r="B240" s="219"/>
      <c r="C240" s="219"/>
      <c r="D240" s="219"/>
      <c r="E240" s="219"/>
      <c r="F240" s="219"/>
      <c r="G240" s="219"/>
      <c r="H240" s="219"/>
    </row>
    <row r="241" spans="1:12" s="206" customFormat="1" ht="15" customHeight="1" outlineLevel="2">
      <c r="A241" s="219"/>
      <c r="B241" s="219"/>
      <c r="C241" s="219"/>
      <c r="D241" s="219"/>
      <c r="E241" s="219"/>
      <c r="F241" s="219"/>
      <c r="G241" s="219"/>
      <c r="H241" s="219"/>
    </row>
    <row r="242" spans="1:12" s="206" customFormat="1" ht="15" customHeight="1" outlineLevel="2">
      <c r="A242" s="219"/>
      <c r="B242" s="219"/>
      <c r="C242" s="219"/>
      <c r="D242" s="219"/>
      <c r="E242" s="219"/>
      <c r="F242" s="219"/>
      <c r="G242" s="219"/>
      <c r="H242" s="219"/>
    </row>
    <row r="243" spans="1:12" s="269" customFormat="1" ht="15" customHeight="1" outlineLevel="2"/>
    <row r="244" spans="1:12" s="270" customFormat="1" ht="21" customHeight="1" outlineLevel="1">
      <c r="A244" s="270" t="s">
        <v>71</v>
      </c>
    </row>
    <row r="245" spans="1:12" s="13" customFormat="1" ht="36" customHeight="1" outlineLevel="2">
      <c r="A245" s="15" t="s">
        <v>96</v>
      </c>
      <c r="B245" s="220" t="s">
        <v>3</v>
      </c>
      <c r="C245" s="220" t="s">
        <v>4</v>
      </c>
      <c r="D245" s="221" t="s">
        <v>5</v>
      </c>
      <c r="E245" s="16" t="s">
        <v>72</v>
      </c>
      <c r="F245" s="17" t="s">
        <v>73</v>
      </c>
      <c r="G245" s="205" t="s">
        <v>61</v>
      </c>
      <c r="H245" s="271" t="s">
        <v>37</v>
      </c>
      <c r="I245" s="271"/>
    </row>
    <row r="246" spans="1:12" s="13" customFormat="1" ht="20.45" customHeight="1" outlineLevel="2">
      <c r="A246" s="46" t="s">
        <v>57</v>
      </c>
      <c r="B246" s="185">
        <v>527.63296511999999</v>
      </c>
      <c r="C246" s="185">
        <v>113.90856328</v>
      </c>
      <c r="D246" s="43">
        <v>27.807645579999999</v>
      </c>
      <c r="E246" s="222">
        <f t="shared" ref="E246:E254" si="0">SUM(B246:D246)</f>
        <v>669.34917397999993</v>
      </c>
      <c r="F246" s="223">
        <v>1370.49017398</v>
      </c>
      <c r="G246" s="224"/>
      <c r="H246" s="225">
        <f>E246/'[8]НПФ в управлінні'!E159-1</f>
        <v>-1.8270110429796649E-4</v>
      </c>
      <c r="I246" s="225">
        <f>F246/'[8]НПФ в управлінні'!F159-1</f>
        <v>3.0576364186523097E-3</v>
      </c>
      <c r="J246" s="226"/>
      <c r="K246" s="226"/>
      <c r="L246" s="226"/>
    </row>
    <row r="247" spans="1:12" s="13" customFormat="1" ht="27" customHeight="1" outlineLevel="2">
      <c r="A247" s="46" t="s">
        <v>58</v>
      </c>
      <c r="B247" s="185">
        <v>10.485033250000001</v>
      </c>
      <c r="C247" s="185">
        <v>0</v>
      </c>
      <c r="D247" s="43">
        <v>0</v>
      </c>
      <c r="E247" s="222">
        <f t="shared" si="0"/>
        <v>10.485033250000001</v>
      </c>
      <c r="F247" s="227">
        <v>10.485033250000001</v>
      </c>
      <c r="G247" s="224"/>
      <c r="H247" s="228">
        <f>E247/'[8]НПФ в управлінні'!E160-1</f>
        <v>-4.7582839358236262E-2</v>
      </c>
      <c r="I247" s="228">
        <f>F247/'[8]НПФ в управлінні'!F160-1</f>
        <v>-4.7582839358236262E-2</v>
      </c>
      <c r="J247" s="226"/>
      <c r="K247" s="226"/>
      <c r="L247" s="226"/>
    </row>
    <row r="248" spans="1:12" s="13" customFormat="1" ht="21" customHeight="1" outlineLevel="2">
      <c r="A248" s="41" t="s">
        <v>59</v>
      </c>
      <c r="B248" s="185">
        <v>28.596205090000002</v>
      </c>
      <c r="C248" s="185">
        <v>0</v>
      </c>
      <c r="D248" s="43">
        <v>7.0059836999999998</v>
      </c>
      <c r="E248" s="222">
        <f t="shared" si="0"/>
        <v>35.60218879</v>
      </c>
      <c r="F248" s="227">
        <v>90.35518879</v>
      </c>
      <c r="G248" s="224"/>
      <c r="H248" s="228">
        <f>E248/'[8]НПФ в управлінні'!E161-1</f>
        <v>0.10312671093516523</v>
      </c>
      <c r="I248" s="228">
        <f>F248/'[8]НПФ в управлінні'!F161-1</f>
        <v>3.824450174280436E-2</v>
      </c>
      <c r="J248" s="226"/>
      <c r="K248" s="226"/>
      <c r="L248" s="226"/>
    </row>
    <row r="249" spans="1:12" s="13" customFormat="1" ht="21" customHeight="1" outlineLevel="2">
      <c r="A249" s="229" t="s">
        <v>60</v>
      </c>
      <c r="B249" s="43">
        <v>49.695409529999999</v>
      </c>
      <c r="C249" s="43">
        <v>0.73955488999999996</v>
      </c>
      <c r="D249" s="43">
        <v>4.6383040099999997</v>
      </c>
      <c r="E249" s="208">
        <f t="shared" si="0"/>
        <v>55.073268429999999</v>
      </c>
      <c r="F249" s="227">
        <v>62.073268429999999</v>
      </c>
      <c r="G249" s="224"/>
      <c r="H249" s="228">
        <f>E249/'[8]НПФ в управлінні'!E162-1</f>
        <v>2.6153855370661208</v>
      </c>
      <c r="I249" s="228">
        <f>F249/'[8]НПФ в управлінні'!F162-1</f>
        <v>3.0417473648265263</v>
      </c>
      <c r="J249" s="226"/>
      <c r="K249" s="226"/>
      <c r="L249" s="226"/>
    </row>
    <row r="250" spans="1:12" s="13" customFormat="1" ht="21" customHeight="1" outlineLevel="2">
      <c r="A250" s="230" t="s">
        <v>74</v>
      </c>
      <c r="B250" s="231">
        <v>34.850568950000003</v>
      </c>
      <c r="C250" s="231">
        <v>2.1578E-2</v>
      </c>
      <c r="D250" s="231">
        <v>7.8871822600000003</v>
      </c>
      <c r="E250" s="232">
        <f t="shared" si="0"/>
        <v>42.759329210000004</v>
      </c>
      <c r="F250" s="233">
        <v>50.412329210000003</v>
      </c>
      <c r="G250" s="224"/>
      <c r="H250" s="234">
        <f>E250/'[8]НПФ в управлінні'!E163-1</f>
        <v>0.26583509830400476</v>
      </c>
      <c r="I250" s="234">
        <f>F250/'[8]НПФ в управлінні'!F163-1</f>
        <v>0.2167327276878408</v>
      </c>
    </row>
    <row r="251" spans="1:12" s="13" customFormat="1" ht="31.15" customHeight="1" outlineLevel="2">
      <c r="A251" s="46" t="s">
        <v>75</v>
      </c>
      <c r="B251" s="185">
        <v>126.75096784</v>
      </c>
      <c r="C251" s="185">
        <v>14.200426930000001</v>
      </c>
      <c r="D251" s="185">
        <v>30.47961231</v>
      </c>
      <c r="E251" s="222">
        <f t="shared" si="0"/>
        <v>171.43100708</v>
      </c>
      <c r="F251" s="227">
        <v>221.42600708000001</v>
      </c>
      <c r="G251" s="224"/>
      <c r="H251" s="228">
        <f>E251/'[8]НПФ в управлінні'!E164-1</f>
        <v>0.15700649628564034</v>
      </c>
      <c r="I251" s="228">
        <f>F251/'[8]НПФ в управлінні'!F164-1</f>
        <v>0.12840203000042405</v>
      </c>
    </row>
    <row r="252" spans="1:12" s="13" customFormat="1" ht="31.15" customHeight="1" outlineLevel="2">
      <c r="A252" s="46" t="s">
        <v>76</v>
      </c>
      <c r="B252" s="185">
        <v>70.210570000000004</v>
      </c>
      <c r="C252" s="185">
        <v>32.180638989999999</v>
      </c>
      <c r="D252" s="185">
        <v>2.4074963</v>
      </c>
      <c r="E252" s="222">
        <f t="shared" si="0"/>
        <v>104.79870529</v>
      </c>
      <c r="F252" s="227">
        <v>104.79870529</v>
      </c>
      <c r="G252" s="224"/>
      <c r="H252" s="228">
        <f>E252/'[8]НПФ в управлінні'!E165-1</f>
        <v>1.4951718463092067E-2</v>
      </c>
      <c r="I252" s="228">
        <f>F252/'[8]НПФ в управлінні'!F165-1</f>
        <v>1.4951718463092067E-2</v>
      </c>
    </row>
    <row r="253" spans="1:12" s="13" customFormat="1" ht="45" customHeight="1" outlineLevel="2">
      <c r="A253" s="46" t="s">
        <v>95</v>
      </c>
      <c r="B253" s="185">
        <v>681.83295319000001</v>
      </c>
      <c r="C253" s="185">
        <v>161.85661705999999</v>
      </c>
      <c r="D253" s="185">
        <v>74.101885569999993</v>
      </c>
      <c r="E253" s="222">
        <f t="shared" si="0"/>
        <v>917.79145582000001</v>
      </c>
      <c r="F253" s="227">
        <v>1729.5634558199999</v>
      </c>
      <c r="G253" s="224"/>
      <c r="H253" s="235">
        <f>E253/'[8]НПФ в управлінні'!E166-1</f>
        <v>7.4770989991015391E-3</v>
      </c>
      <c r="I253" s="235">
        <f>F253/'[8]НПФ в управлінні'!F166-1</f>
        <v>1.1848334085657219E-2</v>
      </c>
    </row>
    <row r="254" spans="1:12" s="13" customFormat="1" ht="18" customHeight="1" outlineLevel="2">
      <c r="A254" s="236" t="s">
        <v>56</v>
      </c>
      <c r="B254" s="237">
        <f>SUM(B250:B253)</f>
        <v>913.64505998000004</v>
      </c>
      <c r="C254" s="237">
        <f>SUM(C250:C253)</f>
        <v>208.25926097999999</v>
      </c>
      <c r="D254" s="237">
        <f>SUM(D250:D253)</f>
        <v>114.87617643999999</v>
      </c>
      <c r="E254" s="191">
        <f t="shared" si="0"/>
        <v>1236.7804974000001</v>
      </c>
      <c r="F254" s="192">
        <f>SUM(F250:F253)</f>
        <v>2106.2004974000001</v>
      </c>
      <c r="G254" s="226"/>
      <c r="H254" s="228">
        <f>E254/'[8]НПФ в управлінні'!E167-1</f>
        <v>3.3939988500054197E-2</v>
      </c>
      <c r="I254" s="228">
        <f>F254/'[8]НПФ в управлінні'!F167-1</f>
        <v>2.7300575315563957E-2</v>
      </c>
    </row>
    <row r="255" spans="1:12" s="13" customFormat="1" ht="18" customHeight="1" outlineLevel="3">
      <c r="A255" s="205" t="s">
        <v>77</v>
      </c>
      <c r="B255" s="238">
        <f>B254/B256</f>
        <v>0.59713229606790275</v>
      </c>
      <c r="C255" s="238">
        <f>C254/C256</f>
        <v>0.64495045461087908</v>
      </c>
      <c r="D255" s="238">
        <f>D254/D256</f>
        <v>0.74436327018440185</v>
      </c>
      <c r="E255" s="238">
        <f>E254/E256</f>
        <v>0.61614435267302514</v>
      </c>
      <c r="F255" s="239">
        <f>F254/F256</f>
        <v>0.57868944086749929</v>
      </c>
      <c r="H255" s="240"/>
      <c r="I255" s="240"/>
    </row>
    <row r="256" spans="1:12" s="13" customFormat="1" ht="18" customHeight="1" outlineLevel="2">
      <c r="A256" s="241" t="s">
        <v>6</v>
      </c>
      <c r="B256" s="242">
        <f>SUM(B246:B253)</f>
        <v>1530.05467297</v>
      </c>
      <c r="C256" s="242">
        <f>SUM(C246:C253)</f>
        <v>322.90737915</v>
      </c>
      <c r="D256" s="242">
        <f>SUM(D246:D253)</f>
        <v>154.32810972999999</v>
      </c>
      <c r="E256" s="242">
        <f>SUM(B256:D256)</f>
        <v>2007.29016185</v>
      </c>
      <c r="F256" s="243">
        <f>SUM(F246:F253)</f>
        <v>3639.6041618500003</v>
      </c>
      <c r="H256" s="244">
        <f>E256/'[8]НПФ в управлінні'!E169-1</f>
        <v>4.3198276831416083E-2</v>
      </c>
      <c r="I256" s="244">
        <f>F256/'[8]НПФ в управлінні'!F169-1</f>
        <v>3.1068509924747856E-2</v>
      </c>
    </row>
    <row r="257" spans="1:15" s="203" customFormat="1" ht="18" customHeight="1" outlineLevel="2">
      <c r="A257" s="265" t="s">
        <v>78</v>
      </c>
      <c r="B257" s="265"/>
      <c r="C257" s="265"/>
      <c r="D257" s="265"/>
      <c r="E257" s="265"/>
      <c r="F257" s="265"/>
      <c r="G257" s="13"/>
      <c r="H257" s="200"/>
      <c r="I257" s="200"/>
      <c r="J257" s="200"/>
      <c r="K257" s="200"/>
      <c r="L257" s="202"/>
      <c r="M257" s="202"/>
      <c r="N257" s="202"/>
      <c r="O257" s="202"/>
    </row>
    <row r="258" spans="1:15" s="13" customFormat="1" ht="12.6" customHeight="1" outlineLevel="2"/>
    <row r="259" spans="1:15" s="13" customFormat="1" ht="12.6" customHeight="1" outlineLevel="2"/>
    <row r="260" spans="1:15" s="13" customFormat="1" ht="12.6" customHeight="1" outlineLevel="2"/>
    <row r="261" spans="1:15" s="13" customFormat="1" ht="12.6" customHeight="1" outlineLevel="2"/>
    <row r="262" spans="1:15" s="13" customFormat="1" ht="12.6" customHeight="1" outlineLevel="2"/>
    <row r="263" spans="1:15" s="13" customFormat="1" ht="12.6" customHeight="1" outlineLevel="2"/>
    <row r="264" spans="1:15" s="13" customFormat="1" ht="12.6" customHeight="1" outlineLevel="2"/>
    <row r="265" spans="1:15" s="13" customFormat="1" ht="12.6" customHeight="1" outlineLevel="2"/>
    <row r="266" spans="1:15" s="13" customFormat="1" ht="12.6" customHeight="1" outlineLevel="2"/>
    <row r="267" spans="1:15" s="13" customFormat="1" ht="12.6" customHeight="1" outlineLevel="2"/>
    <row r="268" spans="1:15" s="13" customFormat="1" ht="12.6" customHeight="1" outlineLevel="2"/>
    <row r="269" spans="1:15" s="13" customFormat="1" ht="12.6" customHeight="1" outlineLevel="2"/>
    <row r="270" spans="1:15" s="13" customFormat="1" ht="12.6" customHeight="1" outlineLevel="2"/>
    <row r="271" spans="1:15" s="13" customFormat="1" ht="12.6" customHeight="1" outlineLevel="2"/>
    <row r="272" spans="1:15" s="13" customFormat="1" ht="12.6" customHeight="1" outlineLevel="2"/>
    <row r="273" s="13" customFormat="1" ht="12.6" customHeight="1" outlineLevel="2"/>
    <row r="274" s="13" customFormat="1" ht="12.6" customHeight="1" outlineLevel="2"/>
    <row r="275" s="13" customFormat="1" ht="12.6" customHeight="1" outlineLevel="2"/>
    <row r="276" s="13" customFormat="1" ht="12.6" customHeight="1" outlineLevel="2"/>
    <row r="277" s="13" customFormat="1" ht="12.6" customHeight="1" outlineLevel="2"/>
    <row r="278" s="13" customFormat="1" ht="12.6" customHeight="1" outlineLevel="2"/>
    <row r="279" s="13" customFormat="1" ht="12.6" customHeight="1" outlineLevel="2"/>
    <row r="280" s="13" customFormat="1" ht="12.6" customHeight="1" outlineLevel="2"/>
    <row r="281" s="13" customFormat="1" ht="12.6" customHeight="1" outlineLevel="2"/>
    <row r="282" s="13" customFormat="1" ht="12.6" customHeight="1" outlineLevel="2"/>
    <row r="283" s="13" customFormat="1" ht="12.6" customHeight="1" outlineLevel="2"/>
    <row r="284" s="13" customFormat="1" ht="12.6" customHeight="1" outlineLevel="2"/>
    <row r="285" s="13" customFormat="1" ht="12.6" customHeight="1" outlineLevel="2"/>
    <row r="286" s="13" customFormat="1" ht="12.6" customHeight="1" outlineLevel="2"/>
    <row r="287" s="13" customFormat="1" ht="12.6" customHeight="1" outlineLevel="2"/>
    <row r="288" s="13" customFormat="1" ht="12.6" customHeight="1" outlineLevel="2"/>
    <row r="289" spans="5:5" s="13" customFormat="1" outlineLevel="2">
      <c r="E289" s="186"/>
    </row>
    <row r="290" spans="5:5" s="13" customFormat="1" outlineLevel="2"/>
    <row r="291" spans="5:5" s="13" customFormat="1" outlineLevel="2"/>
    <row r="292" spans="5:5" s="13" customFormat="1" outlineLevel="2"/>
    <row r="293" spans="5:5" s="13" customFormat="1" outlineLevel="2"/>
    <row r="294" spans="5:5" s="13" customFormat="1" outlineLevel="2"/>
    <row r="295" spans="5:5" s="13" customFormat="1" outlineLevel="2"/>
    <row r="296" spans="5:5" s="13" customFormat="1" outlineLevel="2"/>
    <row r="297" spans="5:5" s="13" customFormat="1" outlineLevel="2"/>
    <row r="298" spans="5:5" s="13" customFormat="1" outlineLevel="2"/>
    <row r="299" spans="5:5" s="13" customFormat="1" outlineLevel="2"/>
    <row r="300" spans="5:5" s="13" customFormat="1" outlineLevel="2"/>
    <row r="301" spans="5:5" s="13" customFormat="1" outlineLevel="2"/>
    <row r="302" spans="5:5" s="13" customFormat="1" outlineLevel="2"/>
    <row r="303" spans="5:5" s="13" customFormat="1" outlineLevel="2"/>
    <row r="304" spans="5:5" s="13" customFormat="1" outlineLevel="2"/>
    <row r="305" s="13" customFormat="1" outlineLevel="2"/>
    <row r="306" s="13" customFormat="1" outlineLevel="2"/>
    <row r="307" s="13" customFormat="1" outlineLevel="2"/>
    <row r="308" s="13" customFormat="1" outlineLevel="2"/>
    <row r="309" s="13" customFormat="1" outlineLevel="2"/>
    <row r="310" s="13" customFormat="1" outlineLevel="2"/>
    <row r="311" outlineLevel="1"/>
  </sheetData>
  <mergeCells count="42">
    <mergeCell ref="A243:XFD243"/>
    <mergeCell ref="A244:XFD244"/>
    <mergeCell ref="H245:I245"/>
    <mergeCell ref="A257:F257"/>
    <mergeCell ref="A171:XFD171"/>
    <mergeCell ref="A172:H172"/>
    <mergeCell ref="A207:XFD207"/>
    <mergeCell ref="A208:XFD208"/>
    <mergeCell ref="A215:G215"/>
    <mergeCell ref="A156:XFD156"/>
    <mergeCell ref="A157:F157"/>
    <mergeCell ref="A163:XFD163"/>
    <mergeCell ref="A164:F164"/>
    <mergeCell ref="A170:F170"/>
    <mergeCell ref="A146:G146"/>
    <mergeCell ref="A147:XFD147"/>
    <mergeCell ref="A148:XFD148"/>
    <mergeCell ref="A149:XFD149"/>
    <mergeCell ref="A150:F150"/>
    <mergeCell ref="H150:O150"/>
    <mergeCell ref="B143:D143"/>
    <mergeCell ref="E143:G143"/>
    <mergeCell ref="B144:D144"/>
    <mergeCell ref="E144:G144"/>
    <mergeCell ref="B145:D145"/>
    <mergeCell ref="E145:G145"/>
    <mergeCell ref="A106:XFD106"/>
    <mergeCell ref="A111:E111"/>
    <mergeCell ref="A127:E127"/>
    <mergeCell ref="A141:XFD141"/>
    <mergeCell ref="B142:D142"/>
    <mergeCell ref="E142:G142"/>
    <mergeCell ref="A45:XFD45"/>
    <mergeCell ref="A53:D53"/>
    <mergeCell ref="A64:XFD64"/>
    <mergeCell ref="A69:L69"/>
    <mergeCell ref="A91:E91"/>
    <mergeCell ref="A1:XFD1"/>
    <mergeCell ref="A2:XFD2"/>
    <mergeCell ref="A3:XFD3"/>
    <mergeCell ref="A26:XFD26"/>
    <mergeCell ref="A34:E34"/>
  </mergeCells>
  <conditionalFormatting sqref="C4">
    <cfRule type="cellIs" dxfId="13" priority="4" operator="lessThan">
      <formula>0</formula>
    </cfRule>
  </conditionalFormatting>
  <conditionalFormatting sqref="C27:E27 A106">
    <cfRule type="cellIs" dxfId="12" priority="5" operator="lessThan">
      <formula>0</formula>
    </cfRule>
  </conditionalFormatting>
  <conditionalFormatting sqref="A26">
    <cfRule type="cellIs" dxfId="11" priority="6" operator="lessThan">
      <formula>0</formula>
    </cfRule>
  </conditionalFormatting>
  <conditionalFormatting sqref="D4:L4 A3 C46:D46 C88:D88">
    <cfRule type="cellIs" dxfId="10" priority="7" operator="lessThan">
      <formula>0</formula>
    </cfRule>
  </conditionalFormatting>
  <conditionalFormatting sqref="A64">
    <cfRule type="cellIs" dxfId="9" priority="8" operator="lessThan">
      <formula>0</formula>
    </cfRule>
  </conditionalFormatting>
  <conditionalFormatting sqref="H152:O155">
    <cfRule type="cellIs" dxfId="7" priority="10" operator="lessThan">
      <formula>0</formula>
    </cfRule>
  </conditionalFormatting>
  <conditionalFormatting sqref="H246:I256">
    <cfRule type="cellIs" dxfId="6" priority="11" operator="lessThan">
      <formula>0</formula>
    </cfRule>
  </conditionalFormatting>
  <conditionalFormatting sqref="A45">
    <cfRule type="cellIs" dxfId="5" priority="12" operator="lessThan">
      <formula>0</formula>
    </cfRule>
  </conditionalFormatting>
  <conditionalFormatting sqref="C107:E107 C124:E124">
    <cfRule type="cellIs" dxfId="3" priority="14" operator="lessThan">
      <formula>0</formula>
    </cfRule>
  </conditionalFormatting>
  <conditionalFormatting sqref="A141">
    <cfRule type="cellIs" dxfId="2" priority="15" operator="lessThan">
      <formula>0</formula>
    </cfRule>
  </conditionalFormatting>
  <conditionalFormatting sqref="C65">
    <cfRule type="cellIs" dxfId="1" priority="1" operator="lessThan">
      <formula>0</formula>
    </cfRule>
  </conditionalFormatting>
  <conditionalFormatting sqref="D65:L65">
    <cfRule type="cellIs" dxfId="0" priority="2" operator="lessThan">
      <formula>0</formula>
    </cfRule>
  </conditionalFormatting>
  <pageMargins left="0.7" right="0.7" top="0.75" bottom="0.75" header="0.51180555555555496" footer="0.51180555555555496"/>
  <pageSetup paperSize="9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NPFs under management</vt:lpstr>
      <vt:lpstr>NPFs under administration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gavrylyuk</cp:lastModifiedBy>
  <cp:revision>3</cp:revision>
  <dcterms:created xsi:type="dcterms:W3CDTF">1996-10-08T23:32:33Z</dcterms:created>
  <dcterms:modified xsi:type="dcterms:W3CDTF">2021-08-10T14:58:34Z</dcterms:modified>
  <dc:language>en-US</dc:language>
</cp:coreProperties>
</file>