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75" windowWidth="10650" windowHeight="11805" tabRatio="904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ВЧА'!$B$3:$G$27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ВЧА'!$B$38:$E$38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I8" i="24"/>
  <c r="H8"/>
  <c r="G8"/>
  <c r="F8"/>
  <c r="E8"/>
  <c r="F7" i="23"/>
  <c r="E7"/>
  <c r="E44" i="17"/>
  <c r="D44"/>
  <c r="C44"/>
  <c r="B44"/>
  <c r="E43"/>
  <c r="D43"/>
  <c r="C43"/>
  <c r="B43"/>
  <c r="E42"/>
  <c r="D42"/>
  <c r="C42"/>
  <c r="B42"/>
  <c r="E41"/>
  <c r="D41"/>
  <c r="C41"/>
  <c r="B41"/>
  <c r="E40"/>
  <c r="D40"/>
  <c r="C40"/>
  <c r="B40"/>
  <c r="E39"/>
  <c r="D39"/>
  <c r="C39"/>
  <c r="B39"/>
  <c r="I11" i="16"/>
  <c r="H11"/>
  <c r="G11"/>
  <c r="F11"/>
  <c r="E11"/>
  <c r="F10" i="22"/>
  <c r="E10"/>
  <c r="E72" i="14"/>
  <c r="D72"/>
  <c r="C72"/>
  <c r="B72"/>
  <c r="E71"/>
  <c r="D71"/>
  <c r="C71"/>
  <c r="B71"/>
  <c r="E70"/>
  <c r="D70"/>
  <c r="C70"/>
  <c r="B70"/>
  <c r="E69"/>
  <c r="D69"/>
  <c r="C69"/>
  <c r="B69"/>
  <c r="E68"/>
  <c r="D68"/>
  <c r="C68"/>
  <c r="B68"/>
  <c r="E67"/>
  <c r="D67"/>
  <c r="C67"/>
  <c r="B67"/>
  <c r="E66"/>
  <c r="D66"/>
  <c r="C66"/>
  <c r="B66"/>
  <c r="E65"/>
  <c r="D65"/>
  <c r="C65"/>
  <c r="B65"/>
  <c r="E64"/>
  <c r="D64"/>
  <c r="C64"/>
  <c r="B64"/>
  <c r="E63"/>
  <c r="D63"/>
  <c r="C63"/>
  <c r="B63"/>
  <c r="I28" i="21"/>
  <c r="H28"/>
  <c r="G28"/>
  <c r="F28"/>
  <c r="E28"/>
  <c r="C40" i="12"/>
  <c r="D40"/>
  <c r="B40"/>
  <c r="C39"/>
  <c r="D39"/>
  <c r="B39"/>
  <c r="C38"/>
  <c r="B38"/>
  <c r="C37"/>
  <c r="D37"/>
  <c r="B37"/>
  <c r="C36"/>
  <c r="B36"/>
  <c r="C35"/>
  <c r="D35"/>
  <c r="B35"/>
  <c r="C34"/>
  <c r="B34"/>
  <c r="C33"/>
  <c r="D33"/>
  <c r="B33"/>
  <c r="C32"/>
  <c r="B32"/>
  <c r="C31"/>
  <c r="D31"/>
  <c r="B31"/>
  <c r="D27"/>
  <c r="C27"/>
  <c r="C30"/>
  <c r="D30"/>
  <c r="E40" i="20"/>
  <c r="E39"/>
  <c r="D40"/>
  <c r="D39"/>
  <c r="C40"/>
  <c r="C39"/>
  <c r="B40"/>
  <c r="B39"/>
  <c r="E38"/>
  <c r="D38"/>
  <c r="C38"/>
  <c r="B38"/>
  <c r="E37"/>
  <c r="D37"/>
  <c r="C37"/>
  <c r="B37"/>
  <c r="E73" i="14"/>
  <c r="E74"/>
  <c r="C73"/>
  <c r="C74"/>
  <c r="D32" i="12"/>
  <c r="D34"/>
  <c r="D36"/>
  <c r="D38"/>
</calcChain>
</file>

<file path=xl/sharedStrings.xml><?xml version="1.0" encoding="utf-8"?>
<sst xmlns="http://schemas.openxmlformats.org/spreadsheetml/2006/main" count="465" uniqueCount="184">
  <si>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</si>
  <si>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</si>
  <si>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</si>
  <si>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</si>
  <si>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</si>
  <si>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</si>
  <si>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</si>
  <si>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</si>
  <si>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</si>
  <si>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</si>
  <si>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</si>
  <si>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</si>
  <si>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</si>
  <si>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</si>
  <si>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http://bonum-group.com/</t>
  </si>
  <si>
    <t>http://www.universalna-am.com/</t>
  </si>
  <si>
    <t>Rate of Return</t>
  </si>
  <si>
    <t>Period</t>
  </si>
  <si>
    <t>PFTS Index</t>
  </si>
  <si>
    <t>UX Index</t>
  </si>
  <si>
    <t>Open-ended CII</t>
  </si>
  <si>
    <t>Interval CII</t>
  </si>
  <si>
    <t>Closed-end CII</t>
  </si>
  <si>
    <t>August</t>
  </si>
  <si>
    <t>September</t>
  </si>
  <si>
    <t>Since the beginning of 2015</t>
  </si>
  <si>
    <t>Index</t>
  </si>
  <si>
    <t>Monthly change</t>
  </si>
  <si>
    <t>YTD change</t>
  </si>
  <si>
    <t>NIKKEI 225 (Japan)</t>
  </si>
  <si>
    <t>RTSI (Russia)</t>
  </si>
  <si>
    <t>DAX (Germany)</t>
  </si>
  <si>
    <t>MICEX (Russia)</t>
  </si>
  <si>
    <t>SHANGHAI SE COMPOSITE (China)</t>
  </si>
  <si>
    <t>WIG20 (Poland)</t>
  </si>
  <si>
    <t>CAC 40 (France)</t>
  </si>
  <si>
    <t>HANG SENG (Hong Kong)</t>
  </si>
  <si>
    <t>FTSE 100 (Great Britain)</t>
  </si>
  <si>
    <t>S&amp;P 500 (USA)</t>
  </si>
  <si>
    <t>DJIA (USA)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</si>
  <si>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</si>
  <si>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</si>
  <si>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</si>
  <si>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</si>
  <si>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</si>
  <si>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</si>
  <si>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</si>
  <si>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</si>
  <si>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</si>
  <si>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KINTO-Klasychnyi</t>
  </si>
  <si>
    <t xml:space="preserve">                          </t>
  </si>
  <si>
    <t>UNIVER.UA/Myhailo Grushevskyi: Fond Derzhavnyh Paperiv</t>
  </si>
  <si>
    <t>LLC AMC “Univer Menedzhment”</t>
  </si>
  <si>
    <t>KINTO-Ekviti</t>
  </si>
  <si>
    <t>PrJSC “KINTO”</t>
  </si>
  <si>
    <t>Sofiivskyi</t>
  </si>
  <si>
    <t>LLC AMC  "IVEKS ESSET MENEDZHMENT"</t>
  </si>
  <si>
    <t>Premium – Fond Indeksnyi</t>
  </si>
  <si>
    <t>LLC "AMC "PIOGLOBAL Ukraina"</t>
  </si>
  <si>
    <t>Altus – Depozyt</t>
  </si>
  <si>
    <t>LLC AMC "Altus Assets Activitis"</t>
  </si>
  <si>
    <t>UNIVER.UA/Taras Shevchenko: Fond Zaoshchadzhen</t>
  </si>
  <si>
    <t>Altus – Zbalansovanyi</t>
  </si>
  <si>
    <t>LLC AMC "Altus Essets Activitis"</t>
  </si>
  <si>
    <t>KINTO-Kaznacheyskyi</t>
  </si>
  <si>
    <t>OTP Fond Aktsii</t>
  </si>
  <si>
    <t xml:space="preserve">LLC "AMC  "OTP Кapital" </t>
  </si>
  <si>
    <t>VSI</t>
  </si>
  <si>
    <t>LLC AMC "Vsesvit"</t>
  </si>
  <si>
    <t>Argentum</t>
  </si>
  <si>
    <t>AMC “Dragon Eset Menedzhment”</t>
  </si>
  <si>
    <t>Konkord Dostatok</t>
  </si>
  <si>
    <t xml:space="preserve">OTP Klasychnyi </t>
  </si>
  <si>
    <t>UNIVER.UA/Volodymyr Velykyi: Fond Zbalansovanyi</t>
  </si>
  <si>
    <t>TASK Resurs</t>
  </si>
  <si>
    <t xml:space="preserve">LLC "AMC "ТАSK-Invest" </t>
  </si>
  <si>
    <t>UNIVER.UA/Iaroslav Mudryi: Fond Aktsii</t>
  </si>
  <si>
    <t>Bonum Optimum</t>
  </si>
  <si>
    <t>LLC AMC "Bonum Grup"</t>
  </si>
  <si>
    <t>Premium – Fond Zbalansovanyi</t>
  </si>
  <si>
    <t>Nadbannia</t>
  </si>
  <si>
    <t>LLC AMC "АRТ - КАPITAL  Menedzhment"</t>
  </si>
  <si>
    <t>OTP Obligatsiinyi</t>
  </si>
  <si>
    <t>Altus-Strategichnyi</t>
  </si>
  <si>
    <t>SEM Azhio</t>
  </si>
  <si>
    <t>LLC AMC “Spivdruzhnist Esset Menedzhment”</t>
  </si>
  <si>
    <t>Konkord Stabilnist</t>
  </si>
  <si>
    <t>Total</t>
  </si>
  <si>
    <t>(*)  All funds are diversified unit funds.</t>
  </si>
  <si>
    <t>Others</t>
  </si>
  <si>
    <t>Open-Ended Funds' Rates of Return. Sorting by the Date of Reaching Compliance with the Standards</t>
  </si>
  <si>
    <t>Rates of Return on Investment Certificates</t>
  </si>
  <si>
    <t>Fund</t>
  </si>
  <si>
    <t>Registration date</t>
  </si>
  <si>
    <t>Date of reaching compliance with the standards</t>
  </si>
  <si>
    <t xml:space="preserve">1 month 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</si>
  <si>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</si>
  <si>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</si>
  <si>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</si>
  <si>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</si>
  <si>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</si>
  <si>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</si>
  <si>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no data</t>
  </si>
  <si>
    <t xml:space="preserve">UNIVER.UA/Myhailo Grushevskyi: Fond Derzhavnyh Paperiv   </t>
  </si>
  <si>
    <t xml:space="preserve">OTP Obligatsiinyi </t>
  </si>
  <si>
    <t>Average</t>
  </si>
  <si>
    <t>**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</si>
  <si>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</si>
  <si>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</si>
  <si>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</si>
  <si>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</si>
  <si>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</si>
  <si>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</si>
  <si>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</si>
  <si>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</si>
  <si>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</si>
  <si>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</si>
  <si>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</si>
  <si>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</si>
  <si>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</si>
  <si>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 xml:space="preserve">KINTO-Klasychnyi 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</si>
  <si>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</si>
  <si>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</si>
  <si>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</si>
  <si>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</si>
  <si>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</si>
  <si>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</si>
  <si>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</si>
  <si>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</si>
  <si>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</si>
  <si>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unit</t>
  </si>
  <si>
    <t>diversified</t>
  </si>
  <si>
    <t>LLC  “Dragon Eset Menedzhment”</t>
  </si>
  <si>
    <t>Aurum</t>
  </si>
  <si>
    <t>specialized</t>
  </si>
  <si>
    <t>AMC  “Dragon Eset Menedzhment”</t>
  </si>
  <si>
    <t>TASK Ukrainskyi Kapital</t>
  </si>
  <si>
    <t>LLC AMC "TASK Invest"</t>
  </si>
  <si>
    <t>Zbalansovanyi Fond Parytet</t>
  </si>
  <si>
    <t>LLC AMC "ART-KAPITAL Menedzhment"</t>
  </si>
  <si>
    <t>UNIVER.UA/Otaman: Fond Perspectyvnyh Aktsii</t>
  </si>
  <si>
    <t>LLC AMC  “Univer Menedzhment”</t>
  </si>
  <si>
    <t xml:space="preserve">Optimum </t>
  </si>
  <si>
    <t>LLC AMC "SЕМ"</t>
  </si>
  <si>
    <t>Zaporizki Ferosplavy</t>
  </si>
  <si>
    <t>Interval Funds' Rates of Return. Sorting by the Date of Reaching Compliance with the Standards</t>
  </si>
  <si>
    <t xml:space="preserve">6 month </t>
  </si>
  <si>
    <t>Optimum</t>
  </si>
  <si>
    <t>TASK Ukrainskyi Capital</t>
  </si>
  <si>
    <t>* 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</si>
  <si>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</si>
  <si>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</si>
  <si>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"UNIVER.UA/Otaman: Fond Perspectyvnyh Aktsii"</t>
  </si>
  <si>
    <t>Аurum</t>
  </si>
  <si>
    <t xml:space="preserve">Platynum </t>
  </si>
  <si>
    <t>Zbalansovanyi Fond "Parytet"</t>
  </si>
  <si>
    <t>Zaporizkin Ferosplavy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</si>
  <si>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</si>
  <si>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</si>
  <si>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</si>
  <si>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</si>
  <si>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</si>
  <si>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</si>
  <si>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</si>
  <si>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</si>
  <si>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</si>
  <si>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</si>
  <si>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</si>
  <si>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</si>
  <si>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non-diversified</t>
  </si>
  <si>
    <t>PrJSC "Kinto"</t>
  </si>
  <si>
    <t>AntyBank</t>
  </si>
  <si>
    <t>LLC AMC "ART KAPITAL Menedzhment"</t>
  </si>
  <si>
    <t>UNIVER.UA/Skif: Fond Neruhomosti</t>
  </si>
  <si>
    <t>“TASK  Universal”</t>
  </si>
  <si>
    <t>Closed-End Funds' Rates of Return. Sorting by the Date of Reaching Compliance with the Standards</t>
  </si>
  <si>
    <t>Rates of Return of Investment Certificates</t>
  </si>
  <si>
    <t>1 month</t>
  </si>
  <si>
    <t>Number of Securities in Circulation</t>
  </si>
  <si>
    <t>Net inflow/ outflow of capital during month, UAH thsd.</t>
  </si>
  <si>
    <t>1 Month*</t>
  </si>
  <si>
    <t>Indeks Ukrainskoi Birzhi</t>
  </si>
  <si>
    <t>TASK  Universal</t>
  </si>
  <si>
    <t>PrJSC AMC "SLAVUTYCH-INVEST"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</si>
</sst>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indexed="21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thin">
        <color indexed="64"/>
      </left>
      <right style="thin">
        <color indexed="64"/>
      </right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6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 shrinkToFit="1"/>
    </xf>
    <xf numFmtId="4" fontId="9" fillId="0" borderId="10" xfId="0" applyNumberFormat="1" applyFont="1" applyFill="1" applyBorder="1" applyAlignment="1">
      <alignment horizontal="right" vertical="center" indent="1"/>
    </xf>
    <xf numFmtId="3" fontId="9" fillId="0" borderId="10" xfId="0" applyNumberFormat="1" applyFont="1" applyFill="1" applyBorder="1" applyAlignment="1">
      <alignment horizontal="right" vertical="center" indent="1"/>
    </xf>
    <xf numFmtId="4" fontId="9" fillId="0" borderId="11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19" xfId="5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20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/>
    </xf>
    <xf numFmtId="4" fontId="9" fillId="0" borderId="24" xfId="0" applyNumberFormat="1" applyFont="1" applyFill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 indent="1"/>
    </xf>
    <xf numFmtId="0" fontId="14" fillId="0" borderId="6" xfId="3" applyFont="1" applyFill="1" applyBorder="1" applyAlignment="1">
      <alignment vertical="center" wrapText="1"/>
    </xf>
    <xf numFmtId="4" fontId="14" fillId="0" borderId="6" xfId="3" applyNumberFormat="1" applyFont="1" applyFill="1" applyBorder="1" applyAlignment="1">
      <alignment horizontal="right" vertical="center" wrapText="1" indent="1"/>
    </xf>
    <xf numFmtId="3" fontId="14" fillId="0" borderId="6" xfId="3" applyNumberFormat="1" applyFont="1" applyFill="1" applyBorder="1" applyAlignment="1">
      <alignment horizontal="right" vertical="center" wrapText="1" indent="1"/>
    </xf>
    <xf numFmtId="0" fontId="15" fillId="0" borderId="19" xfId="1" applyFont="1" applyFill="1" applyBorder="1" applyAlignment="1" applyProtection="1">
      <alignment vertical="center" wrapText="1"/>
    </xf>
    <xf numFmtId="0" fontId="14" fillId="0" borderId="25" xfId="4" applyFont="1" applyFill="1" applyBorder="1" applyAlignment="1">
      <alignment vertical="center" wrapText="1"/>
    </xf>
    <xf numFmtId="10" fontId="14" fillId="0" borderId="26" xfId="5" applyNumberFormat="1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0" fillId="0" borderId="29" xfId="0" applyBorder="1"/>
    <xf numFmtId="0" fontId="10" fillId="0" borderId="30" xfId="0" applyFont="1" applyFill="1" applyBorder="1" applyAlignment="1">
      <alignment horizontal="center" vertical="center" wrapText="1" shrinkToFit="1"/>
    </xf>
    <xf numFmtId="4" fontId="10" fillId="0" borderId="31" xfId="0" applyNumberFormat="1" applyFont="1" applyFill="1" applyBorder="1" applyAlignment="1">
      <alignment horizontal="right" vertical="center" indent="1"/>
    </xf>
    <xf numFmtId="3" fontId="10" fillId="0" borderId="32" xfId="0" applyNumberFormat="1" applyFont="1" applyFill="1" applyBorder="1" applyAlignment="1">
      <alignment horizontal="right" vertical="center" indent="1"/>
    </xf>
    <xf numFmtId="4" fontId="10" fillId="0" borderId="33" xfId="0" applyNumberFormat="1" applyFont="1" applyFill="1" applyBorder="1" applyAlignment="1">
      <alignment horizontal="right" vertical="center" indent="1"/>
    </xf>
    <xf numFmtId="10" fontId="9" fillId="0" borderId="10" xfId="9" applyNumberFormat="1" applyFont="1" applyFill="1" applyBorder="1" applyAlignment="1">
      <alignment horizontal="right" vertical="center" indent="1"/>
    </xf>
    <xf numFmtId="10" fontId="10" fillId="0" borderId="14" xfId="0" applyNumberFormat="1" applyFont="1" applyFill="1" applyBorder="1" applyAlignment="1">
      <alignment horizontal="right" vertical="center" indent="1"/>
    </xf>
    <xf numFmtId="4" fontId="20" fillId="0" borderId="14" xfId="6" applyNumberFormat="1" applyFont="1" applyFill="1" applyBorder="1" applyAlignment="1">
      <alignment horizontal="right" vertical="center" wrapText="1" indent="1"/>
    </xf>
    <xf numFmtId="3" fontId="20" fillId="0" borderId="14" xfId="6" applyNumberFormat="1" applyFont="1" applyFill="1" applyBorder="1" applyAlignment="1">
      <alignment horizontal="right" vertical="center" wrapText="1" indent="1"/>
    </xf>
    <xf numFmtId="10" fontId="14" fillId="0" borderId="6" xfId="5" applyNumberFormat="1" applyFont="1" applyFill="1" applyBorder="1" applyAlignment="1">
      <alignment horizontal="right" vertical="center" wrapText="1" indent="1"/>
    </xf>
    <xf numFmtId="0" fontId="9" fillId="0" borderId="34" xfId="0" applyFont="1" applyBorder="1" applyAlignment="1">
      <alignment vertical="center"/>
    </xf>
    <xf numFmtId="14" fontId="9" fillId="0" borderId="34" xfId="0" applyNumberFormat="1" applyFont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14" fontId="14" fillId="0" borderId="6" xfId="4" applyNumberFormat="1" applyFont="1" applyFill="1" applyBorder="1" applyAlignment="1">
      <alignment horizontal="center" vertical="center" wrapText="1"/>
    </xf>
    <xf numFmtId="10" fontId="14" fillId="0" borderId="36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6" xfId="3" applyNumberFormat="1" applyFont="1" applyFill="1" applyBorder="1" applyAlignment="1">
      <alignment horizontal="center" vertical="center" wrapText="1"/>
    </xf>
    <xf numFmtId="3" fontId="14" fillId="0" borderId="6" xfId="3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4" fontId="10" fillId="0" borderId="32" xfId="0" applyNumberFormat="1" applyFont="1" applyFill="1" applyBorder="1" applyAlignment="1">
      <alignment horizontal="right" vertical="center" indent="1"/>
    </xf>
    <xf numFmtId="0" fontId="9" fillId="0" borderId="37" xfId="0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10" fontId="9" fillId="0" borderId="38" xfId="0" applyNumberFormat="1" applyFont="1" applyBorder="1" applyAlignment="1">
      <alignment horizontal="right" vertical="center" indent="1"/>
    </xf>
    <xf numFmtId="10" fontId="9" fillId="0" borderId="19" xfId="0" applyNumberFormat="1" applyFont="1" applyBorder="1" applyAlignment="1">
      <alignment horizontal="right" vertical="center" indent="1"/>
    </xf>
    <xf numFmtId="0" fontId="9" fillId="0" borderId="39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4" fontId="9" fillId="0" borderId="41" xfId="0" applyNumberFormat="1" applyFont="1" applyFill="1" applyBorder="1" applyAlignment="1">
      <alignment horizontal="right" vertical="center" indent="1"/>
    </xf>
    <xf numFmtId="10" fontId="9" fillId="0" borderId="41" xfId="9" applyNumberFormat="1" applyFont="1" applyFill="1" applyBorder="1" applyAlignment="1">
      <alignment horizontal="right" vertical="center" inden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3" xfId="0" applyFont="1" applyFill="1" applyBorder="1" applyAlignment="1">
      <alignment horizontal="left" vertical="center" wrapText="1" shrinkToFit="1"/>
    </xf>
    <xf numFmtId="4" fontId="9" fillId="0" borderId="44" xfId="0" applyNumberFormat="1" applyFont="1" applyFill="1" applyBorder="1" applyAlignment="1">
      <alignment horizontal="right" vertical="center" indent="1"/>
    </xf>
    <xf numFmtId="4" fontId="9" fillId="0" borderId="45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6" xfId="0" applyFont="1" applyFill="1" applyBorder="1" applyAlignment="1">
      <alignment horizontal="left" vertical="center" wrapText="1" shrinkToFit="1"/>
    </xf>
    <xf numFmtId="4" fontId="9" fillId="0" borderId="47" xfId="0" applyNumberFormat="1" applyFont="1" applyFill="1" applyBorder="1" applyAlignment="1">
      <alignment horizontal="right" vertical="center" indent="1"/>
    </xf>
    <xf numFmtId="10" fontId="9" fillId="0" borderId="47" xfId="9" applyNumberFormat="1" applyFont="1" applyFill="1" applyBorder="1" applyAlignment="1">
      <alignment horizontal="right" vertical="center" indent="1"/>
    </xf>
    <xf numFmtId="0" fontId="14" fillId="0" borderId="9" xfId="4" applyFont="1" applyFill="1" applyBorder="1" applyAlignment="1">
      <alignment horizontal="left" vertical="center" wrapText="1"/>
    </xf>
    <xf numFmtId="10" fontId="14" fillId="0" borderId="6" xfId="5" applyNumberFormat="1" applyFont="1" applyFill="1" applyBorder="1" applyAlignment="1">
      <alignment horizontal="right" vertical="center" indent="1"/>
    </xf>
    <xf numFmtId="10" fontId="14" fillId="0" borderId="19" xfId="5" applyNumberFormat="1" applyFont="1" applyFill="1" applyBorder="1" applyAlignment="1">
      <alignment horizontal="right" vertical="center" indent="1"/>
    </xf>
    <xf numFmtId="10" fontId="14" fillId="0" borderId="23" xfId="5" applyNumberFormat="1" applyFont="1" applyFill="1" applyBorder="1" applyAlignment="1">
      <alignment horizontal="right" vertical="center" indent="1"/>
    </xf>
    <xf numFmtId="10" fontId="14" fillId="0" borderId="11" xfId="5" applyNumberFormat="1" applyFont="1" applyFill="1" applyBorder="1" applyAlignment="1">
      <alignment horizontal="right" vertical="center" indent="1"/>
    </xf>
    <xf numFmtId="10" fontId="14" fillId="0" borderId="48" xfId="5" applyNumberFormat="1" applyFont="1" applyFill="1" applyBorder="1" applyAlignment="1">
      <alignment horizontal="right" vertical="center" indent="1"/>
    </xf>
    <xf numFmtId="10" fontId="19" fillId="0" borderId="48" xfId="0" applyNumberFormat="1" applyFont="1" applyBorder="1" applyAlignment="1">
      <alignment horizontal="right" vertical="center" indent="1"/>
    </xf>
    <xf numFmtId="10" fontId="14" fillId="0" borderId="33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6" xfId="4" applyNumberFormat="1" applyFont="1" applyFill="1" applyBorder="1" applyAlignment="1">
      <alignment horizontal="center" vertical="center" wrapText="1"/>
    </xf>
    <xf numFmtId="10" fontId="21" fillId="0" borderId="6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4" xfId="5" applyNumberFormat="1" applyFont="1" applyFill="1" applyBorder="1" applyAlignment="1">
      <alignment horizontal="right" vertical="center" wrapText="1" indent="1"/>
    </xf>
    <xf numFmtId="10" fontId="14" fillId="0" borderId="10" xfId="5" applyNumberFormat="1" applyFont="1" applyFill="1" applyBorder="1" applyAlignment="1">
      <alignment horizontal="right" vertical="center" wrapText="1" indent="1"/>
    </xf>
    <xf numFmtId="0" fontId="9" fillId="0" borderId="49" xfId="0" applyFont="1" applyFill="1" applyBorder="1" applyAlignment="1">
      <alignment horizontal="left" vertical="center" wrapText="1" shrinkToFit="1"/>
    </xf>
    <xf numFmtId="4" fontId="9" fillId="0" borderId="50" xfId="0" applyNumberFormat="1" applyFont="1" applyFill="1" applyBorder="1" applyAlignment="1">
      <alignment horizontal="right" vertical="center" indent="1"/>
    </xf>
    <xf numFmtId="10" fontId="14" fillId="0" borderId="50" xfId="5" applyNumberFormat="1" applyFont="1" applyFill="1" applyBorder="1" applyAlignment="1">
      <alignment horizontal="right" vertical="center" wrapText="1" indent="1"/>
    </xf>
    <xf numFmtId="4" fontId="9" fillId="0" borderId="51" xfId="0" applyNumberFormat="1" applyFont="1" applyFill="1" applyBorder="1" applyAlignment="1">
      <alignment horizontal="right" vertical="center" indent="1"/>
    </xf>
    <xf numFmtId="4" fontId="9" fillId="0" borderId="17" xfId="0" applyNumberFormat="1" applyFont="1" applyFill="1" applyBorder="1" applyAlignment="1">
      <alignment horizontal="right" vertical="center" indent="1"/>
    </xf>
    <xf numFmtId="10" fontId="12" fillId="0" borderId="38" xfId="0" applyNumberFormat="1" applyFont="1" applyBorder="1" applyAlignment="1">
      <alignment horizontal="right" vertical="center" indent="1"/>
    </xf>
    <xf numFmtId="10" fontId="12" fillId="0" borderId="19" xfId="0" applyNumberFormat="1" applyFont="1" applyBorder="1" applyAlignment="1">
      <alignment horizontal="right" vertical="center" indent="1"/>
    </xf>
    <xf numFmtId="10" fontId="14" fillId="0" borderId="45" xfId="5" applyNumberFormat="1" applyFont="1" applyFill="1" applyBorder="1" applyAlignment="1">
      <alignment horizontal="right" vertical="center" indent="1"/>
    </xf>
    <xf numFmtId="0" fontId="10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3" xfId="4" applyFont="1" applyFill="1" applyBorder="1" applyAlignment="1">
      <alignment vertical="center" wrapText="1"/>
    </xf>
    <xf numFmtId="0" fontId="21" fillId="0" borderId="0" xfId="4" applyFont="1" applyFill="1" applyBorder="1" applyAlignment="1">
      <alignment vertical="center" wrapText="1"/>
    </xf>
    <xf numFmtId="0" fontId="21" fillId="0" borderId="25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14" fillId="0" borderId="53" xfId="4" applyFont="1" applyFill="1" applyBorder="1" applyAlignment="1">
      <alignment vertical="center" wrapText="1"/>
    </xf>
    <xf numFmtId="0" fontId="9" fillId="0" borderId="5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0" fontId="14" fillId="0" borderId="21" xfId="4" applyFont="1" applyFill="1" applyBorder="1" applyAlignment="1">
      <alignment vertical="center" wrapText="1"/>
    </xf>
    <xf numFmtId="0" fontId="21" fillId="0" borderId="6" xfId="3" applyFont="1" applyFill="1" applyBorder="1" applyAlignment="1">
      <alignment vertical="center" wrapText="1"/>
    </xf>
    <xf numFmtId="0" fontId="21" fillId="0" borderId="56" xfId="3" applyFont="1" applyFill="1" applyBorder="1" applyAlignment="1">
      <alignment vertical="center" wrapText="1"/>
    </xf>
    <xf numFmtId="0" fontId="21" fillId="0" borderId="57" xfId="0" applyFont="1" applyBorder="1"/>
    <xf numFmtId="0" fontId="21" fillId="0" borderId="0" xfId="0" applyFont="1"/>
    <xf numFmtId="0" fontId="21" fillId="0" borderId="57" xfId="3" applyFont="1" applyFill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8" xfId="0" applyFont="1" applyBorder="1"/>
    <xf numFmtId="0" fontId="9" fillId="0" borderId="59" xfId="0" applyFont="1" applyBorder="1"/>
    <xf numFmtId="0" fontId="10" fillId="0" borderId="6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61" xfId="0" applyFont="1" applyBorder="1"/>
    <xf numFmtId="0" fontId="9" fillId="0" borderId="62" xfId="0" applyFont="1" applyBorder="1"/>
    <xf numFmtId="0" fontId="9" fillId="0" borderId="63" xfId="0" applyFont="1" applyBorder="1"/>
    <xf numFmtId="0" fontId="9" fillId="0" borderId="64" xfId="0" applyFont="1" applyBorder="1" applyAlignment="1">
      <alignment vertical="top" wrapText="1"/>
    </xf>
    <xf numFmtId="10" fontId="21" fillId="0" borderId="23" xfId="5" applyNumberFormat="1" applyFont="1" applyFill="1" applyBorder="1" applyAlignment="1">
      <alignment horizontal="left" vertical="center" wrapText="1"/>
    </xf>
    <xf numFmtId="4" fontId="21" fillId="0" borderId="6" xfId="3" applyNumberFormat="1" applyFont="1" applyFill="1" applyBorder="1" applyAlignment="1">
      <alignment horizontal="center" vertical="center" wrapText="1"/>
    </xf>
    <xf numFmtId="3" fontId="21" fillId="0" borderId="6" xfId="3" applyNumberFormat="1" applyFont="1" applyFill="1" applyBorder="1" applyAlignment="1">
      <alignment horizontal="center" vertical="center" wrapText="1"/>
    </xf>
    <xf numFmtId="0" fontId="9" fillId="0" borderId="65" xfId="0" applyFont="1" applyBorder="1"/>
    <xf numFmtId="0" fontId="21" fillId="0" borderId="65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66" xfId="0" applyFont="1" applyBorder="1"/>
    <xf numFmtId="0" fontId="9" fillId="0" borderId="67" xfId="0" applyFont="1" applyBorder="1"/>
    <xf numFmtId="0" fontId="21" fillId="0" borderId="21" xfId="4" applyFont="1" applyFill="1" applyBorder="1" applyAlignment="1">
      <alignment vertical="center" wrapText="1"/>
    </xf>
    <xf numFmtId="0" fontId="24" fillId="0" borderId="60" xfId="0" applyFont="1" applyBorder="1" applyAlignment="1">
      <alignment horizontal="center" vertical="center" wrapText="1"/>
    </xf>
    <xf numFmtId="0" fontId="9" fillId="0" borderId="57" xfId="0" applyFont="1" applyBorder="1"/>
    <xf numFmtId="3" fontId="25" fillId="0" borderId="6" xfId="3" applyNumberFormat="1" applyFont="1" applyFill="1" applyBorder="1" applyAlignment="1">
      <alignment horizontal="center" vertical="center" wrapText="1"/>
    </xf>
    <xf numFmtId="0" fontId="20" fillId="0" borderId="0" xfId="4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9" fillId="0" borderId="68" xfId="0" applyFont="1" applyBorder="1"/>
    <xf numFmtId="0" fontId="5" fillId="0" borderId="24" xfId="0" applyFont="1" applyBorder="1" applyAlignment="1">
      <alignment horizontal="left" vertical="center"/>
    </xf>
    <xf numFmtId="0" fontId="20" fillId="0" borderId="69" xfId="6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7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20" fillId="0" borderId="24" xfId="6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72" xfId="0" applyBorder="1" applyAlignment="1"/>
    <xf numFmtId="0" fontId="10" fillId="0" borderId="7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0" fillId="0" borderId="74" xfId="6" applyFont="1" applyFill="1" applyBorder="1" applyAlignment="1">
      <alignment horizontal="center" vertical="center" wrapText="1"/>
    </xf>
    <xf numFmtId="0" fontId="20" fillId="0" borderId="75" xfId="6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/>
    </xf>
    <xf numFmtId="0" fontId="8" fillId="0" borderId="7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the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6153846153846"/>
          <c:y val="1.91570881226053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9118882898119081"/>
          <c:w val="0.94700933744769777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1371E-3"/>
                  <c:y val="2.459872637718178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-2.1275966147836889E-2</c:v>
                </c:pt>
                <c:pt idx="1">
                  <c:v>-8.9674981103552653E-2</c:v>
                </c:pt>
                <c:pt idx="2">
                  <c:v>-0.22182880181949771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3239940334536499E-3"/>
                  <c:y val="2.437069672129929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4.1610298036320881E-3</c:v>
                </c:pt>
                <c:pt idx="1">
                  <c:v>-0.10964706362652832</c:v>
                </c:pt>
                <c:pt idx="2">
                  <c:v>-0.1557630891319074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1209665719111163E-4"/>
                  <c:y val="-2.335208200473403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1707987321859385E-4"/>
                  <c:y val="-1.699337688335615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9379327725120178E-4"/>
                  <c:y val="-1.67228182816254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4.233487382937412E-3</c:v>
                </c:pt>
                <c:pt idx="1">
                  <c:v>-2.5265622121405446E-2</c:v>
                </c:pt>
                <c:pt idx="2">
                  <c:v>0.19510427958810841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662E-4"/>
                  <c:y val="0.11934869992271555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69E-4"/>
                  <c:y val="3.493812738805316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-2.9316165576339648E-3</c:v>
                </c:pt>
                <c:pt idx="1">
                  <c:v>-5.2316118028387038E-2</c:v>
                </c:pt>
                <c:pt idx="2">
                  <c:v>1.9801016308515995E-2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en-US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August</c:v>
                </c:pt>
                <c:pt idx="1">
                  <c:v>September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1.241675992049468E-3</c:v>
                </c:pt>
                <c:pt idx="1">
                  <c:v>-6.0931898027502734E-2</c:v>
                </c:pt>
                <c:pt idx="2">
                  <c:v>9.075791713354045E-2</c:v>
                </c:pt>
              </c:numCache>
            </c:numRef>
          </c:val>
        </c:ser>
        <c:dLbls>
          <c:showVal val="1"/>
        </c:dLbls>
        <c:gapWidth val="400"/>
        <c:overlap val="-10"/>
        <c:axId val="63205760"/>
        <c:axId val="63207296"/>
      </c:barChart>
      <c:catAx>
        <c:axId val="6320576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3207296"/>
        <c:crosses val="autoZero"/>
        <c:auto val="1"/>
        <c:lblAlgn val="ctr"/>
        <c:lblOffset val="0"/>
        <c:tickLblSkip val="1"/>
        <c:tickMarkSkip val="1"/>
      </c:catAx>
      <c:valAx>
        <c:axId val="63207296"/>
        <c:scaling>
          <c:orientation val="minMax"/>
          <c:max val="0.2"/>
          <c:min val="-0.23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32057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2735078404679489E-3"/>
          <c:y val="0.75862352813520761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17370673493399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57"/>
          <c:y val="0.25117428471217701"/>
          <c:w val="0.53846153846153844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NIKKEI 225 (Japan)</c:v>
                </c:pt>
                <c:pt idx="3">
                  <c:v>RTSI (Russia)</c:v>
                </c:pt>
                <c:pt idx="4">
                  <c:v>DAX (Germany)</c:v>
                </c:pt>
                <c:pt idx="5">
                  <c:v>MICEX (Russia)</c:v>
                </c:pt>
                <c:pt idx="6">
                  <c:v>SHANGHAI SE COMPOSITE (China)</c:v>
                </c:pt>
                <c:pt idx="7">
                  <c:v>WIG20 (Poland)</c:v>
                </c:pt>
                <c:pt idx="8">
                  <c:v>CAC 40 (France)</c:v>
                </c:pt>
                <c:pt idx="9">
                  <c:v>HANG SENG (Hong Kong)</c:v>
                </c:pt>
                <c:pt idx="10">
                  <c:v>FTSE 100 (Great Britain)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-0.10964706362652832</c:v>
                </c:pt>
                <c:pt idx="1">
                  <c:v>-8.9674981103552653E-2</c:v>
                </c:pt>
                <c:pt idx="2">
                  <c:v>-7.9528418547331725E-2</c:v>
                </c:pt>
                <c:pt idx="3">
                  <c:v>-5.9369001919385767E-2</c:v>
                </c:pt>
                <c:pt idx="4">
                  <c:v>-5.8387088599204939E-2</c:v>
                </c:pt>
                <c:pt idx="5">
                  <c:v>-5.2043365624837801E-2</c:v>
                </c:pt>
                <c:pt idx="6">
                  <c:v>-4.778685870743038E-2</c:v>
                </c:pt>
                <c:pt idx="7">
                  <c:v>-4.4987544541551405E-2</c:v>
                </c:pt>
                <c:pt idx="8">
                  <c:v>-4.2480576838349826E-2</c:v>
                </c:pt>
                <c:pt idx="9">
                  <c:v>-3.8036822272408122E-2</c:v>
                </c:pt>
                <c:pt idx="10">
                  <c:v>-2.9822629538695966E-2</c:v>
                </c:pt>
                <c:pt idx="11">
                  <c:v>-2.6442819620927094E-2</c:v>
                </c:pt>
                <c:pt idx="12">
                  <c:v>-1.4722262725805679E-2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UX Index</c:v>
                </c:pt>
                <c:pt idx="1">
                  <c:v>PFTS Index</c:v>
                </c:pt>
                <c:pt idx="2">
                  <c:v>NIKKEI 225 (Japan)</c:v>
                </c:pt>
                <c:pt idx="3">
                  <c:v>RTSI (Russia)</c:v>
                </c:pt>
                <c:pt idx="4">
                  <c:v>DAX (Germany)</c:v>
                </c:pt>
                <c:pt idx="5">
                  <c:v>MICEX (Russia)</c:v>
                </c:pt>
                <c:pt idx="6">
                  <c:v>SHANGHAI SE COMPOSITE (China)</c:v>
                </c:pt>
                <c:pt idx="7">
                  <c:v>WIG20 (Poland)</c:v>
                </c:pt>
                <c:pt idx="8">
                  <c:v>CAC 40 (France)</c:v>
                </c:pt>
                <c:pt idx="9">
                  <c:v>HANG SENG (Hong Kong)</c:v>
                </c:pt>
                <c:pt idx="10">
                  <c:v>FTSE 100 (Great Britain)</c:v>
                </c:pt>
                <c:pt idx="11">
                  <c:v>S&amp;P 500 (USA)</c:v>
                </c:pt>
                <c:pt idx="12">
                  <c:v>DJIA (USA)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-0.1557630891319074</c:v>
                </c:pt>
                <c:pt idx="1">
                  <c:v>-0.22182880181949771</c:v>
                </c:pt>
                <c:pt idx="2">
                  <c:v>-3.5883803408101045E-3</c:v>
                </c:pt>
                <c:pt idx="3">
                  <c:v>-8.3469287096407108E-3</c:v>
                </c:pt>
                <c:pt idx="4">
                  <c:v>-1.4798761925644E-2</c:v>
                </c:pt>
                <c:pt idx="5">
                  <c:v>0.17639856509691332</c:v>
                </c:pt>
                <c:pt idx="6">
                  <c:v>-3.5702711154491196E-2</c:v>
                </c:pt>
                <c:pt idx="7">
                  <c:v>-0.10776185911552116</c:v>
                </c:pt>
                <c:pt idx="8">
                  <c:v>4.9404787141329454E-2</c:v>
                </c:pt>
                <c:pt idx="9">
                  <c:v>-0.1129649250460617</c:v>
                </c:pt>
                <c:pt idx="10">
                  <c:v>-7.4139300442951028E-2</c:v>
                </c:pt>
                <c:pt idx="11">
                  <c:v>-7.7063955584396826E-2</c:v>
                </c:pt>
                <c:pt idx="12">
                  <c:v>-9.4442717511526109E-2</c:v>
                </c:pt>
              </c:numCache>
            </c:numRef>
          </c:val>
        </c:ser>
        <c:dLbls>
          <c:showVal val="1"/>
        </c:dLbls>
        <c:gapWidth val="100"/>
        <c:overlap val="-20"/>
        <c:axId val="63236736"/>
        <c:axId val="64557440"/>
      </c:barChart>
      <c:catAx>
        <c:axId val="632367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4557440"/>
        <c:crosses val="autoZero"/>
        <c:lblAlgn val="ctr"/>
        <c:lblOffset val="100"/>
        <c:tickLblSkip val="1"/>
        <c:tickMarkSkip val="1"/>
      </c:catAx>
      <c:valAx>
        <c:axId val="64557440"/>
        <c:scaling>
          <c:orientation val="minMax"/>
          <c:max val="0.25"/>
          <c:min val="-0.2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32367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057283142389524"/>
          <c:y val="0.89162668809013246"/>
          <c:w val="0.58428805237315873"/>
          <c:h val="5.418725728724561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798927613941019"/>
          <c:y val="7.236865128701017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9271481170154788E-2"/>
                  <c:y val="-4.815700316767871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4.6408458031528481E-2"/>
                  <c:y val="-2.920147172120670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3.9145091268470315E-2"/>
                  <c:y val="-6.296967017893448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8.2265160595267672E-2"/>
                  <c:y val="-7.8904427294232429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8149922452171528E-2"/>
                  <c:y val="-0.47344526775607648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9.2903013741712143E-2"/>
                  <c:y val="-0.10592757239704903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6.8674890015568271E-2"/>
                  <c:y val="7.6090361269372825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3977791239691305E-2"/>
                  <c:y val="0.11632877756068551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8137925025080823E-2"/>
                  <c:y val="1.2367039343189303E-2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7822791505383214E-2"/>
                  <c:y val="-8.8866889355825263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9704169673414693E-2"/>
                  <c:y val="-0.13441975167876274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Sofiivskyi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KINTO-Kaznacheyskyi</c:v>
                </c:pt>
                <c:pt idx="10">
                  <c:v>OTP Fond Aktsii</c:v>
                </c:pt>
              </c:strCache>
            </c:strRef>
          </c:cat>
          <c:val>
            <c:numRef>
              <c:f>В_ВЧА!$C$30:$C$40</c:f>
              <c:numCache>
                <c:formatCode>#,##0.00</c:formatCode>
                <c:ptCount val="11"/>
                <c:pt idx="0">
                  <c:v>6664903.8969999924</c:v>
                </c:pt>
                <c:pt idx="1">
                  <c:v>21550101.429000001</c:v>
                </c:pt>
                <c:pt idx="2">
                  <c:v>3797353.99</c:v>
                </c:pt>
                <c:pt idx="3">
                  <c:v>3546487.81</c:v>
                </c:pt>
                <c:pt idx="4">
                  <c:v>3517654.96</c:v>
                </c:pt>
                <c:pt idx="5">
                  <c:v>3217641.2533</c:v>
                </c:pt>
                <c:pt idx="6">
                  <c:v>2890146.74</c:v>
                </c:pt>
                <c:pt idx="7">
                  <c:v>2719368.42</c:v>
                </c:pt>
                <c:pt idx="8">
                  <c:v>2335287.16</c:v>
                </c:pt>
                <c:pt idx="9">
                  <c:v>1986971.74</c:v>
                </c:pt>
                <c:pt idx="10">
                  <c:v>1921216.34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  <c:showPercent val="1"/>
            <c:showLeaderLines val="1"/>
          </c:dLbls>
          <c:cat>
            <c:strRef>
              <c:f>В_ВЧА!$B$30:$B$40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UNIVER.UA/Myhailo Grushevskyi: Fond Derzhavnyh Paperiv</c:v>
                </c:pt>
                <c:pt idx="3">
                  <c:v>KINTO-Ekviti</c:v>
                </c:pt>
                <c:pt idx="4">
                  <c:v>Sofiivskyi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KINTO-Kaznacheyskyi</c:v>
                </c:pt>
                <c:pt idx="10">
                  <c:v>OTP Fond Aktsii</c:v>
                </c:pt>
              </c:strCache>
            </c:strRef>
          </c:cat>
          <c:val>
            <c:numRef>
              <c:f>В_ВЧА!$D$30:$D$40</c:f>
              <c:numCache>
                <c:formatCode>0.00%</c:formatCode>
                <c:ptCount val="11"/>
                <c:pt idx="0">
                  <c:v>0.11233090319583568</c:v>
                </c:pt>
                <c:pt idx="1">
                  <c:v>0.36320739126802176</c:v>
                </c:pt>
                <c:pt idx="2">
                  <c:v>6.4000953358534354E-2</c:v>
                </c:pt>
                <c:pt idx="3">
                  <c:v>5.9772831690737542E-2</c:v>
                </c:pt>
                <c:pt idx="4">
                  <c:v>5.9286880185320051E-2</c:v>
                </c:pt>
                <c:pt idx="5">
                  <c:v>5.4230421582832034E-2</c:v>
                </c:pt>
                <c:pt idx="6">
                  <c:v>4.8710798938726312E-2</c:v>
                </c:pt>
                <c:pt idx="7">
                  <c:v>4.5832485428384112E-2</c:v>
                </c:pt>
                <c:pt idx="8">
                  <c:v>3.9359144551583972E-2</c:v>
                </c:pt>
                <c:pt idx="9">
                  <c:v>3.3488604431230772E-2</c:v>
                </c:pt>
                <c:pt idx="10">
                  <c:v>3.2380356872653344E-2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2337532495379043"/>
          <c:y val="3.90143737166324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2E-2"/>
          <c:y val="0.38398395788945983"/>
          <c:w val="0.91711442791863951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ВЧА'!$C$62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9986734291960939E-3"/>
                  <c:y val="-3.7906890376648707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VSI</c:v>
                </c:pt>
                <c:pt idx="1">
                  <c:v>KINTO-Kaznacheyskyi</c:v>
                </c:pt>
                <c:pt idx="2">
                  <c:v>Altus – Depozyt</c:v>
                </c:pt>
                <c:pt idx="3">
                  <c:v>UNIVER.UA/Myhailo Grushevskyi: Fond Derzhavnyh Paperiv   </c:v>
                </c:pt>
                <c:pt idx="4">
                  <c:v>Altus-Strategichnyi</c:v>
                </c:pt>
                <c:pt idx="5">
                  <c:v>KINTO-Klasychnyi</c:v>
                </c:pt>
                <c:pt idx="6">
                  <c:v>Argentum</c:v>
                </c:pt>
                <c:pt idx="7">
                  <c:v>UNIVER.UA/Taras Shevchenko: Fond Zaoshchadzhen</c:v>
                </c:pt>
                <c:pt idx="8">
                  <c:v>UNIVER.UA/Iaroslav Mudryi: Fond Aktsii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ВЧА'!$C$63:$C$73</c:f>
              <c:numCache>
                <c:formatCode>#,##0.00</c:formatCode>
                <c:ptCount val="11"/>
                <c:pt idx="0">
                  <c:v>51.209639999999894</c:v>
                </c:pt>
                <c:pt idx="1">
                  <c:v>-44.575979599999961</c:v>
                </c:pt>
                <c:pt idx="2">
                  <c:v>38.333320000000299</c:v>
                </c:pt>
                <c:pt idx="3">
                  <c:v>37.795870000000107</c:v>
                </c:pt>
                <c:pt idx="4">
                  <c:v>1.3696699999999837</c:v>
                </c:pt>
                <c:pt idx="5">
                  <c:v>-320.67905299999939</c:v>
                </c:pt>
                <c:pt idx="6">
                  <c:v>-258.47236999999984</c:v>
                </c:pt>
                <c:pt idx="7">
                  <c:v>-46.374890000000136</c:v>
                </c:pt>
                <c:pt idx="8">
                  <c:v>-154.02239</c:v>
                </c:pt>
                <c:pt idx="9">
                  <c:v>-219.80846999999997</c:v>
                </c:pt>
                <c:pt idx="10">
                  <c:v>-776.50473989999978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ВЧА'!$E$62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3266341434669946E-3"/>
                  <c:y val="-7.008806681908187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3193811849857187E-3"/>
                  <c:y val="-3.246953097032578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810085212339827E-3"/>
                  <c:y val="3.817216798308779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351796927841908E-3"/>
                  <c:y val="-2.895634999742062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9949624009553524E-4"/>
                  <c:y val="-2.895634999742062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5635531539944275E-3"/>
                  <c:y val="7.5918128873200047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2.7952782493916907E-4"/>
                  <c:y val="4.8605329042542764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8.5884483881253949E-4"/>
                  <c:y val="5.3637089042785895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8.0467366726233089E-4"/>
                  <c:y val="-6.1052731770521312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0742287392384781E-3"/>
                  <c:y val="6.8187317393270499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1.2925091873824152E-3"/>
                  <c:y val="-3.796509695208574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6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6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6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13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62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48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87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7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911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'В_динаміка ВЧА'!$B$63:$B$73</c:f>
              <c:strCache>
                <c:ptCount val="11"/>
                <c:pt idx="0">
                  <c:v>VSI</c:v>
                </c:pt>
                <c:pt idx="1">
                  <c:v>KINTO-Kaznacheyskyi</c:v>
                </c:pt>
                <c:pt idx="2">
                  <c:v>Altus – Depozyt</c:v>
                </c:pt>
                <c:pt idx="3">
                  <c:v>UNIVER.UA/Myhailo Grushevskyi: Fond Derzhavnyh Paperiv   </c:v>
                </c:pt>
                <c:pt idx="4">
                  <c:v>Altus-Strategichnyi</c:v>
                </c:pt>
                <c:pt idx="5">
                  <c:v>KINTO-Klasychnyi</c:v>
                </c:pt>
                <c:pt idx="6">
                  <c:v>Argentum</c:v>
                </c:pt>
                <c:pt idx="7">
                  <c:v>UNIVER.UA/Taras Shevchenko: Fond Zaoshchadzhen</c:v>
                </c:pt>
                <c:pt idx="8">
                  <c:v>UNIVER.UA/Iaroslav Mudryi: Fond Aktsii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ВЧА'!$E$63:$E$73</c:f>
              <c:numCache>
                <c:formatCode>#,##0.00</c:formatCode>
                <c:ptCount val="11"/>
                <c:pt idx="0">
                  <c:v>28.560448187293403</c:v>
                </c:pt>
                <c:pt idx="1">
                  <c:v>2.9604523303771857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-55.962812992966875</c:v>
                </c:pt>
                <c:pt idx="6">
                  <c:v>-61.926605108598579</c:v>
                </c:pt>
                <c:pt idx="7">
                  <c:v>-62.801497912813758</c:v>
                </c:pt>
                <c:pt idx="8">
                  <c:v>-89.282529505754908</c:v>
                </c:pt>
                <c:pt idx="9">
                  <c:v>-240.33239887333687</c:v>
                </c:pt>
                <c:pt idx="10">
                  <c:v>-41.011963092213819</c:v>
                </c:pt>
              </c:numCache>
            </c:numRef>
          </c:val>
        </c:ser>
        <c:dLbls>
          <c:showVal val="1"/>
        </c:dLbls>
        <c:overlap val="-30"/>
        <c:axId val="61780736"/>
        <c:axId val="61782272"/>
      </c:barChart>
      <c:lineChart>
        <c:grouping val="standard"/>
        <c:ser>
          <c:idx val="2"/>
          <c:order val="2"/>
          <c:tx>
            <c:strRef>
              <c:f>'В_динаміка ВЧА'!$D$62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700366476866123E-2"/>
                  <c:y val="-9.244494953796038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875706449339325E-2"/>
                  <c:y val="-5.911869345545269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8769235379176056E-3"/>
                  <c:y val="5.166926344917583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170998134157373E-2"/>
                  <c:y val="5.069525537665248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9458387442048E-2"/>
                  <c:y val="4.4495236869467408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1640412702870319E-2"/>
                  <c:y val="0.1154586660613173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182482097494342E-2"/>
                  <c:y val="9.8334778121008146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146731877351199E-2"/>
                  <c:y val="0.10869329514449366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670380320567882E-2"/>
                  <c:y val="0.10232421517747339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05056253447657E-2"/>
                  <c:y val="5.6304224675215279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68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7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53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38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'В_динаміка ВЧА'!$B$63:$B$72</c:f>
              <c:strCache>
                <c:ptCount val="10"/>
                <c:pt idx="0">
                  <c:v>VSI</c:v>
                </c:pt>
                <c:pt idx="1">
                  <c:v>KINTO-Kaznacheyskyi</c:v>
                </c:pt>
                <c:pt idx="2">
                  <c:v>Altus – Depozyt</c:v>
                </c:pt>
                <c:pt idx="3">
                  <c:v>UNIVER.UA/Myhailo Grushevskyi: Fond Derzhavnyh Paperiv   </c:v>
                </c:pt>
                <c:pt idx="4">
                  <c:v>Altus-Strategichnyi</c:v>
                </c:pt>
                <c:pt idx="5">
                  <c:v>KINTO-Klasychnyi</c:v>
                </c:pt>
                <c:pt idx="6">
                  <c:v>Argentum</c:v>
                </c:pt>
                <c:pt idx="7">
                  <c:v>UNIVER.UA/Taras Shevchenko: Fond Zaoshchadzhen</c:v>
                </c:pt>
                <c:pt idx="8">
                  <c:v>UNIVER.UA/Iaroslav Mudryi: Fond Aktsii</c:v>
                </c:pt>
                <c:pt idx="9">
                  <c:v>OTP Klasychnyi </c:v>
                </c:pt>
              </c:strCache>
            </c:strRef>
          </c:cat>
          <c:val>
            <c:numRef>
              <c:f>'В_динаміка ВЧА'!$D$63:$D$72</c:f>
              <c:numCache>
                <c:formatCode>0.00%</c:formatCode>
                <c:ptCount val="10"/>
                <c:pt idx="0">
                  <c:v>3.3559393909546403E-2</c:v>
                </c:pt>
                <c:pt idx="1">
                  <c:v>-2.1941881635335996E-2</c:v>
                </c:pt>
                <c:pt idx="2">
                  <c:v>1.3441734908450041E-2</c:v>
                </c:pt>
                <c:pt idx="3">
                  <c:v>1.0053274558766524E-2</c:v>
                </c:pt>
                <c:pt idx="4">
                  <c:v>2.7722882578238477E-3</c:v>
                </c:pt>
                <c:pt idx="5">
                  <c:v>-1.4662442122901069E-2</c:v>
                </c:pt>
                <c:pt idx="6">
                  <c:v>-0.15280049429652415</c:v>
                </c:pt>
                <c:pt idx="7">
                  <c:v>-1.676760451062978E-2</c:v>
                </c:pt>
                <c:pt idx="8">
                  <c:v>-0.16035191295447823</c:v>
                </c:pt>
                <c:pt idx="9">
                  <c:v>-0.17043561563907497</c:v>
                </c:pt>
              </c:numCache>
            </c:numRef>
          </c:val>
        </c:ser>
        <c:dLbls>
          <c:showVal val="1"/>
        </c:dLbls>
        <c:marker val="1"/>
        <c:axId val="61800448"/>
        <c:axId val="61801984"/>
      </c:lineChart>
      <c:catAx>
        <c:axId val="617807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82272"/>
        <c:crosses val="autoZero"/>
        <c:lblAlgn val="ctr"/>
        <c:lblOffset val="40"/>
        <c:tickLblSkip val="1"/>
        <c:tickMarkSkip val="1"/>
      </c:catAx>
      <c:valAx>
        <c:axId val="61782272"/>
        <c:scaling>
          <c:orientation val="minMax"/>
          <c:max val="250"/>
          <c:min val="-3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80736"/>
        <c:crosses val="autoZero"/>
        <c:crossBetween val="between"/>
      </c:valAx>
      <c:catAx>
        <c:axId val="61800448"/>
        <c:scaling>
          <c:orientation val="minMax"/>
        </c:scaling>
        <c:delete val="1"/>
        <c:axPos val="b"/>
        <c:tickLblPos val="none"/>
        <c:crossAx val="61801984"/>
        <c:crosses val="autoZero"/>
        <c:lblAlgn val="ctr"/>
        <c:lblOffset val="100"/>
      </c:catAx>
      <c:valAx>
        <c:axId val="61801984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004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1747174401818725"/>
          <c:y val="0.75359418473492923"/>
          <c:w val="0.38103778897269874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31991962272321595"/>
          <c:y val="6.34244901013561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2132807652952717E-2"/>
          <c:y val="9.7251635820454832E-2"/>
          <c:w val="0.95674091263445604"/>
          <c:h val="0.8657509754016580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'В_діаграма(дох)'!$A$2:$A$29</c:f>
              <c:strCache>
                <c:ptCount val="28"/>
                <c:pt idx="0">
                  <c:v>Argentum</c:v>
                </c:pt>
                <c:pt idx="1">
                  <c:v>Sofiivskyi</c:v>
                </c:pt>
                <c:pt idx="2">
                  <c:v>UNIVER.UA/Iaroslav Mudryi: Fond Aktsii</c:v>
                </c:pt>
                <c:pt idx="3">
                  <c:v>Nadbannia</c:v>
                </c:pt>
                <c:pt idx="4">
                  <c:v>OTP Fond Aktsii</c:v>
                </c:pt>
                <c:pt idx="5">
                  <c:v>KINTO-Ekviti</c:v>
                </c:pt>
                <c:pt idx="6">
                  <c:v>UNIVER.UA/Volodymyr Velykyi: Fond Zbalansovanyi</c:v>
                </c:pt>
                <c:pt idx="7">
                  <c:v>SEM Azhio</c:v>
                </c:pt>
                <c:pt idx="8">
                  <c:v>KINTO-Kaznacheyskyi</c:v>
                </c:pt>
                <c:pt idx="9">
                  <c:v>TASK Resurs</c:v>
                </c:pt>
                <c:pt idx="10">
                  <c:v>Premium – Fond Zbalansovanyi</c:v>
                </c:pt>
                <c:pt idx="11">
                  <c:v>KINTO-Klasychnyi </c:v>
                </c:pt>
                <c:pt idx="12">
                  <c:v>Premium – Fond Indeksnyi</c:v>
                </c:pt>
                <c:pt idx="13">
                  <c:v>Altus-Strategichnyi</c:v>
                </c:pt>
                <c:pt idx="14">
                  <c:v>UNIVER.UA/Taras Shevchenko: Fond Zaoshchadzhen</c:v>
                </c:pt>
                <c:pt idx="15">
                  <c:v>UNIVER.UA/Myhailo Grushevskyi: Fond Derzhavnyh Paperiv   </c:v>
                </c:pt>
                <c:pt idx="16">
                  <c:v>Altus – Zbalansovanyi</c:v>
                </c:pt>
                <c:pt idx="17">
                  <c:v>Altus – Depozyt</c:v>
                </c:pt>
                <c:pt idx="18">
                  <c:v>OTP Obligatsiinyi </c:v>
                </c:pt>
                <c:pt idx="19">
                  <c:v>VSI</c:v>
                </c:pt>
                <c:pt idx="20">
                  <c:v>OTP Klasychnyi </c:v>
                </c:pt>
                <c:pt idx="21">
                  <c:v>Funds' average rate of return</c:v>
                </c:pt>
                <c:pt idx="22">
                  <c:v>UX Index</c:v>
                </c:pt>
                <c:pt idx="23">
                  <c:v>PFTS Index</c:v>
                </c:pt>
                <c:pt idx="24">
                  <c:v>EURO Deposits</c:v>
                </c:pt>
                <c:pt idx="25">
                  <c:v>USD Deposits</c:v>
                </c:pt>
                <c:pt idx="26">
                  <c:v>UAH Deposits</c:v>
                </c:pt>
                <c:pt idx="27">
                  <c:v>"Gold" deposit (at official rate of gold)</c:v>
                </c:pt>
              </c:strCache>
            </c:strRef>
          </c:cat>
          <c:val>
            <c:numRef>
              <c:f>'В_діаграма(дох)'!$B$2:$B$29</c:f>
              <c:numCache>
                <c:formatCode>0.00%</c:formatCode>
                <c:ptCount val="28"/>
                <c:pt idx="0">
                  <c:v>-0.12096860801085974</c:v>
                </c:pt>
                <c:pt idx="1">
                  <c:v>-8.1320173159667442E-2</c:v>
                </c:pt>
                <c:pt idx="2">
                  <c:v>-7.519744625932212E-2</c:v>
                </c:pt>
                <c:pt idx="3">
                  <c:v>-7.1901239501168113E-2</c:v>
                </c:pt>
                <c:pt idx="4">
                  <c:v>-6.860472422374353E-2</c:v>
                </c:pt>
                <c:pt idx="5">
                  <c:v>-4.2849320493206777E-2</c:v>
                </c:pt>
                <c:pt idx="6">
                  <c:v>-4.2450012277673976E-2</c:v>
                </c:pt>
                <c:pt idx="7">
                  <c:v>-4.047196041551604E-2</c:v>
                </c:pt>
                <c:pt idx="8">
                  <c:v>-2.3337872968561935E-2</c:v>
                </c:pt>
                <c:pt idx="9">
                  <c:v>-2.318959984396507E-2</c:v>
                </c:pt>
                <c:pt idx="10">
                  <c:v>-1.5239286248318051E-2</c:v>
                </c:pt>
                <c:pt idx="11">
                  <c:v>-1.2134000285470625E-2</c:v>
                </c:pt>
                <c:pt idx="12">
                  <c:v>-5.3352311561757348E-3</c:v>
                </c:pt>
                <c:pt idx="13">
                  <c:v>2.7722882578036234E-3</c:v>
                </c:pt>
                <c:pt idx="14">
                  <c:v>5.8201667370951782E-3</c:v>
                </c:pt>
                <c:pt idx="15">
                  <c:v>1.0053274558770919E-2</c:v>
                </c:pt>
                <c:pt idx="16">
                  <c:v>1.3398234462828063E-2</c:v>
                </c:pt>
                <c:pt idx="17">
                  <c:v>1.3441734908462566E-2</c:v>
                </c:pt>
                <c:pt idx="18">
                  <c:v>1.4161900968712393E-2</c:v>
                </c:pt>
                <c:pt idx="19">
                  <c:v>1.5043934517692925E-2</c:v>
                </c:pt>
                <c:pt idx="20">
                  <c:v>1.7729875882769086E-2</c:v>
                </c:pt>
                <c:pt idx="21">
                  <c:v>-2.5265622121405401E-2</c:v>
                </c:pt>
                <c:pt idx="22">
                  <c:v>-0.10964706362652832</c:v>
                </c:pt>
                <c:pt idx="23">
                  <c:v>-8.9674981103552653E-2</c:v>
                </c:pt>
                <c:pt idx="24">
                  <c:v>1.7020060300930506E-2</c:v>
                </c:pt>
                <c:pt idx="25">
                  <c:v>2.4499925104613851E-2</c:v>
                </c:pt>
                <c:pt idx="26">
                  <c:v>1.8904109589041096E-2</c:v>
                </c:pt>
                <c:pt idx="27">
                  <c:v>2.4049491645806942E-2</c:v>
                </c:pt>
              </c:numCache>
            </c:numRef>
          </c:val>
        </c:ser>
        <c:gapWidth val="60"/>
        <c:axId val="46170496"/>
        <c:axId val="46172032"/>
      </c:barChart>
      <c:catAx>
        <c:axId val="4617049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46172032"/>
        <c:crosses val="autoZero"/>
        <c:lblAlgn val="ctr"/>
        <c:lblOffset val="0"/>
        <c:tickLblSkip val="1"/>
        <c:tickMarkSkip val="1"/>
      </c:catAx>
      <c:valAx>
        <c:axId val="46172032"/>
        <c:scaling>
          <c:orientation val="minMax"/>
          <c:max val="3.0000000000000002E-2"/>
          <c:min val="-0.13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4617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946631671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006993006993011"/>
          <c:h val="0.3866676736137335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7442047202988962E-4"/>
                  <c:y val="1.749616859450231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7.0042106311679825E-4"/>
                  <c:y val="1.7849013974755724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9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Optimum</c:v>
                </c:pt>
                <c:pt idx="1">
                  <c:v>"UNIVER.UA/Otaman: Fond Perspectyvnyh Aktsii"</c:v>
                </c:pt>
                <c:pt idx="2">
                  <c:v>TASK Ukrainskyi Kapital</c:v>
                </c:pt>
                <c:pt idx="3">
                  <c:v>Аurum</c:v>
                </c:pt>
                <c:pt idx="4">
                  <c:v>Platynum </c:v>
                </c:pt>
                <c:pt idx="5">
                  <c:v>Zbalansovanyi Fond "Parytet"</c:v>
                </c:pt>
              </c:strCache>
            </c:strRef>
          </c:cat>
          <c:val>
            <c:numRef>
              <c:f>'І_динаміка ВЧА'!$C$39:$C$44</c:f>
              <c:numCache>
                <c:formatCode>#,##0.00</c:formatCode>
                <c:ptCount val="6"/>
                <c:pt idx="0">
                  <c:v>-6.0051800000000517</c:v>
                </c:pt>
                <c:pt idx="1">
                  <c:v>-51.16</c:v>
                </c:pt>
                <c:pt idx="2">
                  <c:v>-76.689300000000046</c:v>
                </c:pt>
                <c:pt idx="3">
                  <c:v>-177.73784000000009</c:v>
                </c:pt>
                <c:pt idx="4">
                  <c:v>-678.79886999999917</c:v>
                </c:pt>
                <c:pt idx="5">
                  <c:v>-46.462780000000031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ВЧА'!$E$38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131948691850705E-2"/>
                  <c:y val="-5.280273533113674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471076657881788E-3"/>
                  <c:y val="-2.613599921984460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9482806257395802E-3"/>
                  <c:y val="-1.061362075537198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7515514877889192E-3"/>
                  <c:y val="-5.280273533113674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6131387224919181E-2"/>
                  <c:y val="9.0940168428638845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01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4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49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7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3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'І_динаміка ВЧА'!$B$39:$B$44</c:f>
              <c:strCache>
                <c:ptCount val="6"/>
                <c:pt idx="0">
                  <c:v>Optimum</c:v>
                </c:pt>
                <c:pt idx="1">
                  <c:v>"UNIVER.UA/Otaman: Fond Perspectyvnyh Aktsii"</c:v>
                </c:pt>
                <c:pt idx="2">
                  <c:v>TASK Ukrainskyi Kapital</c:v>
                </c:pt>
                <c:pt idx="3">
                  <c:v>Аurum</c:v>
                </c:pt>
                <c:pt idx="4">
                  <c:v>Platynum </c:v>
                </c:pt>
                <c:pt idx="5">
                  <c:v>Zbalansovanyi Fond "Parytet"</c:v>
                </c:pt>
              </c:strCache>
            </c:strRef>
          </c:cat>
          <c:val>
            <c:numRef>
              <c:f>'І_динаміка ВЧА'!$E$39:$E$44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-15.167578569162357</c:v>
                </c:pt>
              </c:numCache>
            </c:numRef>
          </c:val>
        </c:ser>
        <c:dLbls>
          <c:showVal val="1"/>
        </c:dLbls>
        <c:overlap val="-20"/>
        <c:axId val="63094144"/>
        <c:axId val="63136896"/>
      </c:barChart>
      <c:lineChart>
        <c:grouping val="standard"/>
        <c:ser>
          <c:idx val="2"/>
          <c:order val="2"/>
          <c:tx>
            <c:strRef>
              <c:f>'І_динаміка ВЧА'!$D$38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327178673207819E-3"/>
                  <c:y val="-4.902685864467526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287477045721305E-3"/>
                  <c:y val="-5.37738072818525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3.7102665398058848E-4"/>
                  <c:y val="-2.009041949361907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5.1194822222648626E-3"/>
                  <c:y val="-6.549365803687003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5.7889353488911838E-4"/>
                  <c:y val="5.4194085051791976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9115418967677791E-3"/>
                  <c:y val="6.805320863904089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57"/>
                  <c:y val="0.36266761111357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22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5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Val val="1"/>
          </c:dLbls>
          <c:val>
            <c:numRef>
              <c:f>'І_динаміка ВЧА'!$D$39:$D$44</c:f>
              <c:numCache>
                <c:formatCode>0.00%</c:formatCode>
                <c:ptCount val="6"/>
                <c:pt idx="0">
                  <c:v>-9.44096346318315E-3</c:v>
                </c:pt>
                <c:pt idx="1">
                  <c:v>-6.5151399129480009E-2</c:v>
                </c:pt>
                <c:pt idx="2">
                  <c:v>-5.5750504371725587E-2</c:v>
                </c:pt>
                <c:pt idx="3">
                  <c:v>-9.0940962076917514E-2</c:v>
                </c:pt>
                <c:pt idx="4">
                  <c:v>-6.3435633521301937E-2</c:v>
                </c:pt>
                <c:pt idx="5">
                  <c:v>-4.2610013278562009E-2</c:v>
                </c:pt>
              </c:numCache>
            </c:numRef>
          </c:val>
        </c:ser>
        <c:dLbls>
          <c:showVal val="1"/>
        </c:dLbls>
        <c:marker val="1"/>
        <c:axId val="63138432"/>
        <c:axId val="63148416"/>
      </c:lineChart>
      <c:catAx>
        <c:axId val="630941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6896"/>
        <c:crosses val="autoZero"/>
        <c:lblAlgn val="ctr"/>
        <c:lblOffset val="100"/>
        <c:tickLblSkip val="1"/>
        <c:tickMarkSkip val="1"/>
      </c:catAx>
      <c:valAx>
        <c:axId val="63136896"/>
        <c:scaling>
          <c:orientation val="minMax"/>
          <c:max val="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94144"/>
        <c:crosses val="autoZero"/>
        <c:crossBetween val="between"/>
      </c:valAx>
      <c:catAx>
        <c:axId val="63138432"/>
        <c:scaling>
          <c:orientation val="minMax"/>
        </c:scaling>
        <c:delete val="1"/>
        <c:axPos val="b"/>
        <c:tickLblPos val="none"/>
        <c:crossAx val="63148416"/>
        <c:crosses val="autoZero"/>
        <c:lblAlgn val="ctr"/>
        <c:lblOffset val="100"/>
      </c:catAx>
      <c:valAx>
        <c:axId val="6314841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843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5174825174825174"/>
          <c:y val="0.81333545139440466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rich>
      </c:tx>
      <c:layout>
        <c:manualLayout>
          <c:xMode val="edge"/>
          <c:yMode val="edge"/>
          <c:x val="0.28121838069733668"/>
          <c:y val="5.6433408577878106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928964709393214E-2"/>
          <c:y val="0.11851022332541759"/>
          <c:w val="0.92081263920360068"/>
          <c:h val="0.8419869200072522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Aurum</c:v>
                </c:pt>
                <c:pt idx="1">
                  <c:v>"UNIVER.UA/Otaman: Fond Perspectyvnyh Aktsii"</c:v>
                </c:pt>
                <c:pt idx="2">
                  <c:v>Platynum</c:v>
                </c:pt>
                <c:pt idx="3">
                  <c:v>TASK Ukrainskyi Kapital</c:v>
                </c:pt>
                <c:pt idx="4">
                  <c:v>Zbalansovanyi Fond "Parytet"</c:v>
                </c:pt>
                <c:pt idx="5">
                  <c:v>Optimum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-9.0940962076921927E-2</c:v>
                </c:pt>
                <c:pt idx="1">
                  <c:v>-6.5151399129487642E-2</c:v>
                </c:pt>
                <c:pt idx="2">
                  <c:v>-6.3435633521288226E-2</c:v>
                </c:pt>
                <c:pt idx="3">
                  <c:v>-5.5750504371736564E-2</c:v>
                </c:pt>
                <c:pt idx="4">
                  <c:v>-2.9177245607704849E-2</c:v>
                </c:pt>
                <c:pt idx="5">
                  <c:v>-9.4409634631830164E-3</c:v>
                </c:pt>
                <c:pt idx="6">
                  <c:v>-5.2316118028387038E-2</c:v>
                </c:pt>
                <c:pt idx="7">
                  <c:v>-0.10964706362652832</c:v>
                </c:pt>
                <c:pt idx="8">
                  <c:v>-8.9674981103552653E-2</c:v>
                </c:pt>
                <c:pt idx="9">
                  <c:v>1.7020060300930506E-2</c:v>
                </c:pt>
                <c:pt idx="10">
                  <c:v>2.4499925104613851E-2</c:v>
                </c:pt>
                <c:pt idx="11">
                  <c:v>1.8904109589041096E-2</c:v>
                </c:pt>
                <c:pt idx="12">
                  <c:v>2.4049491645806942E-2</c:v>
                </c:pt>
              </c:numCache>
            </c:numRef>
          </c:val>
        </c:ser>
        <c:gapWidth val="60"/>
        <c:axId val="46230528"/>
        <c:axId val="46232320"/>
      </c:barChart>
      <c:catAx>
        <c:axId val="462305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46232320"/>
        <c:crosses val="autoZero"/>
        <c:lblAlgn val="ctr"/>
        <c:lblOffset val="100"/>
        <c:tickLblSkip val="1"/>
        <c:tickMarkSkip val="1"/>
      </c:catAx>
      <c:valAx>
        <c:axId val="46232320"/>
        <c:scaling>
          <c:orientation val="minMax"/>
          <c:max val="3.0000000000000002E-2"/>
          <c:min val="-0.11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4623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4139402560455202E-2"/>
          <c:y val="0.32840236686390556"/>
          <c:w val="0.92887624466571861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7607157245855525E-3"/>
                  <c:y val="3.310123194770103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238740422964818E-3"/>
                  <c:y val="1.17961466951221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012937546337476E-3"/>
                  <c:y val="1.015367647621274E-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“TASK  Universal”</c:v>
                </c:pt>
                <c:pt idx="2">
                  <c:v>AntyBank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-266.9336799999997</c:v>
                </c:pt>
                <c:pt idx="1">
                  <c:v>-17.596119999999996</c:v>
                </c:pt>
                <c:pt idx="2">
                  <c:v>-121.00739999999992</c:v>
                </c:pt>
                <c:pt idx="3">
                  <c:v>-129.39652999999979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Birzhi”</c:v>
                </c:pt>
                <c:pt idx="1">
                  <c:v>“TASK  Universal”</c:v>
                </c:pt>
                <c:pt idx="2">
                  <c:v>AntyBank</c:v>
                </c:pt>
                <c:pt idx="3">
                  <c:v>UNIVER.UA/Skif: Fond Neruhomosti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440.06933129098462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48483328"/>
        <c:axId val="48493312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3960400774902594E-3"/>
                  <c:y val="-5.452215046465476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874952143921833E-3"/>
                  <c:y val="3.161864256502521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8002874778943424E-3"/>
                  <c:y val="0.11654845837902676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-4.472939317256619E-2</c:v>
                </c:pt>
                <c:pt idx="1">
                  <c:v>-1.7123590412894473E-2</c:v>
                </c:pt>
                <c:pt idx="2">
                  <c:v>-3.2113342871120575E-2</c:v>
                </c:pt>
                <c:pt idx="3">
                  <c:v>-7.9613782078831019E-2</c:v>
                </c:pt>
              </c:numCache>
            </c:numRef>
          </c:val>
        </c:ser>
        <c:dLbls>
          <c:showVal val="1"/>
        </c:dLbls>
        <c:marker val="1"/>
        <c:axId val="48494848"/>
        <c:axId val="48959488"/>
      </c:lineChart>
      <c:catAx>
        <c:axId val="4848332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93312"/>
        <c:crosses val="autoZero"/>
        <c:lblAlgn val="ctr"/>
        <c:lblOffset val="100"/>
        <c:tickLblSkip val="1"/>
        <c:tickMarkSkip val="1"/>
      </c:catAx>
      <c:valAx>
        <c:axId val="48493312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83328"/>
        <c:crosses val="autoZero"/>
        <c:crossBetween val="between"/>
      </c:valAx>
      <c:catAx>
        <c:axId val="48494848"/>
        <c:scaling>
          <c:orientation val="minMax"/>
        </c:scaling>
        <c:delete val="1"/>
        <c:axPos val="b"/>
        <c:tickLblPos val="none"/>
        <c:crossAx val="48959488"/>
        <c:crosses val="autoZero"/>
        <c:lblAlgn val="ctr"/>
        <c:lblOffset val="100"/>
      </c:catAx>
      <c:valAx>
        <c:axId val="48959488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49484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8278805120910385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73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1978021978021987E-2"/>
          <c:y val="0.17429837518463823"/>
          <c:w val="0.95704295704295683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AntyBank</c:v>
                </c:pt>
                <c:pt idx="3">
                  <c:v>TASK  Universal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-0.11487687674717373</c:v>
                </c:pt>
                <c:pt idx="1">
                  <c:v>-7.9613782078823303E-2</c:v>
                </c:pt>
                <c:pt idx="2">
                  <c:v>-3.2113342871155748E-2</c:v>
                </c:pt>
                <c:pt idx="3">
                  <c:v>-1.7123590412858158E-2</c:v>
                </c:pt>
                <c:pt idx="4">
                  <c:v>-6.0931898027502734E-2</c:v>
                </c:pt>
                <c:pt idx="5">
                  <c:v>-0.10964706362652832</c:v>
                </c:pt>
                <c:pt idx="6">
                  <c:v>-8.9674981103552653E-2</c:v>
                </c:pt>
                <c:pt idx="7">
                  <c:v>1.7020060300930506E-2</c:v>
                </c:pt>
                <c:pt idx="8">
                  <c:v>2.4499925104613851E-2</c:v>
                </c:pt>
                <c:pt idx="9">
                  <c:v>1.8904109589041096E-2</c:v>
                </c:pt>
                <c:pt idx="10">
                  <c:v>2.4049491645806942E-2</c:v>
                </c:pt>
              </c:numCache>
            </c:numRef>
          </c:val>
        </c:ser>
        <c:gapWidth val="60"/>
        <c:axId val="61857792"/>
        <c:axId val="61859328"/>
      </c:barChart>
      <c:catAx>
        <c:axId val="618577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859328"/>
        <c:crosses val="autoZero"/>
        <c:lblAlgn val="ctr"/>
        <c:lblOffset val="100"/>
        <c:tickLblSkip val="1"/>
        <c:tickMarkSkip val="1"/>
      </c:catAx>
      <c:valAx>
        <c:axId val="61859328"/>
        <c:scaling>
          <c:orientation val="minMax"/>
          <c:max val="3.0000000000000002E-2"/>
          <c:min val="-0.120000000000000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en-US"/>
          </a:p>
        </c:txPr>
        <c:crossAx val="61857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204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205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40</xdr:row>
      <xdr:rowOff>104775</xdr:rowOff>
    </xdr:from>
    <xdr:to>
      <xdr:col>4</xdr:col>
      <xdr:colOff>533400</xdr:colOff>
      <xdr:row>64</xdr:row>
      <xdr:rowOff>104775</xdr:rowOff>
    </xdr:to>
    <xdr:graphicFrame macro="">
      <xdr:nvGraphicFramePr>
        <xdr:cNvPr id="51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104775</xdr:rowOff>
    </xdr:from>
    <xdr:to>
      <xdr:col>12</xdr:col>
      <xdr:colOff>342900</xdr:colOff>
      <xdr:row>53</xdr:row>
      <xdr:rowOff>161925</xdr:rowOff>
    </xdr:to>
    <xdr:graphicFrame macro="">
      <xdr:nvGraphicFramePr>
        <xdr:cNvPr id="716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53</xdr:row>
      <xdr:rowOff>38100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19050</xdr:rowOff>
    </xdr:from>
    <xdr:to>
      <xdr:col>9</xdr:col>
      <xdr:colOff>581025</xdr:colOff>
      <xdr:row>31</xdr:row>
      <xdr:rowOff>152400</xdr:rowOff>
    </xdr:to>
    <xdr:graphicFrame macro="">
      <xdr:nvGraphicFramePr>
        <xdr:cNvPr id="1126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536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art-capital.com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www.seb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pioglobal.ua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www.vseswit.com.ua/" TargetMode="External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www.dragon-am.com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am.concorde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tabSelected="1" zoomScale="85" workbookViewId="0">
      <selection activeCell="A39" sqref="A39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16</v>
      </c>
      <c r="B1" s="74"/>
      <c r="C1" s="74"/>
      <c r="D1" s="75"/>
      <c r="E1" s="75"/>
      <c r="F1" s="75"/>
    </row>
    <row r="2" spans="1:14" ht="30.75" thickBot="1">
      <c r="A2" s="164" t="s">
        <v>17</v>
      </c>
      <c r="B2" s="164" t="s">
        <v>18</v>
      </c>
      <c r="C2" s="164" t="s">
        <v>19</v>
      </c>
      <c r="D2" s="164" t="s">
        <v>20</v>
      </c>
      <c r="E2" s="164" t="s">
        <v>21</v>
      </c>
      <c r="F2" s="164" t="s">
        <v>22</v>
      </c>
      <c r="G2" s="2"/>
      <c r="I2" s="1"/>
    </row>
    <row r="3" spans="1:14" ht="14.25">
      <c r="A3" s="89" t="s">
        <v>23</v>
      </c>
      <c r="B3" s="90">
        <v>-2.1275966147836889E-2</v>
      </c>
      <c r="C3" s="90">
        <v>4.1610298036320881E-3</v>
      </c>
      <c r="D3" s="90">
        <v>4.233487382937412E-3</v>
      </c>
      <c r="E3" s="90">
        <v>-2.9316165576339648E-3</v>
      </c>
      <c r="F3" s="90">
        <v>1.241675992049468E-3</v>
      </c>
      <c r="G3" s="58"/>
      <c r="H3" s="58"/>
      <c r="I3" s="2"/>
      <c r="J3" s="2"/>
      <c r="K3" s="2"/>
      <c r="L3" s="2"/>
    </row>
    <row r="4" spans="1:14" ht="14.25">
      <c r="A4" s="89" t="s">
        <v>24</v>
      </c>
      <c r="B4" s="90">
        <v>-8.9674981103552653E-2</v>
      </c>
      <c r="C4" s="90">
        <v>-0.10964706362652832</v>
      </c>
      <c r="D4" s="90">
        <v>-2.5265622121405446E-2</v>
      </c>
      <c r="E4" s="90">
        <v>-5.2316118028387038E-2</v>
      </c>
      <c r="F4" s="90">
        <v>-6.0931898027502734E-2</v>
      </c>
      <c r="G4" s="58"/>
      <c r="H4" s="58"/>
      <c r="I4" s="2"/>
      <c r="J4" s="2"/>
      <c r="K4" s="2"/>
      <c r="L4" s="2"/>
    </row>
    <row r="5" spans="1:14" ht="15" thickBot="1">
      <c r="A5" s="78" t="s">
        <v>25</v>
      </c>
      <c r="B5" s="80">
        <v>-0.22182880181949771</v>
      </c>
      <c r="C5" s="80">
        <v>-0.1557630891319074</v>
      </c>
      <c r="D5" s="80">
        <v>0.19510427958810841</v>
      </c>
      <c r="E5" s="80">
        <v>1.9801016308515995E-2</v>
      </c>
      <c r="F5" s="80">
        <v>9.075791713354045E-2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72"/>
      <c r="B21" s="73"/>
      <c r="C21" s="73"/>
      <c r="D21" s="73"/>
      <c r="E21" s="73"/>
      <c r="F21" s="73"/>
    </row>
    <row r="22" spans="1:6" ht="15.75" thickBot="1">
      <c r="A22" s="166" t="s">
        <v>26</v>
      </c>
      <c r="B22" s="167" t="s">
        <v>27</v>
      </c>
      <c r="C22" s="168" t="s">
        <v>28</v>
      </c>
      <c r="D22" s="77"/>
      <c r="E22" s="73"/>
      <c r="F22" s="73"/>
    </row>
    <row r="23" spans="1:6" ht="14.25">
      <c r="A23" s="146" t="s">
        <v>19</v>
      </c>
      <c r="B23" s="26">
        <v>-0.10964706362652832</v>
      </c>
      <c r="C23" s="64">
        <v>-0.1557630891319074</v>
      </c>
      <c r="D23" s="77"/>
      <c r="E23" s="73"/>
      <c r="F23" s="73"/>
    </row>
    <row r="24" spans="1:6" ht="14.25">
      <c r="A24" s="169" t="s">
        <v>18</v>
      </c>
      <c r="B24" s="26">
        <v>-8.9674981103552653E-2</v>
      </c>
      <c r="C24" s="64">
        <v>-0.22182880181949771</v>
      </c>
      <c r="D24" s="77"/>
      <c r="E24" s="73"/>
      <c r="F24" s="73"/>
    </row>
    <row r="25" spans="1:6" ht="14.25">
      <c r="A25" s="170" t="s">
        <v>29</v>
      </c>
      <c r="B25" s="26">
        <v>-7.9528418547331725E-2</v>
      </c>
      <c r="C25" s="64">
        <v>-3.5883803408101045E-3</v>
      </c>
      <c r="D25" s="77"/>
      <c r="E25" s="73"/>
      <c r="F25" s="73"/>
    </row>
    <row r="26" spans="1:6" ht="14.25">
      <c r="A26" s="171" t="s">
        <v>30</v>
      </c>
      <c r="B26" s="26">
        <v>-5.9369001919385767E-2</v>
      </c>
      <c r="C26" s="64">
        <v>-8.3469287096407108E-3</v>
      </c>
      <c r="D26" s="77"/>
      <c r="E26" s="73"/>
      <c r="F26" s="73"/>
    </row>
    <row r="27" spans="1:6" ht="14.25">
      <c r="A27" s="19" t="s">
        <v>31</v>
      </c>
      <c r="B27" s="26">
        <v>-5.8387088599204939E-2</v>
      </c>
      <c r="C27" s="64">
        <v>-1.4798761925644E-2</v>
      </c>
      <c r="D27" s="77"/>
      <c r="E27" s="73"/>
      <c r="F27" s="73"/>
    </row>
    <row r="28" spans="1:6" ht="14.25">
      <c r="A28" s="19" t="s">
        <v>32</v>
      </c>
      <c r="B28" s="172">
        <v>-5.2043365624837801E-2</v>
      </c>
      <c r="C28" s="64">
        <v>0.17639856509691332</v>
      </c>
      <c r="D28" s="77"/>
      <c r="E28" s="73"/>
      <c r="F28" s="73"/>
    </row>
    <row r="29" spans="1:6" ht="28.5">
      <c r="A29" s="173" t="s">
        <v>33</v>
      </c>
      <c r="B29" s="26">
        <v>-4.778685870743038E-2</v>
      </c>
      <c r="C29" s="64">
        <v>-3.5702711154491196E-2</v>
      </c>
      <c r="D29" s="77"/>
      <c r="E29" s="73"/>
      <c r="F29" s="73"/>
    </row>
    <row r="30" spans="1:6" ht="14.25">
      <c r="A30" s="170" t="s">
        <v>34</v>
      </c>
      <c r="B30" s="26">
        <v>-4.4987544541551405E-2</v>
      </c>
      <c r="C30" s="64">
        <v>-0.10776185911552116</v>
      </c>
      <c r="D30" s="77"/>
      <c r="E30" s="73"/>
      <c r="F30" s="73"/>
    </row>
    <row r="31" spans="1:6" ht="14.25">
      <c r="A31" s="146" t="s">
        <v>35</v>
      </c>
      <c r="B31" s="26">
        <v>-4.2480576838349826E-2</v>
      </c>
      <c r="C31" s="64">
        <v>4.9404787141329454E-2</v>
      </c>
      <c r="D31" s="77"/>
      <c r="E31" s="73"/>
      <c r="F31" s="73"/>
    </row>
    <row r="32" spans="1:6" ht="14.25">
      <c r="A32" s="174" t="s">
        <v>36</v>
      </c>
      <c r="B32" s="26">
        <v>-3.8036822272408122E-2</v>
      </c>
      <c r="C32" s="64">
        <v>-0.1129649250460617</v>
      </c>
      <c r="D32" s="77"/>
      <c r="E32" s="73"/>
      <c r="F32" s="73"/>
    </row>
    <row r="33" spans="1:6" ht="14.25">
      <c r="A33" s="19" t="s">
        <v>37</v>
      </c>
      <c r="B33" s="26">
        <v>-2.9822629538695966E-2</v>
      </c>
      <c r="C33" s="64">
        <v>-7.4139300442951028E-2</v>
      </c>
      <c r="D33" s="77"/>
      <c r="E33" s="73"/>
      <c r="F33" s="73"/>
    </row>
    <row r="34" spans="1:6" ht="14.25">
      <c r="A34" s="175" t="s">
        <v>38</v>
      </c>
      <c r="B34" s="26">
        <v>-2.6442819620927094E-2</v>
      </c>
      <c r="C34" s="64">
        <v>-7.7063955584396826E-2</v>
      </c>
      <c r="D34" s="77"/>
      <c r="E34" s="73"/>
      <c r="F34" s="73"/>
    </row>
    <row r="35" spans="1:6" ht="15" thickBot="1">
      <c r="A35" s="176" t="s">
        <v>39</v>
      </c>
      <c r="B35" s="79">
        <v>-1.4722262725805679E-2</v>
      </c>
      <c r="C35" s="80">
        <v>-9.4442717511526109E-2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sqref="A1:J7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213" t="s">
        <v>164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1" ht="60.75" thickBot="1">
      <c r="A2" s="164" t="s">
        <v>41</v>
      </c>
      <c r="B2" s="207" t="s">
        <v>92</v>
      </c>
      <c r="C2" s="15" t="s">
        <v>127</v>
      </c>
      <c r="D2" s="42" t="s">
        <v>128</v>
      </c>
      <c r="E2" s="42" t="s">
        <v>43</v>
      </c>
      <c r="F2" s="42" t="s">
        <v>165</v>
      </c>
      <c r="G2" s="42" t="s">
        <v>166</v>
      </c>
      <c r="H2" s="42" t="s">
        <v>167</v>
      </c>
      <c r="I2" s="17" t="s">
        <v>47</v>
      </c>
      <c r="J2" s="18" t="s">
        <v>48</v>
      </c>
    </row>
    <row r="3" spans="1:11" ht="14.25" customHeight="1">
      <c r="A3" s="21">
        <v>1</v>
      </c>
      <c r="B3" s="208" t="s">
        <v>168</v>
      </c>
      <c r="C3" s="110" t="s">
        <v>130</v>
      </c>
      <c r="D3" s="209" t="s">
        <v>169</v>
      </c>
      <c r="E3" s="86">
        <v>5700812.8300000001</v>
      </c>
      <c r="F3" s="87">
        <v>188814</v>
      </c>
      <c r="G3" s="86">
        <v>30.192744340991663</v>
      </c>
      <c r="H3" s="51">
        <v>100</v>
      </c>
      <c r="I3" s="77" t="s">
        <v>170</v>
      </c>
      <c r="J3" s="88" t="s">
        <v>10</v>
      </c>
      <c r="K3" s="46"/>
    </row>
    <row r="4" spans="1:11">
      <c r="A4" s="21">
        <v>2</v>
      </c>
      <c r="B4" s="85" t="s">
        <v>171</v>
      </c>
      <c r="C4" s="110" t="s">
        <v>130</v>
      </c>
      <c r="D4" s="209" t="s">
        <v>131</v>
      </c>
      <c r="E4" s="86">
        <v>3647127.25</v>
      </c>
      <c r="F4" s="87">
        <v>4806</v>
      </c>
      <c r="G4" s="86">
        <v>758.86959009571365</v>
      </c>
      <c r="H4" s="51">
        <v>1000</v>
      </c>
      <c r="I4" s="85" t="s">
        <v>172</v>
      </c>
      <c r="J4" s="88" t="s">
        <v>13</v>
      </c>
      <c r="K4" s="47"/>
    </row>
    <row r="5" spans="1:11" ht="14.25" customHeight="1">
      <c r="A5" s="21">
        <v>3</v>
      </c>
      <c r="B5" s="199" t="s">
        <v>173</v>
      </c>
      <c r="C5" s="110" t="s">
        <v>130</v>
      </c>
      <c r="D5" s="209" t="s">
        <v>169</v>
      </c>
      <c r="E5" s="86">
        <v>1495906.61</v>
      </c>
      <c r="F5" s="87">
        <v>1011</v>
      </c>
      <c r="G5" s="86">
        <v>1479.630672601385</v>
      </c>
      <c r="H5" s="51">
        <v>1000</v>
      </c>
      <c r="I5" s="180" t="s">
        <v>52</v>
      </c>
      <c r="J5" s="88" t="s">
        <v>3</v>
      </c>
      <c r="K5" s="48"/>
    </row>
    <row r="6" spans="1:11" ht="14.25" customHeight="1">
      <c r="A6" s="21">
        <v>4</v>
      </c>
      <c r="B6" s="73" t="s">
        <v>174</v>
      </c>
      <c r="C6" s="110" t="s">
        <v>130</v>
      </c>
      <c r="D6" s="209" t="s">
        <v>169</v>
      </c>
      <c r="E6" s="86">
        <v>1009999.12</v>
      </c>
      <c r="F6" s="87">
        <v>648</v>
      </c>
      <c r="G6" s="86">
        <v>1558.6406172839506</v>
      </c>
      <c r="H6" s="51">
        <v>5000</v>
      </c>
      <c r="I6" s="200" t="s">
        <v>75</v>
      </c>
      <c r="J6" s="88" t="s">
        <v>0</v>
      </c>
      <c r="K6" s="48"/>
    </row>
    <row r="7" spans="1:11" ht="15.75" customHeight="1" thickBot="1">
      <c r="A7" s="228" t="s">
        <v>87</v>
      </c>
      <c r="B7" s="229"/>
      <c r="C7" s="112" t="s">
        <v>6</v>
      </c>
      <c r="D7" s="112" t="s">
        <v>6</v>
      </c>
      <c r="E7" s="100">
        <f>SUM(E3:E6)</f>
        <v>11853845.809999999</v>
      </c>
      <c r="F7" s="101">
        <f>SUM(F3:F6)</f>
        <v>195279</v>
      </c>
      <c r="G7" s="112" t="s">
        <v>6</v>
      </c>
      <c r="H7" s="112" t="s">
        <v>6</v>
      </c>
      <c r="I7" s="112" t="s">
        <v>6</v>
      </c>
      <c r="J7" s="113" t="s">
        <v>6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K42" sqref="K42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224" t="s">
        <v>175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s="22" customFormat="1" ht="15.75" customHeight="1" thickBot="1">
      <c r="A2" s="217" t="s">
        <v>41</v>
      </c>
      <c r="B2" s="103"/>
      <c r="C2" s="104"/>
      <c r="D2" s="105"/>
      <c r="E2" s="218" t="s">
        <v>176</v>
      </c>
      <c r="F2" s="218"/>
      <c r="G2" s="218"/>
      <c r="H2" s="218"/>
      <c r="I2" s="218"/>
      <c r="J2" s="218"/>
      <c r="K2" s="218"/>
    </row>
    <row r="3" spans="1:11" s="22" customFormat="1" ht="64.5" thickBot="1">
      <c r="A3" s="217"/>
      <c r="B3" s="183" t="s">
        <v>92</v>
      </c>
      <c r="C3" s="184" t="s">
        <v>93</v>
      </c>
      <c r="D3" s="184" t="s">
        <v>94</v>
      </c>
      <c r="E3" s="17" t="s">
        <v>177</v>
      </c>
      <c r="F3" s="185" t="s">
        <v>96</v>
      </c>
      <c r="G3" s="17" t="s">
        <v>97</v>
      </c>
      <c r="H3" s="17" t="s">
        <v>98</v>
      </c>
      <c r="I3" s="17" t="s">
        <v>99</v>
      </c>
      <c r="J3" s="186" t="s">
        <v>100</v>
      </c>
      <c r="K3" s="186" t="s">
        <v>101</v>
      </c>
    </row>
    <row r="4" spans="1:11" s="22" customFormat="1" collapsed="1">
      <c r="A4" s="21">
        <v>1</v>
      </c>
      <c r="B4" s="73" t="s">
        <v>174</v>
      </c>
      <c r="C4" s="106">
        <v>38945</v>
      </c>
      <c r="D4" s="106">
        <v>39016</v>
      </c>
      <c r="E4" s="102">
        <v>-1.7123590412858158E-2</v>
      </c>
      <c r="F4" s="102">
        <v>-3.2613750905621242E-2</v>
      </c>
      <c r="G4" s="102">
        <v>-7.0249590334128031E-2</v>
      </c>
      <c r="H4" s="102">
        <v>-0.17316781502975476</v>
      </c>
      <c r="I4" s="102">
        <v>-0.1101213066950939</v>
      </c>
      <c r="J4" s="107">
        <v>-0.68827187654320421</v>
      </c>
      <c r="K4" s="121">
        <v>-0.12231449698000096</v>
      </c>
    </row>
    <row r="5" spans="1:11" s="22" customFormat="1" collapsed="1">
      <c r="A5" s="21">
        <v>2</v>
      </c>
      <c r="B5" s="85" t="s">
        <v>171</v>
      </c>
      <c r="C5" s="106">
        <v>39205</v>
      </c>
      <c r="D5" s="106">
        <v>39322</v>
      </c>
      <c r="E5" s="102">
        <v>-3.2113342871155748E-2</v>
      </c>
      <c r="F5" s="102">
        <v>-3.8998339625166856E-2</v>
      </c>
      <c r="G5" s="102">
        <v>-3.4648734046383134E-2</v>
      </c>
      <c r="H5" s="102">
        <v>-7.0801743722539556E-2</v>
      </c>
      <c r="I5" s="102">
        <v>7.4061403582444063E-2</v>
      </c>
      <c r="J5" s="107">
        <v>-0.24113040990428991</v>
      </c>
      <c r="K5" s="122">
        <v>-3.3507893924857091E-2</v>
      </c>
    </row>
    <row r="6" spans="1:11" s="22" customFormat="1" collapsed="1">
      <c r="A6" s="21">
        <v>3</v>
      </c>
      <c r="B6" s="199" t="s">
        <v>173</v>
      </c>
      <c r="C6" s="106">
        <v>40050</v>
      </c>
      <c r="D6" s="106">
        <v>40319</v>
      </c>
      <c r="E6" s="102">
        <v>-7.9613782078823303E-2</v>
      </c>
      <c r="F6" s="102">
        <v>-6.4963620344842155E-2</v>
      </c>
      <c r="G6" s="102">
        <v>6.6624399749243945E-2</v>
      </c>
      <c r="H6" s="102">
        <v>-4.3368506917273675E-2</v>
      </c>
      <c r="I6" s="102">
        <v>0.40277276494476899</v>
      </c>
      <c r="J6" s="107">
        <v>0.47963067260139081</v>
      </c>
      <c r="K6" s="122">
        <v>7.5769142241279397E-2</v>
      </c>
    </row>
    <row r="7" spans="1:11" s="22" customFormat="1" collapsed="1">
      <c r="A7" s="21">
        <v>4</v>
      </c>
      <c r="B7" s="208" t="s">
        <v>168</v>
      </c>
      <c r="C7" s="106">
        <v>40555</v>
      </c>
      <c r="D7" s="106">
        <v>40626</v>
      </c>
      <c r="E7" s="102">
        <v>-0.11487687674717373</v>
      </c>
      <c r="F7" s="102">
        <v>-0.10432376713382674</v>
      </c>
      <c r="G7" s="102">
        <v>-0.14723305160054023</v>
      </c>
      <c r="H7" s="102">
        <v>-0.18377892644745975</v>
      </c>
      <c r="I7" s="102">
        <v>-3.6811932979573525E-3</v>
      </c>
      <c r="J7" s="107">
        <v>-0.69807255659007228</v>
      </c>
      <c r="K7" s="122">
        <v>-0.23260699746597624</v>
      </c>
    </row>
    <row r="8" spans="1:11" s="22" customFormat="1" ht="15.75" collapsed="1" thickBot="1">
      <c r="A8" s="21"/>
      <c r="B8" s="210" t="s">
        <v>105</v>
      </c>
      <c r="C8" s="151" t="s">
        <v>6</v>
      </c>
      <c r="D8" s="151" t="s">
        <v>6</v>
      </c>
      <c r="E8" s="152">
        <f>AVERAGE(E4:E7)</f>
        <v>-6.0931898027502734E-2</v>
      </c>
      <c r="F8" s="152">
        <f>AVERAGE(F4:F7)</f>
        <v>-6.0224869502364248E-2</v>
      </c>
      <c r="G8" s="152">
        <f>AVERAGE(G4:G7)</f>
        <v>-4.6376744057951863E-2</v>
      </c>
      <c r="H8" s="152">
        <f>AVERAGE(H4:H7)</f>
        <v>-0.11777924802925693</v>
      </c>
      <c r="I8" s="152">
        <f>AVERAGE(I4:I7)</f>
        <v>9.075791713354045E-2</v>
      </c>
      <c r="J8" s="151" t="s">
        <v>6</v>
      </c>
      <c r="K8" s="151" t="s">
        <v>6</v>
      </c>
    </row>
    <row r="9" spans="1:11" s="22" customFormat="1">
      <c r="A9" s="231" t="s">
        <v>149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pans="1:11" s="22" customFormat="1" ht="15" hidden="1" thickBot="1">
      <c r="A10" s="230" t="s">
        <v>12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</row>
    <row r="11" spans="1:11" s="22" customFormat="1" ht="15.75" hidden="1" customHeight="1">
      <c r="C11" s="63"/>
      <c r="D11" s="63"/>
    </row>
    <row r="12" spans="1:11">
      <c r="B12" s="27"/>
      <c r="C12" s="108"/>
      <c r="E12" s="108"/>
      <c r="F12" s="108"/>
      <c r="G12" s="108"/>
      <c r="H12" s="108"/>
    </row>
    <row r="13" spans="1:11">
      <c r="B13" s="27"/>
      <c r="C13" s="108"/>
      <c r="E13" s="108"/>
    </row>
    <row r="14" spans="1:11">
      <c r="E14" s="108"/>
      <c r="F14" s="108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3"/>
  <sheetViews>
    <sheetView zoomScale="85" workbookViewId="0">
      <selection activeCell="B36" sqref="B36:E36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220" t="s">
        <v>175</v>
      </c>
      <c r="B1" s="220"/>
      <c r="C1" s="220"/>
      <c r="D1" s="220"/>
      <c r="E1" s="220"/>
      <c r="F1" s="220"/>
      <c r="G1" s="220"/>
    </row>
    <row r="2" spans="1:7" s="27" customFormat="1" ht="15.75" customHeight="1" thickBot="1">
      <c r="A2" s="233" t="s">
        <v>41</v>
      </c>
      <c r="B2" s="92"/>
      <c r="C2" s="221" t="s">
        <v>109</v>
      </c>
      <c r="D2" s="222"/>
      <c r="E2" s="232" t="s">
        <v>178</v>
      </c>
      <c r="F2" s="232"/>
      <c r="G2" s="93"/>
    </row>
    <row r="3" spans="1:7" s="27" customFormat="1" ht="45.75" thickBot="1">
      <c r="A3" s="227"/>
      <c r="B3" s="203" t="s">
        <v>92</v>
      </c>
      <c r="C3" s="33" t="s">
        <v>111</v>
      </c>
      <c r="D3" s="33" t="s">
        <v>112</v>
      </c>
      <c r="E3" s="33" t="s">
        <v>113</v>
      </c>
      <c r="F3" s="33" t="s">
        <v>112</v>
      </c>
      <c r="G3" s="18" t="s">
        <v>179</v>
      </c>
    </row>
    <row r="4" spans="1:7" s="27" customFormat="1">
      <c r="A4" s="21">
        <v>1</v>
      </c>
      <c r="B4" s="208" t="s">
        <v>168</v>
      </c>
      <c r="C4" s="36">
        <v>-266.9336799999997</v>
      </c>
      <c r="D4" s="102">
        <v>-4.472939317256619E-2</v>
      </c>
      <c r="E4" s="37">
        <v>13865</v>
      </c>
      <c r="F4" s="102">
        <v>7.9251667628851843E-2</v>
      </c>
      <c r="G4" s="38">
        <v>440.06933129098462</v>
      </c>
    </row>
    <row r="5" spans="1:7" s="27" customFormat="1">
      <c r="A5" s="21">
        <v>2</v>
      </c>
      <c r="B5" s="73" t="s">
        <v>174</v>
      </c>
      <c r="C5" s="36">
        <v>-17.596119999999996</v>
      </c>
      <c r="D5" s="102">
        <v>-1.7123590412894473E-2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85" t="s">
        <v>171</v>
      </c>
      <c r="C6" s="36">
        <v>-121.00739999999992</v>
      </c>
      <c r="D6" s="102">
        <v>-3.2113342871120575E-2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199" t="s">
        <v>173</v>
      </c>
      <c r="C7" s="36">
        <v>-129.39652999999979</v>
      </c>
      <c r="D7" s="102">
        <v>-7.9613782078831019E-2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6"/>
      <c r="B8" s="94" t="s">
        <v>87</v>
      </c>
      <c r="C8" s="95">
        <v>-534.9337299999994</v>
      </c>
      <c r="D8" s="99">
        <v>-4.3178888467007084E-2</v>
      </c>
      <c r="E8" s="96">
        <v>13865</v>
      </c>
      <c r="F8" s="99">
        <v>7.6427398105989613E-2</v>
      </c>
      <c r="G8" s="117">
        <v>440.06933129098462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89" t="s">
        <v>92</v>
      </c>
      <c r="C36" s="189" t="s">
        <v>116</v>
      </c>
      <c r="D36" s="189" t="s">
        <v>117</v>
      </c>
      <c r="E36" s="211" t="s">
        <v>118</v>
      </c>
    </row>
    <row r="37" spans="2:6" s="27" customFormat="1">
      <c r="B37" s="129" t="str">
        <f t="shared" ref="B37:D40" si="0">B4</f>
        <v>Indeks Ukrainskoi Birzhi”</v>
      </c>
      <c r="C37" s="130">
        <f t="shared" si="0"/>
        <v>-266.9336799999997</v>
      </c>
      <c r="D37" s="154">
        <f t="shared" si="0"/>
        <v>-4.472939317256619E-2</v>
      </c>
      <c r="E37" s="131">
        <f>G4</f>
        <v>440.06933129098462</v>
      </c>
    </row>
    <row r="38" spans="2:6" s="27" customFormat="1">
      <c r="B38" s="35" t="str">
        <f t="shared" si="0"/>
        <v>“TASK  Universal”</v>
      </c>
      <c r="C38" s="36">
        <f t="shared" si="0"/>
        <v>-17.596119999999996</v>
      </c>
      <c r="D38" s="155">
        <f t="shared" si="0"/>
        <v>-1.7123590412894473E-2</v>
      </c>
      <c r="E38" s="38">
        <f>G5</f>
        <v>0</v>
      </c>
    </row>
    <row r="39" spans="2:6" s="27" customFormat="1">
      <c r="B39" s="35" t="str">
        <f t="shared" si="0"/>
        <v>AntyBank</v>
      </c>
      <c r="C39" s="36">
        <f t="shared" si="0"/>
        <v>-121.00739999999992</v>
      </c>
      <c r="D39" s="155">
        <f t="shared" si="0"/>
        <v>-3.2113342871120575E-2</v>
      </c>
      <c r="E39" s="38">
        <f>G6</f>
        <v>0</v>
      </c>
    </row>
    <row r="40" spans="2:6" s="27" customFormat="1">
      <c r="B40" s="35" t="str">
        <f t="shared" si="0"/>
        <v>UNIVER.UA/Skif: Fond Neruhomosti</v>
      </c>
      <c r="C40" s="36">
        <f t="shared" si="0"/>
        <v>-129.39652999999979</v>
      </c>
      <c r="D40" s="155">
        <f t="shared" si="0"/>
        <v>-7.9613782078831019E-2</v>
      </c>
      <c r="E40" s="38">
        <f>G7</f>
        <v>0</v>
      </c>
    </row>
    <row r="41" spans="2:6">
      <c r="B41" s="35"/>
      <c r="C41" s="36"/>
      <c r="D41" s="155"/>
      <c r="E41" s="38"/>
      <c r="F41" s="19"/>
    </row>
    <row r="42" spans="2:6">
      <c r="B42" s="35"/>
      <c r="C42" s="36"/>
      <c r="D42" s="155"/>
      <c r="E42" s="38"/>
      <c r="F42" s="19"/>
    </row>
    <row r="43" spans="2:6">
      <c r="B43" s="156"/>
      <c r="C43" s="157"/>
      <c r="D43" s="158"/>
      <c r="E43" s="159"/>
      <c r="F43" s="19"/>
    </row>
    <row r="44" spans="2:6">
      <c r="B44" s="27"/>
      <c r="C44" s="160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zoomScale="85" workbookViewId="0">
      <selection activeCell="O50" sqref="O50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92</v>
      </c>
      <c r="B1" s="66" t="s">
        <v>180</v>
      </c>
      <c r="C1" s="10"/>
      <c r="D1" s="10"/>
    </row>
    <row r="2" spans="1:4" ht="14.25">
      <c r="A2" s="194" t="s">
        <v>181</v>
      </c>
      <c r="B2" s="138">
        <v>-0.11487687674717373</v>
      </c>
      <c r="C2" s="10"/>
      <c r="D2" s="10"/>
    </row>
    <row r="3" spans="1:4" ht="14.25">
      <c r="A3" s="73" t="s">
        <v>173</v>
      </c>
      <c r="B3" s="138">
        <v>-7.9613782078823303E-2</v>
      </c>
      <c r="C3" s="10"/>
      <c r="D3" s="10"/>
    </row>
    <row r="4" spans="1:4" ht="14.25">
      <c r="A4" s="146" t="s">
        <v>171</v>
      </c>
      <c r="B4" s="138">
        <v>-3.2113342871155748E-2</v>
      </c>
      <c r="C4" s="10"/>
      <c r="D4" s="10"/>
    </row>
    <row r="5" spans="1:4" ht="14.25">
      <c r="A5" s="212" t="s">
        <v>182</v>
      </c>
      <c r="B5" s="138">
        <v>-1.7123590412858158E-2</v>
      </c>
      <c r="C5" s="10"/>
      <c r="D5" s="10"/>
    </row>
    <row r="6" spans="1:4" ht="14.25">
      <c r="A6" s="146" t="s">
        <v>121</v>
      </c>
      <c r="B6" s="139">
        <v>-6.0931898027502734E-2</v>
      </c>
      <c r="C6" s="10"/>
      <c r="D6" s="10"/>
    </row>
    <row r="7" spans="1:4" ht="14.25">
      <c r="A7" s="146" t="s">
        <v>19</v>
      </c>
      <c r="B7" s="139">
        <v>-0.10964706362652832</v>
      </c>
      <c r="C7" s="10"/>
      <c r="D7" s="10"/>
    </row>
    <row r="8" spans="1:4" ht="14.25">
      <c r="A8" s="146" t="s">
        <v>18</v>
      </c>
      <c r="B8" s="139">
        <v>-8.9674981103552653E-2</v>
      </c>
      <c r="C8" s="10"/>
      <c r="D8" s="10"/>
    </row>
    <row r="9" spans="1:4" ht="14.25">
      <c r="A9" s="146" t="s">
        <v>160</v>
      </c>
      <c r="B9" s="139">
        <v>1.7020060300930506E-2</v>
      </c>
      <c r="C9" s="10"/>
      <c r="D9" s="10"/>
    </row>
    <row r="10" spans="1:4" ht="14.25">
      <c r="A10" s="146" t="s">
        <v>161</v>
      </c>
      <c r="B10" s="139">
        <v>2.4499925104613851E-2</v>
      </c>
      <c r="C10" s="10"/>
      <c r="D10" s="10"/>
    </row>
    <row r="11" spans="1:4" ht="14.25">
      <c r="A11" s="146" t="s">
        <v>162</v>
      </c>
      <c r="B11" s="139">
        <v>1.8904109589041096E-2</v>
      </c>
      <c r="C11" s="10"/>
      <c r="D11" s="10"/>
    </row>
    <row r="12" spans="1:4" ht="15" thickBot="1">
      <c r="A12" s="206" t="s">
        <v>163</v>
      </c>
      <c r="B12" s="140">
        <v>2.4049491645806942E-2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40"/>
  <sheetViews>
    <sheetView zoomScale="80" zoomScaleNormal="40" workbookViewId="0">
      <selection activeCell="G49" sqref="G49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213" t="s">
        <v>40</v>
      </c>
      <c r="B1" s="213"/>
      <c r="C1" s="213"/>
      <c r="D1" s="213"/>
      <c r="E1" s="213"/>
      <c r="F1" s="213"/>
      <c r="G1" s="213"/>
      <c r="H1" s="213"/>
      <c r="I1" s="13"/>
    </row>
    <row r="2" spans="1:9" ht="45.75" thickBot="1">
      <c r="A2" s="15" t="s">
        <v>41</v>
      </c>
      <c r="B2" s="16" t="s">
        <v>42</v>
      </c>
      <c r="C2" s="17" t="s">
        <v>43</v>
      </c>
      <c r="D2" s="17" t="s">
        <v>44</v>
      </c>
      <c r="E2" s="17" t="s">
        <v>45</v>
      </c>
      <c r="F2" s="17" t="s">
        <v>46</v>
      </c>
      <c r="G2" s="17" t="s">
        <v>47</v>
      </c>
      <c r="H2" s="18" t="s">
        <v>48</v>
      </c>
      <c r="I2" s="19"/>
    </row>
    <row r="3" spans="1:9">
      <c r="A3" s="21">
        <v>1</v>
      </c>
      <c r="B3" s="177" t="s">
        <v>49</v>
      </c>
      <c r="C3" s="86">
        <v>21550101.429000001</v>
      </c>
      <c r="D3" s="87">
        <v>52220</v>
      </c>
      <c r="E3" s="86">
        <v>412.67907753734204</v>
      </c>
      <c r="F3" s="87">
        <v>100</v>
      </c>
      <c r="G3" s="178" t="s">
        <v>50</v>
      </c>
      <c r="H3" s="88" t="s">
        <v>10</v>
      </c>
      <c r="I3" s="19"/>
    </row>
    <row r="4" spans="1:9">
      <c r="A4" s="21">
        <v>2</v>
      </c>
      <c r="B4" s="85" t="s">
        <v>51</v>
      </c>
      <c r="C4" s="86">
        <v>3797353.99</v>
      </c>
      <c r="D4" s="87">
        <v>1756</v>
      </c>
      <c r="E4" s="86">
        <v>2162.5022722095673</v>
      </c>
      <c r="F4" s="87">
        <v>1000</v>
      </c>
      <c r="G4" s="179" t="s">
        <v>52</v>
      </c>
      <c r="H4" s="88" t="s">
        <v>3</v>
      </c>
      <c r="I4" s="19"/>
    </row>
    <row r="5" spans="1:9" ht="14.25" customHeight="1">
      <c r="A5" s="21">
        <v>3</v>
      </c>
      <c r="B5" s="85" t="s">
        <v>53</v>
      </c>
      <c r="C5" s="86">
        <v>3546487.81</v>
      </c>
      <c r="D5" s="87">
        <v>4694</v>
      </c>
      <c r="E5" s="86">
        <v>755.53638900724332</v>
      </c>
      <c r="F5" s="87">
        <v>1000</v>
      </c>
      <c r="G5" s="178" t="s">
        <v>54</v>
      </c>
      <c r="H5" s="88" t="s">
        <v>10</v>
      </c>
      <c r="I5" s="19"/>
    </row>
    <row r="6" spans="1:9">
      <c r="A6" s="21">
        <v>4</v>
      </c>
      <c r="B6" s="85" t="s">
        <v>55</v>
      </c>
      <c r="C6" s="86">
        <v>3517654.96</v>
      </c>
      <c r="D6" s="87">
        <v>4597</v>
      </c>
      <c r="E6" s="86">
        <v>765.20664781379162</v>
      </c>
      <c r="F6" s="87">
        <v>1000</v>
      </c>
      <c r="G6" s="85" t="s">
        <v>56</v>
      </c>
      <c r="H6" s="88" t="s">
        <v>11</v>
      </c>
      <c r="I6" s="19"/>
    </row>
    <row r="7" spans="1:9" ht="14.25" customHeight="1">
      <c r="A7" s="21">
        <v>5</v>
      </c>
      <c r="B7" s="177" t="s">
        <v>57</v>
      </c>
      <c r="C7" s="86">
        <v>3217641.2533</v>
      </c>
      <c r="D7" s="87">
        <v>10454</v>
      </c>
      <c r="E7" s="86">
        <v>307.79043938205473</v>
      </c>
      <c r="F7" s="87">
        <v>1000</v>
      </c>
      <c r="G7" s="177" t="s">
        <v>58</v>
      </c>
      <c r="H7" s="88" t="s">
        <v>1</v>
      </c>
      <c r="I7" s="19"/>
    </row>
    <row r="8" spans="1:9">
      <c r="A8" s="21">
        <v>6</v>
      </c>
      <c r="B8" s="177" t="s">
        <v>59</v>
      </c>
      <c r="C8" s="86">
        <v>2890146.74</v>
      </c>
      <c r="D8" s="87">
        <v>1269</v>
      </c>
      <c r="E8" s="86">
        <v>2277.4994011032309</v>
      </c>
      <c r="F8" s="87">
        <v>1000</v>
      </c>
      <c r="G8" s="180" t="s">
        <v>60</v>
      </c>
      <c r="H8" s="88" t="s">
        <v>8</v>
      </c>
      <c r="I8" s="19"/>
    </row>
    <row r="9" spans="1:9">
      <c r="A9" s="21">
        <v>7</v>
      </c>
      <c r="B9" s="177" t="s">
        <v>61</v>
      </c>
      <c r="C9" s="86">
        <v>2719368.42</v>
      </c>
      <c r="D9" s="87">
        <v>1480</v>
      </c>
      <c r="E9" s="86">
        <v>1837.4110945945945</v>
      </c>
      <c r="F9" s="87">
        <v>1000</v>
      </c>
      <c r="G9" s="179" t="s">
        <v>52</v>
      </c>
      <c r="H9" s="88" t="s">
        <v>3</v>
      </c>
      <c r="I9" s="19"/>
    </row>
    <row r="10" spans="1:9">
      <c r="A10" s="21">
        <v>8</v>
      </c>
      <c r="B10" s="177" t="s">
        <v>62</v>
      </c>
      <c r="C10" s="86">
        <v>2335287.16</v>
      </c>
      <c r="D10" s="87">
        <v>735</v>
      </c>
      <c r="E10" s="86">
        <v>3177.2614421768708</v>
      </c>
      <c r="F10" s="87">
        <v>1000</v>
      </c>
      <c r="G10" s="180" t="s">
        <v>63</v>
      </c>
      <c r="H10" s="88" t="s">
        <v>8</v>
      </c>
      <c r="I10" s="19"/>
    </row>
    <row r="11" spans="1:9">
      <c r="A11" s="21">
        <v>9</v>
      </c>
      <c r="B11" s="177" t="s">
        <v>64</v>
      </c>
      <c r="C11" s="86">
        <v>1986971.74</v>
      </c>
      <c r="D11" s="87">
        <v>14713</v>
      </c>
      <c r="E11" s="86">
        <v>135.04871474206485</v>
      </c>
      <c r="F11" s="87">
        <v>100</v>
      </c>
      <c r="G11" s="178" t="s">
        <v>54</v>
      </c>
      <c r="H11" s="88" t="s">
        <v>10</v>
      </c>
      <c r="I11" s="19"/>
    </row>
    <row r="12" spans="1:9">
      <c r="A12" s="21">
        <v>10</v>
      </c>
      <c r="B12" s="181" t="s">
        <v>65</v>
      </c>
      <c r="C12" s="86">
        <v>1921216.34</v>
      </c>
      <c r="D12" s="87">
        <v>2897205</v>
      </c>
      <c r="E12" s="86">
        <v>0.66312751082508836</v>
      </c>
      <c r="F12" s="87">
        <v>1</v>
      </c>
      <c r="G12" s="182" t="s">
        <v>66</v>
      </c>
      <c r="H12" s="88" t="s">
        <v>5</v>
      </c>
      <c r="I12" s="19"/>
    </row>
    <row r="13" spans="1:9">
      <c r="A13" s="21">
        <v>11</v>
      </c>
      <c r="B13" s="177" t="s">
        <v>67</v>
      </c>
      <c r="C13" s="86">
        <v>1577150.19</v>
      </c>
      <c r="D13" s="87">
        <v>1563</v>
      </c>
      <c r="E13" s="86">
        <v>1009.0532245681381</v>
      </c>
      <c r="F13" s="87">
        <v>1000</v>
      </c>
      <c r="G13" s="85" t="s">
        <v>68</v>
      </c>
      <c r="H13" s="88" t="s">
        <v>9</v>
      </c>
      <c r="I13" s="19"/>
    </row>
    <row r="14" spans="1:9">
      <c r="A14" s="21">
        <v>12</v>
      </c>
      <c r="B14" s="177" t="s">
        <v>69</v>
      </c>
      <c r="C14" s="86">
        <v>1433095.26</v>
      </c>
      <c r="D14" s="87">
        <v>49610</v>
      </c>
      <c r="E14" s="86">
        <v>28.887225559363031</v>
      </c>
      <c r="F14" s="87">
        <v>100</v>
      </c>
      <c r="G14" s="180" t="s">
        <v>70</v>
      </c>
      <c r="H14" s="88" t="s">
        <v>2</v>
      </c>
      <c r="I14" s="19"/>
    </row>
    <row r="15" spans="1:9">
      <c r="A15" s="21">
        <v>13</v>
      </c>
      <c r="B15" s="85" t="s">
        <v>71</v>
      </c>
      <c r="C15" s="86">
        <v>1105515.29</v>
      </c>
      <c r="D15" s="87">
        <v>25718</v>
      </c>
      <c r="E15" s="86">
        <v>42.986052181351582</v>
      </c>
      <c r="F15" s="87">
        <v>100</v>
      </c>
      <c r="G15" s="177" t="s">
        <v>58</v>
      </c>
      <c r="H15" s="88" t="s">
        <v>1</v>
      </c>
      <c r="I15" s="19"/>
    </row>
    <row r="16" spans="1:9">
      <c r="A16" s="21">
        <v>14</v>
      </c>
      <c r="B16" s="177" t="s">
        <v>72</v>
      </c>
      <c r="C16" s="86">
        <v>1069877.78</v>
      </c>
      <c r="D16" s="87">
        <v>507</v>
      </c>
      <c r="E16" s="86">
        <v>2110.2125838264301</v>
      </c>
      <c r="F16" s="87">
        <v>1000</v>
      </c>
      <c r="G16" s="182" t="s">
        <v>66</v>
      </c>
      <c r="H16" s="88" t="s">
        <v>5</v>
      </c>
      <c r="I16" s="19"/>
    </row>
    <row r="17" spans="1:9">
      <c r="A17" s="21">
        <v>15</v>
      </c>
      <c r="B17" s="177" t="s">
        <v>73</v>
      </c>
      <c r="C17" s="86">
        <v>1041276.01</v>
      </c>
      <c r="D17" s="87">
        <v>600</v>
      </c>
      <c r="E17" s="86">
        <v>1735.4600166666667</v>
      </c>
      <c r="F17" s="87">
        <v>1000</v>
      </c>
      <c r="G17" s="179" t="s">
        <v>52</v>
      </c>
      <c r="H17" s="88" t="s">
        <v>3</v>
      </c>
      <c r="I17" s="19"/>
    </row>
    <row r="18" spans="1:9">
      <c r="A18" s="21">
        <v>16</v>
      </c>
      <c r="B18" s="177" t="s">
        <v>74</v>
      </c>
      <c r="C18" s="86">
        <v>938548.18</v>
      </c>
      <c r="D18" s="87">
        <v>952</v>
      </c>
      <c r="E18" s="86">
        <v>985.86993697478999</v>
      </c>
      <c r="F18" s="87">
        <v>1000</v>
      </c>
      <c r="G18" s="177" t="s">
        <v>75</v>
      </c>
      <c r="H18" s="88" t="s">
        <v>0</v>
      </c>
      <c r="I18" s="19"/>
    </row>
    <row r="19" spans="1:9">
      <c r="A19" s="21">
        <v>17</v>
      </c>
      <c r="B19" s="177" t="s">
        <v>76</v>
      </c>
      <c r="C19" s="86">
        <v>806504.91</v>
      </c>
      <c r="D19" s="87">
        <v>1341</v>
      </c>
      <c r="E19" s="86">
        <v>601.42051454138709</v>
      </c>
      <c r="F19" s="87">
        <v>1000</v>
      </c>
      <c r="G19" s="179" t="s">
        <v>52</v>
      </c>
      <c r="H19" s="88" t="s">
        <v>3</v>
      </c>
      <c r="I19" s="19"/>
    </row>
    <row r="20" spans="1:9">
      <c r="A20" s="21">
        <v>18</v>
      </c>
      <c r="B20" s="85" t="s">
        <v>77</v>
      </c>
      <c r="C20" s="86">
        <v>772196.43649999995</v>
      </c>
      <c r="D20" s="87">
        <v>8925</v>
      </c>
      <c r="E20" s="86">
        <v>86.520609131652662</v>
      </c>
      <c r="F20" s="87">
        <v>100</v>
      </c>
      <c r="G20" s="85" t="s">
        <v>78</v>
      </c>
      <c r="H20" s="88" t="s">
        <v>14</v>
      </c>
      <c r="I20" s="19"/>
    </row>
    <row r="21" spans="1:9">
      <c r="A21" s="21">
        <v>19</v>
      </c>
      <c r="B21" s="177" t="s">
        <v>79</v>
      </c>
      <c r="C21" s="86">
        <v>742302.65040000004</v>
      </c>
      <c r="D21" s="87">
        <v>2484</v>
      </c>
      <c r="E21" s="86">
        <v>298.83359516908212</v>
      </c>
      <c r="F21" s="87">
        <v>1000</v>
      </c>
      <c r="G21" s="177" t="s">
        <v>58</v>
      </c>
      <c r="H21" s="88" t="s">
        <v>1</v>
      </c>
      <c r="I21" s="19"/>
    </row>
    <row r="22" spans="1:9">
      <c r="A22" s="21">
        <v>20</v>
      </c>
      <c r="B22" s="85" t="s">
        <v>80</v>
      </c>
      <c r="C22" s="86">
        <v>586407.35</v>
      </c>
      <c r="D22" s="87">
        <v>9869</v>
      </c>
      <c r="E22" s="86">
        <v>59.41912554463471</v>
      </c>
      <c r="F22" s="87">
        <v>100</v>
      </c>
      <c r="G22" s="85" t="s">
        <v>81</v>
      </c>
      <c r="H22" s="88" t="s">
        <v>13</v>
      </c>
      <c r="I22" s="19"/>
    </row>
    <row r="23" spans="1:9">
      <c r="A23" s="21">
        <v>21</v>
      </c>
      <c r="B23" s="177" t="s">
        <v>82</v>
      </c>
      <c r="C23" s="86">
        <v>537465.54</v>
      </c>
      <c r="D23" s="87">
        <v>328</v>
      </c>
      <c r="E23" s="86">
        <v>1638.6144512195124</v>
      </c>
      <c r="F23" s="87">
        <v>1000</v>
      </c>
      <c r="G23" s="182" t="s">
        <v>66</v>
      </c>
      <c r="H23" s="88" t="s">
        <v>5</v>
      </c>
      <c r="I23" s="19"/>
    </row>
    <row r="24" spans="1:9">
      <c r="A24" s="21">
        <v>22</v>
      </c>
      <c r="B24" s="85" t="s">
        <v>83</v>
      </c>
      <c r="C24" s="86">
        <v>495427.24</v>
      </c>
      <c r="D24" s="87">
        <v>199</v>
      </c>
      <c r="E24" s="86">
        <v>2489.584120603015</v>
      </c>
      <c r="F24" s="87">
        <v>1000</v>
      </c>
      <c r="G24" s="180" t="s">
        <v>60</v>
      </c>
      <c r="H24" s="88" t="s">
        <v>8</v>
      </c>
      <c r="I24" s="19"/>
    </row>
    <row r="25" spans="1:9">
      <c r="A25" s="21">
        <v>23</v>
      </c>
      <c r="B25" s="177" t="s">
        <v>84</v>
      </c>
      <c r="C25" s="86">
        <v>475873.93</v>
      </c>
      <c r="D25" s="87">
        <v>1121</v>
      </c>
      <c r="E25" s="86">
        <v>424.50841213202494</v>
      </c>
      <c r="F25" s="87">
        <v>1000</v>
      </c>
      <c r="G25" s="180" t="s">
        <v>85</v>
      </c>
      <c r="H25" s="88" t="s">
        <v>4</v>
      </c>
      <c r="I25" s="19"/>
    </row>
    <row r="26" spans="1:9">
      <c r="A26" s="21">
        <v>24</v>
      </c>
      <c r="B26" s="85" t="s">
        <v>86</v>
      </c>
      <c r="C26" s="86">
        <v>268901.65010000003</v>
      </c>
      <c r="D26" s="87">
        <v>10422</v>
      </c>
      <c r="E26" s="86">
        <v>25.801348119362888</v>
      </c>
      <c r="F26" s="87">
        <v>100</v>
      </c>
      <c r="G26" s="177" t="s">
        <v>58</v>
      </c>
      <c r="H26" s="88" t="s">
        <v>1</v>
      </c>
      <c r="I26" s="19"/>
    </row>
    <row r="27" spans="1:9" ht="15" customHeight="1" thickBot="1">
      <c r="A27" s="214" t="s">
        <v>87</v>
      </c>
      <c r="B27" s="214"/>
      <c r="C27" s="100">
        <f>SUM(C3:C26)</f>
        <v>59332772.259299994</v>
      </c>
      <c r="D27" s="101">
        <f>SUM(D3:D26)</f>
        <v>3102762</v>
      </c>
      <c r="E27" s="55" t="s">
        <v>6</v>
      </c>
      <c r="F27" s="55" t="s">
        <v>6</v>
      </c>
      <c r="G27" s="55" t="s">
        <v>6</v>
      </c>
      <c r="H27" s="56" t="s">
        <v>6</v>
      </c>
    </row>
    <row r="28" spans="1:9" ht="15" customHeight="1" thickBot="1">
      <c r="A28" s="215" t="s">
        <v>88</v>
      </c>
      <c r="B28" s="215"/>
      <c r="C28" s="215"/>
      <c r="D28" s="215"/>
      <c r="E28" s="215"/>
      <c r="F28" s="215"/>
      <c r="G28" s="215"/>
      <c r="H28" s="215"/>
    </row>
    <row r="30" spans="1:9">
      <c r="B30" s="20" t="s">
        <v>89</v>
      </c>
      <c r="C30" s="23">
        <f>C27-SUM(C3:C16)</f>
        <v>6664903.8969999924</v>
      </c>
      <c r="D30" s="128">
        <f>C30/$C$27</f>
        <v>0.11233090319583568</v>
      </c>
    </row>
    <row r="31" spans="1:9">
      <c r="B31" s="85" t="str">
        <f>B3</f>
        <v>KINTO-Klasychnyi</v>
      </c>
      <c r="C31" s="86">
        <f>C3</f>
        <v>21550101.429000001</v>
      </c>
      <c r="D31" s="128">
        <f>C31/$C$27</f>
        <v>0.36320739126802176</v>
      </c>
      <c r="H31" s="19"/>
    </row>
    <row r="32" spans="1:9">
      <c r="B32" s="85" t="str">
        <f>B4</f>
        <v>UNIVER.UA/Myhailo Grushevskyi: Fond Derzhavnyh Paperiv</v>
      </c>
      <c r="C32" s="86">
        <f>C4</f>
        <v>3797353.99</v>
      </c>
      <c r="D32" s="128">
        <f t="shared" ref="D32:D40" si="0">C32/$C$27</f>
        <v>6.4000953358534354E-2</v>
      </c>
      <c r="H32" s="19"/>
    </row>
    <row r="33" spans="2:8">
      <c r="B33" s="85" t="str">
        <f t="shared" ref="B33:C40" si="1">B5</f>
        <v>KINTO-Ekviti</v>
      </c>
      <c r="C33" s="86">
        <f t="shared" si="1"/>
        <v>3546487.81</v>
      </c>
      <c r="D33" s="128">
        <f t="shared" si="0"/>
        <v>5.9772831690737542E-2</v>
      </c>
      <c r="H33" s="19"/>
    </row>
    <row r="34" spans="2:8">
      <c r="B34" s="85" t="str">
        <f t="shared" si="1"/>
        <v>Sofiivskyi</v>
      </c>
      <c r="C34" s="86">
        <f t="shared" si="1"/>
        <v>3517654.96</v>
      </c>
      <c r="D34" s="128">
        <f t="shared" si="0"/>
        <v>5.9286880185320051E-2</v>
      </c>
      <c r="H34" s="19"/>
    </row>
    <row r="35" spans="2:8">
      <c r="B35" s="85" t="str">
        <f t="shared" si="1"/>
        <v>Premium – Fond Indeksnyi</v>
      </c>
      <c r="C35" s="86">
        <f t="shared" si="1"/>
        <v>3217641.2533</v>
      </c>
      <c r="D35" s="128">
        <f t="shared" si="0"/>
        <v>5.4230421582832034E-2</v>
      </c>
      <c r="H35" s="19"/>
    </row>
    <row r="36" spans="2:8">
      <c r="B36" s="85" t="str">
        <f t="shared" si="1"/>
        <v>Altus – Depozyt</v>
      </c>
      <c r="C36" s="86">
        <f t="shared" si="1"/>
        <v>2890146.74</v>
      </c>
      <c r="D36" s="128">
        <f t="shared" si="0"/>
        <v>4.8710798938726312E-2</v>
      </c>
      <c r="H36" s="19"/>
    </row>
    <row r="37" spans="2:8">
      <c r="B37" s="85" t="str">
        <f t="shared" si="1"/>
        <v>UNIVER.UA/Taras Shevchenko: Fond Zaoshchadzhen</v>
      </c>
      <c r="C37" s="86">
        <f t="shared" si="1"/>
        <v>2719368.42</v>
      </c>
      <c r="D37" s="128">
        <f t="shared" si="0"/>
        <v>4.5832485428384112E-2</v>
      </c>
      <c r="H37" s="19"/>
    </row>
    <row r="38" spans="2:8">
      <c r="B38" s="85" t="str">
        <f t="shared" si="1"/>
        <v>Altus – Zbalansovanyi</v>
      </c>
      <c r="C38" s="86">
        <f t="shared" si="1"/>
        <v>2335287.16</v>
      </c>
      <c r="D38" s="128">
        <f t="shared" si="0"/>
        <v>3.9359144551583972E-2</v>
      </c>
      <c r="H38" s="19"/>
    </row>
    <row r="39" spans="2:8">
      <c r="B39" s="85" t="str">
        <f t="shared" si="1"/>
        <v>KINTO-Kaznacheyskyi</v>
      </c>
      <c r="C39" s="86">
        <f t="shared" si="1"/>
        <v>1986971.74</v>
      </c>
      <c r="D39" s="128">
        <f t="shared" si="0"/>
        <v>3.3488604431230772E-2</v>
      </c>
    </row>
    <row r="40" spans="2:8">
      <c r="B40" s="85" t="str">
        <f t="shared" si="1"/>
        <v>OTP Fond Aktsii</v>
      </c>
      <c r="C40" s="86">
        <f t="shared" si="1"/>
        <v>1921216.34</v>
      </c>
      <c r="D40" s="128">
        <f t="shared" si="0"/>
        <v>3.2380356872653344E-2</v>
      </c>
    </row>
  </sheetData>
  <mergeCells count="3">
    <mergeCell ref="A1:H1"/>
    <mergeCell ref="A27:B27"/>
    <mergeCell ref="A28:H28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/>
    <hyperlink ref="H19" r:id="rId10" display="http://www.delta-capital.com.ua/"/>
    <hyperlink ref="H20" r:id="rId11" display="http://www.am.eavex.com.ua/"/>
    <hyperlink ref="H21" r:id="rId12" display="http://www.altus.ua/"/>
    <hyperlink ref="H25" r:id="rId13" display="http://www.delta-capital.com.ua/"/>
    <hyperlink ref="H26" r:id="rId14" display="http://am.concorde.ua/"/>
    <hyperlink ref="H16" r:id="rId15" display="http://www.vseswit.com.ua/"/>
    <hyperlink ref="H24" r:id="rId16" display="http://pioglobal.ua/"/>
    <hyperlink ref="H22" r:id="rId17" display="http://www.seb.ua/"/>
    <hyperlink ref="H27" r:id="rId18" display="http://art-capital.com.ua/"/>
    <hyperlink ref="H23" r:id="rId19" display="http://www.dragon-am.com/"/>
  </hyperlinks>
  <pageMargins left="0.75" right="0.75" top="1" bottom="1" header="0.5" footer="0.5"/>
  <pageSetup paperSize="9" scale="29" orientation="portrait" verticalDpi="1200" r:id="rId20"/>
  <headerFooter alignWithMargins="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9"/>
  <sheetViews>
    <sheetView zoomScale="80" workbookViewId="0">
      <selection activeCell="C44" sqref="C44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216" t="s">
        <v>90</v>
      </c>
      <c r="B1" s="216"/>
      <c r="C1" s="216"/>
      <c r="D1" s="216"/>
      <c r="E1" s="216"/>
      <c r="F1" s="216"/>
      <c r="G1" s="216"/>
      <c r="H1" s="216"/>
      <c r="I1" s="216"/>
      <c r="J1" s="165"/>
    </row>
    <row r="2" spans="1:11" s="20" customFormat="1" ht="15.75" customHeight="1" thickBot="1">
      <c r="A2" s="217" t="s">
        <v>41</v>
      </c>
      <c r="B2" s="103"/>
      <c r="C2" s="104"/>
      <c r="D2" s="105"/>
      <c r="E2" s="218" t="s">
        <v>91</v>
      </c>
      <c r="F2" s="218"/>
      <c r="G2" s="218"/>
      <c r="H2" s="218"/>
      <c r="I2" s="218"/>
      <c r="J2" s="218"/>
      <c r="K2" s="218"/>
    </row>
    <row r="3" spans="1:11" s="22" customFormat="1" ht="64.5" thickBot="1">
      <c r="A3" s="217"/>
      <c r="B3" s="183" t="s">
        <v>92</v>
      </c>
      <c r="C3" s="184" t="s">
        <v>93</v>
      </c>
      <c r="D3" s="184" t="s">
        <v>94</v>
      </c>
      <c r="E3" s="185" t="s">
        <v>95</v>
      </c>
      <c r="F3" s="185" t="s">
        <v>96</v>
      </c>
      <c r="G3" s="185" t="s">
        <v>97</v>
      </c>
      <c r="H3" s="17" t="s">
        <v>98</v>
      </c>
      <c r="I3" s="17" t="s">
        <v>99</v>
      </c>
      <c r="J3" s="186" t="s">
        <v>100</v>
      </c>
      <c r="K3" s="18" t="s">
        <v>101</v>
      </c>
    </row>
    <row r="4" spans="1:11" s="20" customFormat="1" collapsed="1">
      <c r="A4" s="21">
        <v>1</v>
      </c>
      <c r="B4" s="177" t="s">
        <v>49</v>
      </c>
      <c r="C4" s="147">
        <v>38118</v>
      </c>
      <c r="D4" s="147">
        <v>38182</v>
      </c>
      <c r="E4" s="148">
        <v>-1.2134000285470625E-2</v>
      </c>
      <c r="F4" s="148">
        <v>-6.9488577547699437E-3</v>
      </c>
      <c r="G4" s="148">
        <v>6.0554434993609352E-3</v>
      </c>
      <c r="H4" s="148">
        <v>8.6903538392345769E-2</v>
      </c>
      <c r="I4" s="148">
        <v>0.17293152966783998</v>
      </c>
      <c r="J4" s="149">
        <v>3.1267907753730073</v>
      </c>
      <c r="K4" s="121">
        <v>0.1346748777368747</v>
      </c>
    </row>
    <row r="5" spans="1:11" s="20" customFormat="1" collapsed="1">
      <c r="A5" s="21">
        <v>2</v>
      </c>
      <c r="B5" s="146" t="s">
        <v>79</v>
      </c>
      <c r="C5" s="147">
        <v>38492</v>
      </c>
      <c r="D5" s="147">
        <v>38629</v>
      </c>
      <c r="E5" s="148">
        <v>-1.5239286248318051E-2</v>
      </c>
      <c r="F5" s="148" t="s">
        <v>102</v>
      </c>
      <c r="G5" s="148">
        <v>-1.2995612561078618E-2</v>
      </c>
      <c r="H5" s="148">
        <v>-3.4370947944635688E-2</v>
      </c>
      <c r="I5" s="148">
        <v>-0.13211988715943268</v>
      </c>
      <c r="J5" s="149">
        <v>-0.70116640483092629</v>
      </c>
      <c r="K5" s="122">
        <v>-0.11383583762841598</v>
      </c>
    </row>
    <row r="6" spans="1:11" s="20" customFormat="1" collapsed="1">
      <c r="A6" s="21">
        <v>3</v>
      </c>
      <c r="B6" s="146" t="s">
        <v>62</v>
      </c>
      <c r="C6" s="147">
        <v>38828</v>
      </c>
      <c r="D6" s="147">
        <v>39028</v>
      </c>
      <c r="E6" s="148">
        <v>1.3398234462828063E-2</v>
      </c>
      <c r="F6" s="148">
        <v>1.4528615287221047E-2</v>
      </c>
      <c r="G6" s="148">
        <v>3.1182311736517754E-2</v>
      </c>
      <c r="H6" s="148">
        <v>0.25631311298172621</v>
      </c>
      <c r="I6" s="148">
        <v>0.40385169823937095</v>
      </c>
      <c r="J6" s="149">
        <v>2.177261442176877</v>
      </c>
      <c r="K6" s="122">
        <v>0.13868018406909655</v>
      </c>
    </row>
    <row r="7" spans="1:11" s="20" customFormat="1" collapsed="1">
      <c r="A7" s="21">
        <v>4</v>
      </c>
      <c r="B7" s="146" t="s">
        <v>73</v>
      </c>
      <c r="C7" s="147">
        <v>38919</v>
      </c>
      <c r="D7" s="147">
        <v>39092</v>
      </c>
      <c r="E7" s="148">
        <v>-4.2450012277673976E-2</v>
      </c>
      <c r="F7" s="148">
        <v>-2.9158520401600385E-2</v>
      </c>
      <c r="G7" s="148">
        <v>-6.8754205411175051E-2</v>
      </c>
      <c r="H7" s="148">
        <v>6.3946991242960882E-2</v>
      </c>
      <c r="I7" s="148">
        <v>0.36390043741427736</v>
      </c>
      <c r="J7" s="149">
        <v>0.73546001666667671</v>
      </c>
      <c r="K7" s="122">
        <v>6.521393553713084E-2</v>
      </c>
    </row>
    <row r="8" spans="1:11" s="20" customFormat="1" collapsed="1">
      <c r="A8" s="21">
        <v>5</v>
      </c>
      <c r="B8" s="146" t="s">
        <v>76</v>
      </c>
      <c r="C8" s="147">
        <v>38919</v>
      </c>
      <c r="D8" s="147">
        <v>39092</v>
      </c>
      <c r="E8" s="148">
        <v>-7.519744625932212E-2</v>
      </c>
      <c r="F8" s="148">
        <v>-7.4840771635027781E-2</v>
      </c>
      <c r="G8" s="148">
        <v>-0.14047798997125927</v>
      </c>
      <c r="H8" s="148">
        <v>-0.1235446462603651</v>
      </c>
      <c r="I8" s="148">
        <v>6.5229053293933248E-2</v>
      </c>
      <c r="J8" s="149">
        <v>-0.39857948545861288</v>
      </c>
      <c r="K8" s="122">
        <v>-5.660429349996654E-2</v>
      </c>
    </row>
    <row r="9" spans="1:11" s="20" customFormat="1" collapsed="1">
      <c r="A9" s="21">
        <v>6</v>
      </c>
      <c r="B9" s="146" t="s">
        <v>77</v>
      </c>
      <c r="C9" s="147">
        <v>38968</v>
      </c>
      <c r="D9" s="147">
        <v>39140</v>
      </c>
      <c r="E9" s="148" t="s">
        <v>102</v>
      </c>
      <c r="F9" s="148">
        <v>1.7151590108017034E-2</v>
      </c>
      <c r="G9" s="148">
        <v>-1.4788913602006626E-2</v>
      </c>
      <c r="H9" s="148">
        <v>2.2000105207597098E-2</v>
      </c>
      <c r="I9" s="148">
        <v>9.6815739147369406E-2</v>
      </c>
      <c r="J9" s="149">
        <v>-0.13479390868347751</v>
      </c>
      <c r="K9" s="122">
        <v>-1.670538598189053E-2</v>
      </c>
    </row>
    <row r="10" spans="1:11" s="20" customFormat="1" collapsed="1">
      <c r="A10" s="21">
        <v>7</v>
      </c>
      <c r="B10" s="146" t="s">
        <v>86</v>
      </c>
      <c r="C10" s="147">
        <v>39269</v>
      </c>
      <c r="D10" s="147">
        <v>39443</v>
      </c>
      <c r="E10" s="148" t="s">
        <v>102</v>
      </c>
      <c r="F10" s="148">
        <v>-1.2454890600737678E-2</v>
      </c>
      <c r="G10" s="148">
        <v>-5.1036221855732644E-2</v>
      </c>
      <c r="H10" s="148">
        <v>-0.13548572811191106</v>
      </c>
      <c r="I10" s="148">
        <v>-0.22253976367168871</v>
      </c>
      <c r="J10" s="149">
        <v>-0.74198651880637045</v>
      </c>
      <c r="K10" s="122">
        <v>-0.16010784072762718</v>
      </c>
    </row>
    <row r="11" spans="1:11" s="20" customFormat="1" collapsed="1">
      <c r="A11" s="21">
        <v>8</v>
      </c>
      <c r="B11" s="146" t="s">
        <v>71</v>
      </c>
      <c r="C11" s="147">
        <v>39269</v>
      </c>
      <c r="D11" s="147">
        <v>39471</v>
      </c>
      <c r="E11" s="148" t="s">
        <v>102</v>
      </c>
      <c r="F11" s="148">
        <v>-5.7034571091049591E-2</v>
      </c>
      <c r="G11" s="148">
        <v>-4.6436863012495166E-2</v>
      </c>
      <c r="H11" s="148">
        <v>-6.6205710962526698E-2</v>
      </c>
      <c r="I11" s="148">
        <v>-8.0670205937084072E-2</v>
      </c>
      <c r="J11" s="149">
        <v>-0.57013947818648592</v>
      </c>
      <c r="K11" s="122">
        <v>-0.10400861353985424</v>
      </c>
    </row>
    <row r="12" spans="1:11" s="20" customFormat="1" collapsed="1">
      <c r="A12" s="21">
        <v>9</v>
      </c>
      <c r="B12" s="146" t="s">
        <v>57</v>
      </c>
      <c r="C12" s="147">
        <v>39378</v>
      </c>
      <c r="D12" s="147">
        <v>39478</v>
      </c>
      <c r="E12" s="148">
        <v>-5.3352311561757348E-3</v>
      </c>
      <c r="F12" s="148">
        <v>1.3460296441292208E-4</v>
      </c>
      <c r="G12" s="148">
        <v>-4.8250062338088817E-3</v>
      </c>
      <c r="H12" s="148">
        <v>-4.425179696067405E-2</v>
      </c>
      <c r="I12" s="148">
        <v>-7.9163636327532649E-2</v>
      </c>
      <c r="J12" s="149">
        <v>-0.69220956061794259</v>
      </c>
      <c r="K12" s="122">
        <v>-0.14243594942541393</v>
      </c>
    </row>
    <row r="13" spans="1:11" s="20" customFormat="1" collapsed="1">
      <c r="A13" s="21">
        <v>10</v>
      </c>
      <c r="B13" s="146" t="s">
        <v>72</v>
      </c>
      <c r="C13" s="147">
        <v>39413</v>
      </c>
      <c r="D13" s="147">
        <v>39589</v>
      </c>
      <c r="E13" s="148">
        <v>1.7729875882769086E-2</v>
      </c>
      <c r="F13" s="148">
        <v>3.3805105444943973E-2</v>
      </c>
      <c r="G13" s="148">
        <v>9.8168710251532731E-2</v>
      </c>
      <c r="H13" s="148">
        <v>0.18882527124213255</v>
      </c>
      <c r="I13" s="148">
        <v>0.26318616699676589</v>
      </c>
      <c r="J13" s="149">
        <v>1.1102125838265926</v>
      </c>
      <c r="K13" s="122">
        <v>0.1067252821884197</v>
      </c>
    </row>
    <row r="14" spans="1:11" s="20" customFormat="1">
      <c r="A14" s="21">
        <v>11</v>
      </c>
      <c r="B14" s="73" t="s">
        <v>74</v>
      </c>
      <c r="C14" s="147">
        <v>39429</v>
      </c>
      <c r="D14" s="147">
        <v>39618</v>
      </c>
      <c r="E14" s="148">
        <v>-2.318959984396507E-2</v>
      </c>
      <c r="F14" s="148">
        <v>-1.9726282983156262E-2</v>
      </c>
      <c r="G14" s="148">
        <v>-1.1021272804552673E-2</v>
      </c>
      <c r="H14" s="148">
        <v>-6.3246433747148112E-2</v>
      </c>
      <c r="I14" s="148">
        <v>2.0540801818877519E-2</v>
      </c>
      <c r="J14" s="149">
        <v>-1.4130063025198814E-2</v>
      </c>
      <c r="K14" s="122">
        <v>-1.9515560529433928E-3</v>
      </c>
    </row>
    <row r="15" spans="1:11" s="20" customFormat="1">
      <c r="A15" s="21">
        <v>12</v>
      </c>
      <c r="B15" s="146" t="s">
        <v>84</v>
      </c>
      <c r="C15" s="147">
        <v>39429</v>
      </c>
      <c r="D15" s="147">
        <v>39651</v>
      </c>
      <c r="E15" s="148">
        <v>-4.047196041551604E-2</v>
      </c>
      <c r="F15" s="148">
        <v>-2.6505579120066125E-2</v>
      </c>
      <c r="G15" s="148">
        <v>-4.757180148924034E-2</v>
      </c>
      <c r="H15" s="148">
        <v>-0.15171291451206026</v>
      </c>
      <c r="I15" s="148">
        <v>-0.16051102974655895</v>
      </c>
      <c r="J15" s="149">
        <v>-0.57549158786797494</v>
      </c>
      <c r="K15" s="122">
        <v>-0.11227555383547116</v>
      </c>
    </row>
    <row r="16" spans="1:11" s="20" customFormat="1">
      <c r="A16" s="21">
        <v>13</v>
      </c>
      <c r="B16" s="146" t="s">
        <v>83</v>
      </c>
      <c r="C16" s="147">
        <v>39527</v>
      </c>
      <c r="D16" s="147">
        <v>39715</v>
      </c>
      <c r="E16" s="148">
        <v>2.7722882578036234E-3</v>
      </c>
      <c r="F16" s="148">
        <v>1.6475309399573312E-2</v>
      </c>
      <c r="G16" s="148">
        <v>6.3610274027699143E-2</v>
      </c>
      <c r="H16" s="148">
        <v>0.29597096580782889</v>
      </c>
      <c r="I16" s="148">
        <v>0.43877553558631366</v>
      </c>
      <c r="J16" s="149">
        <v>1.4895841206030069</v>
      </c>
      <c r="K16" s="122">
        <v>0.13876714160419468</v>
      </c>
    </row>
    <row r="17" spans="1:12" s="20" customFormat="1" collapsed="1">
      <c r="A17" s="21">
        <v>14</v>
      </c>
      <c r="B17" s="146" t="s">
        <v>80</v>
      </c>
      <c r="C17" s="147">
        <v>39560</v>
      </c>
      <c r="D17" s="147">
        <v>39770</v>
      </c>
      <c r="E17" s="148">
        <v>-7.1901239501168113E-2</v>
      </c>
      <c r="F17" s="148">
        <v>-9.5266041986364125E-2</v>
      </c>
      <c r="G17" s="148">
        <v>-0.12259408867413213</v>
      </c>
      <c r="H17" s="148">
        <v>-0.1215816874333171</v>
      </c>
      <c r="I17" s="148">
        <v>-4.4698950783907954E-3</v>
      </c>
      <c r="J17" s="149">
        <v>-0.40580874455365135</v>
      </c>
      <c r="K17" s="122">
        <v>-7.2987918362523385E-2</v>
      </c>
    </row>
    <row r="18" spans="1:12" s="20" customFormat="1" collapsed="1">
      <c r="A18" s="21">
        <v>15</v>
      </c>
      <c r="B18" s="146" t="s">
        <v>53</v>
      </c>
      <c r="C18" s="147">
        <v>39884</v>
      </c>
      <c r="D18" s="147">
        <v>40001</v>
      </c>
      <c r="E18" s="148">
        <v>-4.2849320493206777E-2</v>
      </c>
      <c r="F18" s="148">
        <v>-4.1273938159549828E-2</v>
      </c>
      <c r="G18" s="148">
        <v>-5.3623610036643066E-2</v>
      </c>
      <c r="H18" s="148">
        <v>-3.2088505923597466E-2</v>
      </c>
      <c r="I18" s="148">
        <v>0.1504338519498396</v>
      </c>
      <c r="J18" s="149">
        <v>-0.24446361099276648</v>
      </c>
      <c r="K18" s="122">
        <v>-4.3960293956076146E-2</v>
      </c>
    </row>
    <row r="19" spans="1:12" s="20" customFormat="1" collapsed="1">
      <c r="A19" s="21">
        <v>16</v>
      </c>
      <c r="B19" s="146" t="s">
        <v>69</v>
      </c>
      <c r="C19" s="147">
        <v>40031</v>
      </c>
      <c r="D19" s="147">
        <v>40129</v>
      </c>
      <c r="E19" s="148">
        <v>-0.12096860801085974</v>
      </c>
      <c r="F19" s="148">
        <v>-0.12156358897476138</v>
      </c>
      <c r="G19" s="148">
        <v>-0.16154097526147881</v>
      </c>
      <c r="H19" s="148">
        <v>-0.21498612362827862</v>
      </c>
      <c r="I19" s="148">
        <v>-0.19905409834670229</v>
      </c>
      <c r="J19" s="149">
        <v>-0.71112774440636795</v>
      </c>
      <c r="K19" s="122">
        <v>-0.19023283555615733</v>
      </c>
    </row>
    <row r="20" spans="1:12" s="20" customFormat="1" collapsed="1">
      <c r="A20" s="21">
        <v>17</v>
      </c>
      <c r="B20" s="146" t="s">
        <v>65</v>
      </c>
      <c r="C20" s="147">
        <v>40253</v>
      </c>
      <c r="D20" s="147">
        <v>40366</v>
      </c>
      <c r="E20" s="148">
        <v>-6.860472422374353E-2</v>
      </c>
      <c r="F20" s="148">
        <v>-6.3481494958663731E-2</v>
      </c>
      <c r="G20" s="148">
        <v>-6.7242673503925099E-2</v>
      </c>
      <c r="H20" s="148">
        <v>-9.4537612142092664E-2</v>
      </c>
      <c r="I20" s="148">
        <v>8.1839663458684431E-2</v>
      </c>
      <c r="J20" s="149">
        <v>-0.3368724891749113</v>
      </c>
      <c r="K20" s="122">
        <v>-7.5461227219021043E-2</v>
      </c>
    </row>
    <row r="21" spans="1:12" s="20" customFormat="1" collapsed="1">
      <c r="A21" s="21">
        <v>18</v>
      </c>
      <c r="B21" s="146" t="s">
        <v>55</v>
      </c>
      <c r="C21" s="147">
        <v>40114</v>
      </c>
      <c r="D21" s="147">
        <v>40401</v>
      </c>
      <c r="E21" s="148">
        <v>-8.1320173159667442E-2</v>
      </c>
      <c r="F21" s="148">
        <v>-9.3279583544899736E-2</v>
      </c>
      <c r="G21" s="148">
        <v>-0.15747895487117791</v>
      </c>
      <c r="H21" s="148">
        <v>-0.11071265734687197</v>
      </c>
      <c r="I21" s="148">
        <v>0.3264740552958918</v>
      </c>
      <c r="J21" s="149">
        <v>-0.23479335218621267</v>
      </c>
      <c r="K21" s="122">
        <v>-5.0734595455310338E-2</v>
      </c>
    </row>
    <row r="22" spans="1:12" s="20" customFormat="1" collapsed="1">
      <c r="A22" s="21">
        <v>19</v>
      </c>
      <c r="B22" s="146" t="s">
        <v>59</v>
      </c>
      <c r="C22" s="147">
        <v>40226</v>
      </c>
      <c r="D22" s="147">
        <v>40430</v>
      </c>
      <c r="E22" s="148">
        <v>1.3441734908462566E-2</v>
      </c>
      <c r="F22" s="148">
        <v>1.5583231538298437E-2</v>
      </c>
      <c r="G22" s="148">
        <v>3.8561275439801923E-2</v>
      </c>
      <c r="H22" s="148">
        <v>0.27448051680686314</v>
      </c>
      <c r="I22" s="148">
        <v>0.4266692621743442</v>
      </c>
      <c r="J22" s="149">
        <v>1.2774994011032383</v>
      </c>
      <c r="K22" s="122">
        <v>0.17663050167383809</v>
      </c>
    </row>
    <row r="23" spans="1:12" s="20" customFormat="1" collapsed="1">
      <c r="A23" s="21">
        <v>20</v>
      </c>
      <c r="B23" s="73" t="s">
        <v>61</v>
      </c>
      <c r="C23" s="147">
        <v>40427</v>
      </c>
      <c r="D23" s="147">
        <v>40543</v>
      </c>
      <c r="E23" s="148">
        <v>5.8201667370951782E-3</v>
      </c>
      <c r="F23" s="148">
        <v>1.5514475137194284E-2</v>
      </c>
      <c r="G23" s="148">
        <v>4.4938974564772138E-2</v>
      </c>
      <c r="H23" s="148">
        <v>0.26809644040802039</v>
      </c>
      <c r="I23" s="148">
        <v>0.83376398773354721</v>
      </c>
      <c r="J23" s="149">
        <v>0.8374110945945914</v>
      </c>
      <c r="K23" s="122">
        <v>0.13661757435533639</v>
      </c>
    </row>
    <row r="24" spans="1:12" s="20" customFormat="1">
      <c r="A24" s="21">
        <v>21</v>
      </c>
      <c r="B24" s="187" t="s">
        <v>67</v>
      </c>
      <c r="C24" s="147">
        <v>40444</v>
      </c>
      <c r="D24" s="147">
        <v>40638</v>
      </c>
      <c r="E24" s="148">
        <v>1.5043934517692925E-2</v>
      </c>
      <c r="F24" s="148">
        <v>1.7190946018839526E-2</v>
      </c>
      <c r="G24" s="148">
        <v>-5.227832699454571E-2</v>
      </c>
      <c r="H24" s="148">
        <v>0.17851339970438773</v>
      </c>
      <c r="I24" s="148">
        <v>0.43204357199360288</v>
      </c>
      <c r="J24" s="149">
        <v>9.0532245681385071E-3</v>
      </c>
      <c r="K24" s="122">
        <v>2.0090678126643002E-3</v>
      </c>
    </row>
    <row r="25" spans="1:12" s="20" customFormat="1">
      <c r="A25" s="21">
        <v>22</v>
      </c>
      <c r="B25" s="73" t="s">
        <v>103</v>
      </c>
      <c r="C25" s="147">
        <v>40427</v>
      </c>
      <c r="D25" s="147">
        <v>40708</v>
      </c>
      <c r="E25" s="148">
        <v>1.0053274558770919E-2</v>
      </c>
      <c r="F25" s="148">
        <v>2.6616083988599604E-2</v>
      </c>
      <c r="G25" s="148">
        <v>3.1411194252788155E-2</v>
      </c>
      <c r="H25" s="148">
        <v>0.29783378370703972</v>
      </c>
      <c r="I25" s="148">
        <v>0.65534932097609611</v>
      </c>
      <c r="J25" s="149">
        <v>1.1625022722095641</v>
      </c>
      <c r="K25" s="122">
        <v>0.19652479041468762</v>
      </c>
    </row>
    <row r="26" spans="1:12" s="20" customFormat="1">
      <c r="A26" s="21">
        <v>23</v>
      </c>
      <c r="B26" s="73" t="s">
        <v>64</v>
      </c>
      <c r="C26" s="147">
        <v>41026</v>
      </c>
      <c r="D26" s="147">
        <v>41242</v>
      </c>
      <c r="E26" s="148">
        <v>-2.3337872968561935E-2</v>
      </c>
      <c r="F26" s="148">
        <v>-1.5190038228265035E-2</v>
      </c>
      <c r="G26" s="148">
        <v>-6.3440421830602944E-2</v>
      </c>
      <c r="H26" s="148">
        <v>0.15251498592041268</v>
      </c>
      <c r="I26" s="148">
        <v>0.43268756193681313</v>
      </c>
      <c r="J26" s="149">
        <v>0.35048714742064524</v>
      </c>
      <c r="K26" s="122">
        <v>0.11177876090609584</v>
      </c>
    </row>
    <row r="27" spans="1:12" s="20" customFormat="1">
      <c r="A27" s="21">
        <v>24</v>
      </c>
      <c r="B27" s="188" t="s">
        <v>104</v>
      </c>
      <c r="C27" s="147">
        <v>41127</v>
      </c>
      <c r="D27" s="147">
        <v>41332</v>
      </c>
      <c r="E27" s="148">
        <v>1.4161900968712393E-2</v>
      </c>
      <c r="F27" s="148">
        <v>1.8314787300626412E-2</v>
      </c>
      <c r="G27" s="148">
        <v>0.11033509042006839</v>
      </c>
      <c r="H27" s="148">
        <v>0.25199634525426418</v>
      </c>
      <c r="I27" s="148">
        <v>0.39653898869842519</v>
      </c>
      <c r="J27" s="149">
        <v>0.63861445121953797</v>
      </c>
      <c r="K27" s="122">
        <v>0.21015287813235317</v>
      </c>
    </row>
    <row r="28" spans="1:12" s="20" customFormat="1" ht="15.75" thickBot="1">
      <c r="A28" s="145"/>
      <c r="B28" s="150" t="s">
        <v>105</v>
      </c>
      <c r="C28" s="151" t="s">
        <v>6</v>
      </c>
      <c r="D28" s="151" t="s">
        <v>6</v>
      </c>
      <c r="E28" s="152">
        <f>AVERAGE(E4:E27)</f>
        <v>-2.5265622121405446E-2</v>
      </c>
      <c r="F28" s="152">
        <f>AVERAGE(F4:F27)</f>
        <v>-2.0930844010921091E-2</v>
      </c>
      <c r="G28" s="152">
        <f>AVERAGE(G4:G27)</f>
        <v>-2.7160152663388074E-2</v>
      </c>
      <c r="H28" s="152">
        <f>AVERAGE(H4:H27)</f>
        <v>4.769461215425419E-2</v>
      </c>
      <c r="I28" s="152">
        <f>AVERAGE(I4:I27)</f>
        <v>0.19510427958810841</v>
      </c>
      <c r="J28" s="151" t="s">
        <v>6</v>
      </c>
      <c r="K28" s="151" t="s">
        <v>6</v>
      </c>
      <c r="L28" s="153"/>
    </row>
    <row r="29" spans="1:12" s="20" customFormat="1">
      <c r="A29" s="219" t="s">
        <v>106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</row>
    <row r="30" spans="1:12" s="20" customFormat="1" collapsed="1">
      <c r="J30" s="19"/>
    </row>
    <row r="31" spans="1:12" s="20" customFormat="1" collapsed="1">
      <c r="E31" s="108"/>
      <c r="J31" s="19"/>
    </row>
    <row r="32" spans="1:12" s="20" customFormat="1" collapsed="1">
      <c r="E32" s="109"/>
      <c r="J32" s="19"/>
    </row>
    <row r="33" spans="5:10" s="20" customFormat="1">
      <c r="E33" s="108"/>
      <c r="F33" s="108"/>
      <c r="J33" s="19"/>
    </row>
    <row r="34" spans="5:10" s="20" customFormat="1" collapsed="1">
      <c r="E34" s="109"/>
      <c r="I34" s="109"/>
      <c r="J34" s="19"/>
    </row>
    <row r="35" spans="5:10" s="20" customFormat="1" collapsed="1"/>
    <row r="36" spans="5:10" s="20" customFormat="1" collapsed="1"/>
    <row r="37" spans="5:10" s="20" customFormat="1" collapsed="1"/>
    <row r="38" spans="5:10" s="20" customFormat="1" collapsed="1"/>
    <row r="39" spans="5:10" s="20" customFormat="1" collapsed="1"/>
    <row r="40" spans="5:10" s="20" customFormat="1" collapsed="1"/>
    <row r="41" spans="5:10" s="20" customFormat="1" collapsed="1"/>
    <row r="42" spans="5:10" s="20" customFormat="1" collapsed="1"/>
    <row r="43" spans="5:10" s="20" customFormat="1" collapsed="1"/>
    <row r="44" spans="5:10" s="20" customFormat="1" collapsed="1"/>
    <row r="45" spans="5:10" s="20" customFormat="1" collapsed="1"/>
    <row r="46" spans="5:10" s="20" customFormat="1" collapsed="1"/>
    <row r="47" spans="5:10" s="20" customFormat="1" collapsed="1"/>
    <row r="48" spans="5:10" s="20" customFormat="1"/>
    <row r="49" spans="3:8" s="20" customFormat="1"/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  <row r="67" spans="3:8" s="27" customFormat="1">
      <c r="C67" s="28"/>
      <c r="D67" s="28"/>
      <c r="E67" s="29"/>
      <c r="F67" s="29"/>
      <c r="G67" s="29"/>
      <c r="H67" s="29"/>
    </row>
    <row r="68" spans="3:8" s="27" customFormat="1">
      <c r="C68" s="28"/>
      <c r="D68" s="28"/>
      <c r="E68" s="29"/>
      <c r="F68" s="29"/>
      <c r="G68" s="29"/>
      <c r="H68" s="29"/>
    </row>
    <row r="69" spans="3:8" s="27" customFormat="1">
      <c r="C69" s="28"/>
      <c r="D69" s="28"/>
      <c r="E69" s="29"/>
      <c r="F69" s="29"/>
      <c r="G69" s="29"/>
      <c r="H69" s="29"/>
    </row>
  </sheetData>
  <mergeCells count="4">
    <mergeCell ref="A1:I1"/>
    <mergeCell ref="A2:A3"/>
    <mergeCell ref="E2:K2"/>
    <mergeCell ref="A29:K29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4"/>
  <sheetViews>
    <sheetView topLeftCell="A43" zoomScale="85" workbookViewId="0">
      <selection activeCell="I66" sqref="I66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220" t="s">
        <v>107</v>
      </c>
      <c r="B1" s="220"/>
      <c r="C1" s="220"/>
      <c r="D1" s="220"/>
      <c r="E1" s="220"/>
      <c r="F1" s="220"/>
      <c r="G1" s="220"/>
    </row>
    <row r="2" spans="1:8" ht="15.75" customHeight="1" thickBot="1">
      <c r="A2" s="217" t="s">
        <v>108</v>
      </c>
      <c r="B2" s="92"/>
      <c r="C2" s="221" t="s">
        <v>109</v>
      </c>
      <c r="D2" s="222"/>
      <c r="E2" s="221" t="s">
        <v>110</v>
      </c>
      <c r="F2" s="222"/>
      <c r="G2" s="93"/>
    </row>
    <row r="3" spans="1:8" ht="45.75" thickBot="1">
      <c r="A3" s="218"/>
      <c r="B3" s="189" t="s">
        <v>92</v>
      </c>
      <c r="C3" s="40" t="s">
        <v>111</v>
      </c>
      <c r="D3" s="33" t="s">
        <v>112</v>
      </c>
      <c r="E3" s="33" t="s">
        <v>113</v>
      </c>
      <c r="F3" s="33" t="s">
        <v>112</v>
      </c>
      <c r="G3" s="190" t="s">
        <v>114</v>
      </c>
    </row>
    <row r="4" spans="1:8" ht="15" customHeight="1">
      <c r="A4" s="21">
        <v>1</v>
      </c>
      <c r="B4" s="35" t="s">
        <v>67</v>
      </c>
      <c r="C4" s="36">
        <v>51.209639999999894</v>
      </c>
      <c r="D4" s="98">
        <v>3.3559393909546403E-2</v>
      </c>
      <c r="E4" s="37">
        <v>28</v>
      </c>
      <c r="F4" s="98">
        <v>1.8241042345276872E-2</v>
      </c>
      <c r="G4" s="38">
        <v>28.560448187293403</v>
      </c>
      <c r="H4" s="52"/>
    </row>
    <row r="5" spans="1:8" ht="14.25" customHeight="1">
      <c r="A5" s="21">
        <v>2</v>
      </c>
      <c r="B5" s="73" t="s">
        <v>64</v>
      </c>
      <c r="C5" s="36">
        <v>-44.575979599999961</v>
      </c>
      <c r="D5" s="98">
        <v>-2.1941881635335996E-2</v>
      </c>
      <c r="E5" s="37">
        <v>21</v>
      </c>
      <c r="F5" s="98">
        <v>1.4293493057446229E-3</v>
      </c>
      <c r="G5" s="38">
        <v>2.9604523303771857</v>
      </c>
      <c r="H5" s="52"/>
    </row>
    <row r="6" spans="1:8">
      <c r="A6" s="21">
        <v>3</v>
      </c>
      <c r="B6" s="35" t="s">
        <v>59</v>
      </c>
      <c r="C6" s="36">
        <v>38.333320000000299</v>
      </c>
      <c r="D6" s="98">
        <v>1.3441734908450041E-2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191" t="s">
        <v>103</v>
      </c>
      <c r="C7" s="36">
        <v>37.795870000000107</v>
      </c>
      <c r="D7" s="98">
        <v>1.0053274558766524E-2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35" t="s">
        <v>83</v>
      </c>
      <c r="C8" s="36">
        <v>1.3696699999999837</v>
      </c>
      <c r="D8" s="98">
        <v>2.7722882578238477E-3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73" t="s">
        <v>79</v>
      </c>
      <c r="C9" s="36">
        <v>-11.487219599999953</v>
      </c>
      <c r="D9" s="98">
        <v>-1.5239286248301471E-2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35" t="s">
        <v>57</v>
      </c>
      <c r="C10" s="36">
        <v>-17.2589402999999</v>
      </c>
      <c r="D10" s="98">
        <v>-5.3352311561714891E-3</v>
      </c>
      <c r="E10" s="37">
        <v>0</v>
      </c>
      <c r="F10" s="98">
        <v>0</v>
      </c>
      <c r="G10" s="38">
        <v>0</v>
      </c>
      <c r="H10" s="52"/>
    </row>
    <row r="11" spans="1:8">
      <c r="A11" s="21">
        <v>8</v>
      </c>
      <c r="B11" s="35" t="s">
        <v>84</v>
      </c>
      <c r="C11" s="36">
        <v>-20.071900000000024</v>
      </c>
      <c r="D11" s="98">
        <v>-4.0471960415515588E-2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73" t="s">
        <v>74</v>
      </c>
      <c r="C12" s="36">
        <v>-22.28125</v>
      </c>
      <c r="D12" s="98">
        <v>-2.3189599843959817E-2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35" t="s">
        <v>80</v>
      </c>
      <c r="C13" s="36">
        <v>-45.429880000000004</v>
      </c>
      <c r="D13" s="98">
        <v>-7.1901239501192427E-2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192" t="s">
        <v>53</v>
      </c>
      <c r="C14" s="36">
        <v>-158.76768000000018</v>
      </c>
      <c r="D14" s="98">
        <v>-4.2849320493146395E-2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35" t="s">
        <v>55</v>
      </c>
      <c r="C15" s="36">
        <v>-311.37758999999988</v>
      </c>
      <c r="D15" s="98">
        <v>-8.1320173159666637E-2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35" t="s">
        <v>65</v>
      </c>
      <c r="C16" s="36">
        <v>-142.22565999999992</v>
      </c>
      <c r="D16" s="98">
        <v>-6.8926415183949888E-2</v>
      </c>
      <c r="E16" s="37">
        <v>-1001</v>
      </c>
      <c r="F16" s="98">
        <v>-3.4538607676610979E-4</v>
      </c>
      <c r="G16" s="38">
        <v>-0.71061690891750884</v>
      </c>
    </row>
    <row r="17" spans="1:8">
      <c r="A17" s="21">
        <v>14</v>
      </c>
      <c r="B17" s="193" t="s">
        <v>104</v>
      </c>
      <c r="C17" s="36">
        <v>4.2737800000000279</v>
      </c>
      <c r="D17" s="98">
        <v>8.0154652052387837E-3</v>
      </c>
      <c r="E17" s="37">
        <v>-2</v>
      </c>
      <c r="F17" s="98">
        <v>-6.0606060606060606E-3</v>
      </c>
      <c r="G17" s="38">
        <v>-3.23296593939396</v>
      </c>
    </row>
    <row r="18" spans="1:8">
      <c r="A18" s="21">
        <v>15</v>
      </c>
      <c r="B18" s="194" t="s">
        <v>62</v>
      </c>
      <c r="C18" s="36">
        <v>21.469290000000036</v>
      </c>
      <c r="D18" s="98">
        <v>9.2787294446818481E-3</v>
      </c>
      <c r="E18" s="37">
        <v>-3</v>
      </c>
      <c r="F18" s="98">
        <v>-4.0650406504065045E-3</v>
      </c>
      <c r="G18" s="38">
        <v>-9.520236585365776</v>
      </c>
    </row>
    <row r="19" spans="1:8">
      <c r="A19" s="21">
        <v>16</v>
      </c>
      <c r="B19" s="177" t="s">
        <v>73</v>
      </c>
      <c r="C19" s="36">
        <v>-73.347689999999943</v>
      </c>
      <c r="D19" s="98">
        <v>-6.5804890027010857E-2</v>
      </c>
      <c r="E19" s="37">
        <v>-15</v>
      </c>
      <c r="F19" s="98">
        <v>-2.4390243902439025E-2</v>
      </c>
      <c r="G19" s="38">
        <v>-27.548143658536606</v>
      </c>
    </row>
    <row r="20" spans="1:8">
      <c r="A20" s="21">
        <v>17</v>
      </c>
      <c r="B20" s="73" t="s">
        <v>49</v>
      </c>
      <c r="C20" s="36">
        <v>-320.67905299999939</v>
      </c>
      <c r="D20" s="98">
        <v>-1.4662442122901069E-2</v>
      </c>
      <c r="E20" s="37">
        <v>-134</v>
      </c>
      <c r="F20" s="98">
        <v>-2.5594987966535507E-3</v>
      </c>
      <c r="G20" s="38">
        <v>-55.962812992966875</v>
      </c>
    </row>
    <row r="21" spans="1:8" ht="13.5" customHeight="1">
      <c r="A21" s="21">
        <v>18</v>
      </c>
      <c r="B21" s="35" t="s">
        <v>69</v>
      </c>
      <c r="C21" s="36">
        <v>-258.47236999999984</v>
      </c>
      <c r="D21" s="98">
        <v>-0.15280049429652415</v>
      </c>
      <c r="E21" s="37">
        <v>-1864</v>
      </c>
      <c r="F21" s="98">
        <v>-3.6212456774293821E-2</v>
      </c>
      <c r="G21" s="38">
        <v>-61.926605108598579</v>
      </c>
    </row>
    <row r="22" spans="1:8" ht="15">
      <c r="A22" s="21">
        <v>19</v>
      </c>
      <c r="B22" s="195" t="s">
        <v>115</v>
      </c>
      <c r="C22" s="36">
        <v>-46.374890000000136</v>
      </c>
      <c r="D22" s="98">
        <v>-1.676760451062978E-2</v>
      </c>
      <c r="E22" s="37">
        <v>-34</v>
      </c>
      <c r="F22" s="98">
        <v>-2.2457067371202115E-2</v>
      </c>
      <c r="G22" s="38">
        <v>-62.801497912813758</v>
      </c>
    </row>
    <row r="23" spans="1:8">
      <c r="A23" s="21">
        <v>20</v>
      </c>
      <c r="B23" s="35" t="s">
        <v>76</v>
      </c>
      <c r="C23" s="36">
        <v>-154.02239</v>
      </c>
      <c r="D23" s="98">
        <v>-0.16035191295447823</v>
      </c>
      <c r="E23" s="37">
        <v>-136</v>
      </c>
      <c r="F23" s="98">
        <v>-9.2078537576167907E-2</v>
      </c>
      <c r="G23" s="38">
        <v>-89.282529505754908</v>
      </c>
    </row>
    <row r="24" spans="1:8">
      <c r="A24" s="21">
        <v>21</v>
      </c>
      <c r="B24" s="73" t="s">
        <v>72</v>
      </c>
      <c r="C24" s="36">
        <v>-219.80846999999997</v>
      </c>
      <c r="D24" s="98">
        <v>-0.17043561563907497</v>
      </c>
      <c r="E24" s="37">
        <v>-115</v>
      </c>
      <c r="F24" s="98">
        <v>-0.18488745980707397</v>
      </c>
      <c r="G24" s="38">
        <v>-240.33239887333687</v>
      </c>
    </row>
    <row r="25" spans="1:8">
      <c r="A25" s="21">
        <v>22</v>
      </c>
      <c r="B25" s="35" t="s">
        <v>77</v>
      </c>
      <c r="C25" s="36" t="s">
        <v>102</v>
      </c>
      <c r="D25" s="36" t="s">
        <v>102</v>
      </c>
      <c r="E25" s="36" t="s">
        <v>102</v>
      </c>
      <c r="F25" s="36" t="s">
        <v>102</v>
      </c>
      <c r="G25" s="36" t="s">
        <v>102</v>
      </c>
    </row>
    <row r="26" spans="1:8">
      <c r="A26" s="21">
        <v>23</v>
      </c>
      <c r="B26" s="35" t="s">
        <v>71</v>
      </c>
      <c r="C26" s="36" t="s">
        <v>102</v>
      </c>
      <c r="D26" s="36" t="s">
        <v>102</v>
      </c>
      <c r="E26" s="36" t="s">
        <v>102</v>
      </c>
      <c r="F26" s="36" t="s">
        <v>102</v>
      </c>
      <c r="G26" s="36" t="s">
        <v>102</v>
      </c>
    </row>
    <row r="27" spans="1:8">
      <c r="A27" s="21">
        <v>24</v>
      </c>
      <c r="B27" s="35" t="s">
        <v>86</v>
      </c>
      <c r="C27" s="36" t="s">
        <v>102</v>
      </c>
      <c r="D27" s="36" t="s">
        <v>102</v>
      </c>
      <c r="E27" s="36" t="s">
        <v>102</v>
      </c>
      <c r="F27" s="36" t="s">
        <v>102</v>
      </c>
      <c r="G27" s="36" t="s">
        <v>102</v>
      </c>
    </row>
    <row r="28" spans="1:8" ht="15.75" thickBot="1">
      <c r="A28" s="91"/>
      <c r="B28" s="94" t="s">
        <v>87</v>
      </c>
      <c r="C28" s="95">
        <v>-1691.7293924999988</v>
      </c>
      <c r="D28" s="99">
        <v>-2.8732847628514104E-2</v>
      </c>
      <c r="E28" s="96">
        <v>-3255</v>
      </c>
      <c r="F28" s="99">
        <v>-1.0633946563030064E-3</v>
      </c>
      <c r="G28" s="97">
        <v>-519.79690696801424</v>
      </c>
      <c r="H28" s="52"/>
    </row>
    <row r="29" spans="1:8">
      <c r="B29" s="67"/>
      <c r="C29" s="68"/>
      <c r="D29" s="69"/>
      <c r="E29" s="70"/>
      <c r="F29" s="69"/>
      <c r="G29" s="68"/>
      <c r="H29" s="5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">
      <c r="B51" s="59"/>
      <c r="C51" s="60"/>
      <c r="D51" s="61"/>
      <c r="E51" s="62"/>
    </row>
    <row r="52" spans="2:6" ht="15">
      <c r="B52" s="59"/>
      <c r="C52" s="60"/>
      <c r="D52" s="61"/>
      <c r="E52" s="62"/>
    </row>
    <row r="53" spans="2:6" ht="15">
      <c r="B53" s="59"/>
      <c r="C53" s="60"/>
      <c r="D53" s="61"/>
      <c r="E53" s="62"/>
    </row>
    <row r="54" spans="2:6" ht="15.75" thickBot="1">
      <c r="B54" s="81"/>
      <c r="C54" s="81"/>
      <c r="D54" s="81"/>
      <c r="E54" s="81"/>
    </row>
    <row r="57" spans="2:6" ht="14.25" customHeight="1"/>
    <row r="58" spans="2:6">
      <c r="F58" s="52"/>
    </row>
    <row r="60" spans="2:6">
      <c r="F60"/>
    </row>
    <row r="61" spans="2:6">
      <c r="F61"/>
    </row>
    <row r="62" spans="2:6" ht="30.75" thickBot="1">
      <c r="B62" s="40" t="s">
        <v>92</v>
      </c>
      <c r="C62" s="33" t="s">
        <v>116</v>
      </c>
      <c r="D62" s="33" t="s">
        <v>117</v>
      </c>
      <c r="E62" s="34" t="s">
        <v>118</v>
      </c>
      <c r="F62"/>
    </row>
    <row r="63" spans="2:6">
      <c r="B63" s="35" t="str">
        <f t="shared" ref="B63:D67" si="0">B4</f>
        <v>VSI</v>
      </c>
      <c r="C63" s="36">
        <f t="shared" si="0"/>
        <v>51.209639999999894</v>
      </c>
      <c r="D63" s="98">
        <f t="shared" si="0"/>
        <v>3.3559393909546403E-2</v>
      </c>
      <c r="E63" s="38">
        <f>G4</f>
        <v>28.560448187293403</v>
      </c>
    </row>
    <row r="64" spans="2:6">
      <c r="B64" s="35" t="str">
        <f t="shared" si="0"/>
        <v>KINTO-Kaznacheyskyi</v>
      </c>
      <c r="C64" s="36">
        <f t="shared" si="0"/>
        <v>-44.575979599999961</v>
      </c>
      <c r="D64" s="98">
        <f t="shared" si="0"/>
        <v>-2.1941881635335996E-2</v>
      </c>
      <c r="E64" s="38">
        <f>G5</f>
        <v>2.9604523303771857</v>
      </c>
    </row>
    <row r="65" spans="2:5">
      <c r="B65" s="35" t="str">
        <f t="shared" si="0"/>
        <v>Altus – Depozyt</v>
      </c>
      <c r="C65" s="36">
        <f t="shared" si="0"/>
        <v>38.333320000000299</v>
      </c>
      <c r="D65" s="98">
        <f t="shared" si="0"/>
        <v>1.3441734908450041E-2</v>
      </c>
      <c r="E65" s="38">
        <f>G6</f>
        <v>0</v>
      </c>
    </row>
    <row r="66" spans="2:5">
      <c r="B66" s="35" t="str">
        <f t="shared" si="0"/>
        <v xml:space="preserve">UNIVER.UA/Myhailo Grushevskyi: Fond Derzhavnyh Paperiv   </v>
      </c>
      <c r="C66" s="36">
        <f t="shared" si="0"/>
        <v>37.795870000000107</v>
      </c>
      <c r="D66" s="98">
        <f t="shared" si="0"/>
        <v>1.0053274558766524E-2</v>
      </c>
      <c r="E66" s="38">
        <f>G7</f>
        <v>0</v>
      </c>
    </row>
    <row r="67" spans="2:5">
      <c r="B67" s="124" t="str">
        <f t="shared" si="0"/>
        <v>Altus-Strategichnyi</v>
      </c>
      <c r="C67" s="125">
        <f t="shared" si="0"/>
        <v>1.3696699999999837</v>
      </c>
      <c r="D67" s="126">
        <f t="shared" si="0"/>
        <v>2.7722882578238477E-3</v>
      </c>
      <c r="E67" s="127">
        <f>G8</f>
        <v>0</v>
      </c>
    </row>
    <row r="68" spans="2:5">
      <c r="B68" s="123" t="str">
        <f t="shared" ref="B68:D71" si="1">B20</f>
        <v>KINTO-Klasychnyi</v>
      </c>
      <c r="C68" s="36">
        <f t="shared" si="1"/>
        <v>-320.67905299999939</v>
      </c>
      <c r="D68" s="98">
        <f t="shared" si="1"/>
        <v>-1.4662442122901069E-2</v>
      </c>
      <c r="E68" s="38">
        <f>G20</f>
        <v>-55.962812992966875</v>
      </c>
    </row>
    <row r="69" spans="2:5">
      <c r="B69" s="123" t="str">
        <f t="shared" si="1"/>
        <v>Argentum</v>
      </c>
      <c r="C69" s="36">
        <f t="shared" si="1"/>
        <v>-258.47236999999984</v>
      </c>
      <c r="D69" s="98">
        <f t="shared" si="1"/>
        <v>-0.15280049429652415</v>
      </c>
      <c r="E69" s="38">
        <f>G21</f>
        <v>-61.926605108598579</v>
      </c>
    </row>
    <row r="70" spans="2:5">
      <c r="B70" s="123" t="str">
        <f t="shared" si="1"/>
        <v>UNIVER.UA/Taras Shevchenko: Fond Zaoshchadzhen</v>
      </c>
      <c r="C70" s="36">
        <f t="shared" si="1"/>
        <v>-46.374890000000136</v>
      </c>
      <c r="D70" s="98">
        <f t="shared" si="1"/>
        <v>-1.676760451062978E-2</v>
      </c>
      <c r="E70" s="38">
        <f>G22</f>
        <v>-62.801497912813758</v>
      </c>
    </row>
    <row r="71" spans="2:5">
      <c r="B71" s="123" t="str">
        <f t="shared" si="1"/>
        <v>UNIVER.UA/Iaroslav Mudryi: Fond Aktsii</v>
      </c>
      <c r="C71" s="36">
        <f t="shared" si="1"/>
        <v>-154.02239</v>
      </c>
      <c r="D71" s="98">
        <f t="shared" si="1"/>
        <v>-0.16035191295447823</v>
      </c>
      <c r="E71" s="38">
        <f>G23</f>
        <v>-89.282529505754908</v>
      </c>
    </row>
    <row r="72" spans="2:5">
      <c r="B72" s="123" t="str">
        <f>B24</f>
        <v xml:space="preserve">OTP Klasychnyi </v>
      </c>
      <c r="C72" s="36">
        <f>C24</f>
        <v>-219.80846999999997</v>
      </c>
      <c r="D72" s="98">
        <f>D24</f>
        <v>-0.17043561563907497</v>
      </c>
      <c r="E72" s="38">
        <f>G24</f>
        <v>-240.33239887333687</v>
      </c>
    </row>
    <row r="73" spans="2:5">
      <c r="B73" s="134" t="s">
        <v>89</v>
      </c>
      <c r="C73" s="135">
        <f>C28-SUM(C63:C72)</f>
        <v>-776.50473989999978</v>
      </c>
      <c r="D73" s="136"/>
      <c r="E73" s="135">
        <f>G28-SUM(E63:E72)</f>
        <v>-41.011963092213819</v>
      </c>
    </row>
    <row r="74" spans="2:5" ht="15">
      <c r="B74" s="132" t="s">
        <v>87</v>
      </c>
      <c r="C74" s="133">
        <f>SUM(C63:C73)</f>
        <v>-1691.7293924999988</v>
      </c>
      <c r="D74" s="133"/>
      <c r="E74" s="133">
        <f>SUM(E63:E73)</f>
        <v>-519.79690696801424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1"/>
  <sheetViews>
    <sheetView zoomScale="80" workbookViewId="0">
      <selection sqref="A1:B29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92</v>
      </c>
      <c r="B1" s="66" t="s">
        <v>119</v>
      </c>
      <c r="C1" s="10"/>
    </row>
    <row r="2" spans="1:3" ht="14.25">
      <c r="A2" s="177" t="s">
        <v>69</v>
      </c>
      <c r="B2" s="163">
        <v>-0.12096860801085974</v>
      </c>
      <c r="C2" s="10"/>
    </row>
    <row r="3" spans="1:3" ht="14.25">
      <c r="A3" s="35" t="s">
        <v>55</v>
      </c>
      <c r="B3" s="141">
        <v>-8.1320173159667442E-2</v>
      </c>
      <c r="C3" s="10"/>
    </row>
    <row r="4" spans="1:3" ht="14.25">
      <c r="A4" s="35" t="s">
        <v>76</v>
      </c>
      <c r="B4" s="141">
        <v>-7.519744625932212E-2</v>
      </c>
      <c r="C4" s="10"/>
    </row>
    <row r="5" spans="1:3" ht="14.25">
      <c r="A5" s="35" t="s">
        <v>80</v>
      </c>
      <c r="B5" s="142">
        <v>-7.1901239501168113E-2</v>
      </c>
      <c r="C5" s="10"/>
    </row>
    <row r="6" spans="1:3" ht="14.25">
      <c r="A6" s="73" t="s">
        <v>65</v>
      </c>
      <c r="B6" s="142">
        <v>-6.860472422374353E-2</v>
      </c>
      <c r="C6" s="10"/>
    </row>
    <row r="7" spans="1:3" ht="14.25">
      <c r="A7" s="192" t="s">
        <v>53</v>
      </c>
      <c r="B7" s="142">
        <v>-4.2849320493206777E-2</v>
      </c>
      <c r="C7" s="10"/>
    </row>
    <row r="8" spans="1:3" ht="14.25">
      <c r="A8" s="177" t="s">
        <v>73</v>
      </c>
      <c r="B8" s="142">
        <v>-4.2450012277673976E-2</v>
      </c>
      <c r="C8" s="10"/>
    </row>
    <row r="9" spans="1:3" ht="14.25">
      <c r="A9" s="35" t="s">
        <v>84</v>
      </c>
      <c r="B9" s="143">
        <v>-4.047196041551604E-2</v>
      </c>
      <c r="C9" s="10"/>
    </row>
    <row r="10" spans="1:3" ht="14.25">
      <c r="A10" s="177" t="s">
        <v>64</v>
      </c>
      <c r="B10" s="142">
        <v>-2.3337872968561935E-2</v>
      </c>
      <c r="C10" s="10"/>
    </row>
    <row r="11" spans="1:3" ht="14.25">
      <c r="A11" s="73" t="s">
        <v>74</v>
      </c>
      <c r="B11" s="142">
        <v>-2.318959984396507E-2</v>
      </c>
      <c r="C11" s="10"/>
    </row>
    <row r="12" spans="1:3" ht="14.25">
      <c r="A12" s="35" t="s">
        <v>79</v>
      </c>
      <c r="B12" s="143">
        <v>-1.5239286248318051E-2</v>
      </c>
      <c r="C12" s="10"/>
    </row>
    <row r="13" spans="1:3" ht="14.25">
      <c r="A13" s="137" t="s">
        <v>120</v>
      </c>
      <c r="B13" s="142">
        <v>-1.2134000285470625E-2</v>
      </c>
      <c r="C13" s="10"/>
    </row>
    <row r="14" spans="1:3" ht="14.25">
      <c r="A14" s="35" t="s">
        <v>57</v>
      </c>
      <c r="B14" s="142">
        <v>-5.3352311561757348E-3</v>
      </c>
      <c r="C14" s="10"/>
    </row>
    <row r="15" spans="1:3" ht="14.25">
      <c r="A15" s="35" t="s">
        <v>83</v>
      </c>
      <c r="B15" s="142">
        <v>2.7722882578036234E-3</v>
      </c>
      <c r="C15" s="10"/>
    </row>
    <row r="16" spans="1:3" ht="15">
      <c r="A16" s="195" t="s">
        <v>115</v>
      </c>
      <c r="B16" s="142">
        <v>5.8201667370951782E-3</v>
      </c>
      <c r="C16" s="10"/>
    </row>
    <row r="17" spans="1:3" ht="14.25">
      <c r="A17" s="191" t="s">
        <v>103</v>
      </c>
      <c r="B17" s="142">
        <v>1.0053274558770919E-2</v>
      </c>
      <c r="C17" s="10"/>
    </row>
    <row r="18" spans="1:3" ht="14.25">
      <c r="A18" s="194" t="s">
        <v>62</v>
      </c>
      <c r="B18" s="142">
        <v>1.3398234462828063E-2</v>
      </c>
      <c r="C18" s="10"/>
    </row>
    <row r="19" spans="1:3" ht="14.25">
      <c r="A19" s="35" t="s">
        <v>59</v>
      </c>
      <c r="B19" s="142">
        <v>1.3441734908462566E-2</v>
      </c>
      <c r="C19" s="10"/>
    </row>
    <row r="20" spans="1:3" ht="14.25">
      <c r="A20" s="193" t="s">
        <v>104</v>
      </c>
      <c r="B20" s="142">
        <v>1.4161900968712393E-2</v>
      </c>
      <c r="C20" s="10"/>
    </row>
    <row r="21" spans="1:3" ht="14.25">
      <c r="A21" s="177" t="s">
        <v>67</v>
      </c>
      <c r="B21" s="142">
        <v>1.5043934517692925E-2</v>
      </c>
      <c r="C21" s="10"/>
    </row>
    <row r="22" spans="1:3" ht="14.25">
      <c r="A22" s="73" t="s">
        <v>72</v>
      </c>
      <c r="B22" s="141">
        <v>1.7729875882769086E-2</v>
      </c>
      <c r="C22" s="10"/>
    </row>
    <row r="23" spans="1:3" ht="14.25">
      <c r="A23" s="169" t="s">
        <v>121</v>
      </c>
      <c r="B23" s="141">
        <v>-2.5265622121405401E-2</v>
      </c>
      <c r="C23" s="10"/>
    </row>
    <row r="24" spans="1:3" ht="14.25">
      <c r="A24" s="146" t="s">
        <v>19</v>
      </c>
      <c r="B24" s="141">
        <v>-0.10964706362652832</v>
      </c>
      <c r="C24" s="10"/>
    </row>
    <row r="25" spans="1:3" ht="14.25">
      <c r="A25" s="146" t="s">
        <v>18</v>
      </c>
      <c r="B25" s="141">
        <v>-8.9674981103552653E-2</v>
      </c>
      <c r="C25" s="57"/>
    </row>
    <row r="26" spans="1:3" ht="14.25">
      <c r="A26" s="146" t="s">
        <v>122</v>
      </c>
      <c r="B26" s="141">
        <v>1.7020060300930506E-2</v>
      </c>
      <c r="C26" s="9"/>
    </row>
    <row r="27" spans="1:3" ht="14.25">
      <c r="A27" s="146" t="s">
        <v>123</v>
      </c>
      <c r="B27" s="141">
        <v>2.4499925104613851E-2</v>
      </c>
      <c r="C27" s="76"/>
    </row>
    <row r="28" spans="1:3" ht="14.25">
      <c r="A28" s="146" t="s">
        <v>124</v>
      </c>
      <c r="B28" s="141">
        <v>1.8904109589041096E-2</v>
      </c>
      <c r="C28" s="10"/>
    </row>
    <row r="29" spans="1:3" ht="15" thickBot="1">
      <c r="A29" s="196" t="s">
        <v>125</v>
      </c>
      <c r="B29" s="144">
        <v>2.4049491645806942E-2</v>
      </c>
      <c r="C29" s="10"/>
    </row>
    <row r="30" spans="1:3">
      <c r="B30" s="10"/>
      <c r="C30" s="10"/>
    </row>
    <row r="31" spans="1:3">
      <c r="C31" s="10"/>
    </row>
    <row r="32" spans="1:3">
      <c r="B32" s="10"/>
      <c r="C32" s="10"/>
    </row>
    <row r="33" spans="2:3">
      <c r="C33" s="10"/>
    </row>
    <row r="34" spans="2:3">
      <c r="B34" s="10"/>
    </row>
    <row r="35" spans="2:3">
      <c r="B35" s="10"/>
    </row>
    <row r="36" spans="2:3">
      <c r="B36" s="10"/>
    </row>
    <row r="37" spans="2:3">
      <c r="B37" s="10"/>
    </row>
    <row r="38" spans="2:3">
      <c r="B38" s="10"/>
    </row>
    <row r="39" spans="2:3">
      <c r="B39" s="10"/>
    </row>
    <row r="40" spans="2:3">
      <c r="B40" s="10"/>
    </row>
    <row r="41" spans="2:3">
      <c r="B41" s="10"/>
    </row>
    <row r="42" spans="2:3">
      <c r="B42" s="10"/>
    </row>
    <row r="43" spans="2:3">
      <c r="B43" s="10"/>
    </row>
    <row r="44" spans="2:3">
      <c r="B44" s="10"/>
    </row>
    <row r="45" spans="2:3">
      <c r="B45" s="10"/>
    </row>
    <row r="46" spans="2:3">
      <c r="B46" s="10"/>
    </row>
    <row r="47" spans="2:3">
      <c r="B47" s="10"/>
    </row>
    <row r="48" spans="2:3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10"/>
  <sheetViews>
    <sheetView zoomScale="85" workbookViewId="0">
      <selection activeCell="I9" sqref="I9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213" t="s">
        <v>126</v>
      </c>
      <c r="B1" s="213"/>
      <c r="C1" s="213"/>
      <c r="D1" s="213"/>
      <c r="E1" s="213"/>
      <c r="F1" s="213"/>
      <c r="G1" s="213"/>
      <c r="H1" s="213"/>
      <c r="I1" s="213"/>
      <c r="J1" s="213"/>
      <c r="K1" s="13"/>
      <c r="L1" s="14"/>
      <c r="M1" s="14"/>
    </row>
    <row r="2" spans="1:13" ht="45.75" thickBot="1">
      <c r="A2" s="15" t="s">
        <v>108</v>
      </c>
      <c r="B2" s="15" t="s">
        <v>92</v>
      </c>
      <c r="C2" s="42" t="s">
        <v>127</v>
      </c>
      <c r="D2" s="42" t="s">
        <v>128</v>
      </c>
      <c r="E2" s="42" t="s">
        <v>43</v>
      </c>
      <c r="F2" s="42" t="s">
        <v>44</v>
      </c>
      <c r="G2" s="42" t="s">
        <v>45</v>
      </c>
      <c r="H2" s="42" t="s">
        <v>46</v>
      </c>
      <c r="I2" s="17" t="s">
        <v>47</v>
      </c>
      <c r="J2" s="18" t="s">
        <v>48</v>
      </c>
    </row>
    <row r="3" spans="1:13">
      <c r="A3" s="21">
        <v>1</v>
      </c>
      <c r="B3" s="73" t="s">
        <v>129</v>
      </c>
      <c r="C3" s="197" t="s">
        <v>130</v>
      </c>
      <c r="D3" s="198" t="s">
        <v>131</v>
      </c>
      <c r="E3" s="86">
        <v>10021793.720000001</v>
      </c>
      <c r="F3" s="87">
        <v>32580</v>
      </c>
      <c r="G3" s="86">
        <v>307.60570042971148</v>
      </c>
      <c r="H3" s="51">
        <v>100</v>
      </c>
      <c r="I3" s="180" t="s">
        <v>132</v>
      </c>
      <c r="J3" s="88" t="s">
        <v>7</v>
      </c>
    </row>
    <row r="4" spans="1:13" ht="14.25" customHeight="1">
      <c r="A4" s="21">
        <v>2</v>
      </c>
      <c r="B4" s="177" t="s">
        <v>133</v>
      </c>
      <c r="C4" s="197" t="s">
        <v>130</v>
      </c>
      <c r="D4" s="111" t="s">
        <v>134</v>
      </c>
      <c r="E4" s="86">
        <v>1776693.21</v>
      </c>
      <c r="F4" s="87">
        <v>56699</v>
      </c>
      <c r="G4" s="86">
        <v>31.335529903525636</v>
      </c>
      <c r="H4" s="84">
        <v>100</v>
      </c>
      <c r="I4" s="180" t="s">
        <v>135</v>
      </c>
      <c r="J4" s="88" t="s">
        <v>2</v>
      </c>
    </row>
    <row r="5" spans="1:13">
      <c r="A5" s="21">
        <v>3</v>
      </c>
      <c r="B5" s="177" t="s">
        <v>136</v>
      </c>
      <c r="C5" s="197" t="s">
        <v>130</v>
      </c>
      <c r="D5" s="111" t="s">
        <v>134</v>
      </c>
      <c r="E5" s="86">
        <v>1298891.0802</v>
      </c>
      <c r="F5" s="87">
        <v>2940</v>
      </c>
      <c r="G5" s="86">
        <v>441.79968714285712</v>
      </c>
      <c r="H5" s="51">
        <v>1000</v>
      </c>
      <c r="I5" s="177" t="s">
        <v>137</v>
      </c>
      <c r="J5" s="88" t="s">
        <v>0</v>
      </c>
    </row>
    <row r="6" spans="1:13">
      <c r="A6" s="21">
        <v>4</v>
      </c>
      <c r="B6" s="85" t="s">
        <v>138</v>
      </c>
      <c r="C6" s="197" t="s">
        <v>130</v>
      </c>
      <c r="D6" s="198" t="s">
        <v>131</v>
      </c>
      <c r="E6" s="86">
        <v>1043956.5</v>
      </c>
      <c r="F6" s="87">
        <v>784</v>
      </c>
      <c r="G6" s="86">
        <v>1331.577168367347</v>
      </c>
      <c r="H6" s="51">
        <v>1000</v>
      </c>
      <c r="I6" s="85" t="s">
        <v>139</v>
      </c>
      <c r="J6" s="88" t="s">
        <v>13</v>
      </c>
    </row>
    <row r="7" spans="1:13">
      <c r="A7" s="21">
        <v>5</v>
      </c>
      <c r="B7" s="73" t="s">
        <v>140</v>
      </c>
      <c r="C7" s="197" t="s">
        <v>130</v>
      </c>
      <c r="D7" s="198" t="s">
        <v>131</v>
      </c>
      <c r="E7" s="86">
        <v>734087.91</v>
      </c>
      <c r="F7" s="87">
        <v>910</v>
      </c>
      <c r="G7" s="86">
        <v>806.69001098901106</v>
      </c>
      <c r="H7" s="51">
        <v>1000</v>
      </c>
      <c r="I7" s="180" t="s">
        <v>141</v>
      </c>
      <c r="J7" s="88" t="s">
        <v>3</v>
      </c>
    </row>
    <row r="8" spans="1:13" s="43" customFormat="1" collapsed="1">
      <c r="A8" s="21">
        <v>6</v>
      </c>
      <c r="B8" s="199" t="s">
        <v>142</v>
      </c>
      <c r="C8" s="197" t="s">
        <v>130</v>
      </c>
      <c r="D8" s="198" t="s">
        <v>131</v>
      </c>
      <c r="E8" s="86">
        <v>630071.85</v>
      </c>
      <c r="F8" s="87">
        <v>679</v>
      </c>
      <c r="G8" s="86">
        <v>927.94086892488951</v>
      </c>
      <c r="H8" s="51">
        <v>1000</v>
      </c>
      <c r="I8" s="177" t="s">
        <v>143</v>
      </c>
      <c r="J8" s="88" t="s">
        <v>4</v>
      </c>
    </row>
    <row r="9" spans="1:13" s="43" customFormat="1">
      <c r="A9" s="21">
        <v>7</v>
      </c>
      <c r="B9" s="85" t="s">
        <v>144</v>
      </c>
      <c r="C9" s="197" t="s">
        <v>130</v>
      </c>
      <c r="D9" s="198" t="s">
        <v>131</v>
      </c>
      <c r="E9" s="86">
        <v>360764.76679999998</v>
      </c>
      <c r="F9" s="87">
        <v>6282</v>
      </c>
      <c r="G9" s="86">
        <v>57.428329640241955</v>
      </c>
      <c r="H9" s="51">
        <v>10.5</v>
      </c>
      <c r="I9" s="85" t="s">
        <v>183</v>
      </c>
      <c r="J9" s="88" t="s">
        <v>15</v>
      </c>
    </row>
    <row r="10" spans="1:13" ht="15.75" customHeight="1" thickBot="1">
      <c r="A10" s="223" t="s">
        <v>87</v>
      </c>
      <c r="B10" s="214"/>
      <c r="C10" s="112" t="s">
        <v>6</v>
      </c>
      <c r="D10" s="112" t="s">
        <v>6</v>
      </c>
      <c r="E10" s="100">
        <f>SUM(E3:E9)</f>
        <v>15866259.036999999</v>
      </c>
      <c r="F10" s="101">
        <f>SUM(F3:F9)</f>
        <v>100874</v>
      </c>
      <c r="G10" s="112" t="s">
        <v>6</v>
      </c>
      <c r="H10" s="112" t="s">
        <v>6</v>
      </c>
      <c r="I10" s="112" t="s">
        <v>6</v>
      </c>
      <c r="J10" s="113" t="s">
        <v>6</v>
      </c>
    </row>
  </sheetData>
  <mergeCells count="2">
    <mergeCell ref="A1:J1"/>
    <mergeCell ref="A10:B10"/>
  </mergeCells>
  <phoneticPr fontId="11" type="noConversion"/>
  <hyperlinks>
    <hyperlink ref="J5" r:id="rId1" display="http://am.concorde.ua/"/>
    <hyperlink ref="J7" r:id="rId2" display="http://www.dragon-am.com/"/>
    <hyperlink ref="J8" r:id="rId3" display="http://otpcapital.com.ua/"/>
    <hyperlink ref="J3" r:id="rId4"/>
    <hyperlink ref="J10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2"/>
  <sheetViews>
    <sheetView zoomScale="85" workbookViewId="0">
      <selection activeCell="K42" sqref="K42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24" t="s">
        <v>145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1" customFormat="1" ht="15.75" customHeight="1" thickBot="1">
      <c r="A2" s="217" t="s">
        <v>41</v>
      </c>
      <c r="B2" s="103"/>
      <c r="C2" s="104"/>
      <c r="D2" s="105"/>
      <c r="E2" s="218" t="s">
        <v>91</v>
      </c>
      <c r="F2" s="218"/>
      <c r="G2" s="218"/>
      <c r="H2" s="218"/>
      <c r="I2" s="218"/>
      <c r="J2" s="218"/>
      <c r="K2" s="218"/>
    </row>
    <row r="3" spans="1:11" customFormat="1" ht="64.5" thickBot="1">
      <c r="A3" s="217"/>
      <c r="B3" s="183" t="s">
        <v>92</v>
      </c>
      <c r="C3" s="184" t="s">
        <v>93</v>
      </c>
      <c r="D3" s="184" t="s">
        <v>94</v>
      </c>
      <c r="E3" s="185" t="s">
        <v>95</v>
      </c>
      <c r="F3" s="185" t="s">
        <v>96</v>
      </c>
      <c r="G3" s="17" t="s">
        <v>146</v>
      </c>
      <c r="H3" s="17" t="s">
        <v>98</v>
      </c>
      <c r="I3" s="17" t="s">
        <v>99</v>
      </c>
      <c r="J3" s="186" t="s">
        <v>100</v>
      </c>
      <c r="K3" s="186" t="s">
        <v>101</v>
      </c>
    </row>
    <row r="4" spans="1:11" customFormat="1" collapsed="1">
      <c r="A4" s="21">
        <v>1</v>
      </c>
      <c r="B4" s="73" t="s">
        <v>147</v>
      </c>
      <c r="C4" s="106">
        <v>38441</v>
      </c>
      <c r="D4" s="106">
        <v>38625</v>
      </c>
      <c r="E4" s="102">
        <v>-9.4409634631830164E-3</v>
      </c>
      <c r="F4" s="102">
        <v>-4.400569114547781E-3</v>
      </c>
      <c r="G4" s="102">
        <v>-3.7483761682126082E-2</v>
      </c>
      <c r="H4" s="102">
        <v>-7.0262752740170353E-2</v>
      </c>
      <c r="I4" s="102">
        <v>-7.3626300756898133E-2</v>
      </c>
      <c r="J4" s="107">
        <v>-7.2059131075110749E-2</v>
      </c>
      <c r="K4" s="161">
        <v>-7.4467654345892198E-3</v>
      </c>
    </row>
    <row r="5" spans="1:11" customFormat="1" collapsed="1">
      <c r="A5" s="21">
        <v>2</v>
      </c>
      <c r="B5" s="25" t="s">
        <v>144</v>
      </c>
      <c r="C5" s="106">
        <v>38572</v>
      </c>
      <c r="D5" s="106">
        <v>38888</v>
      </c>
      <c r="E5" s="102" t="s">
        <v>102</v>
      </c>
      <c r="F5" s="102" t="s">
        <v>102</v>
      </c>
      <c r="G5" s="102">
        <v>-0.11670687413500846</v>
      </c>
      <c r="H5" s="102">
        <v>-2.7839506799070324E-2</v>
      </c>
      <c r="I5" s="102" t="s">
        <v>102</v>
      </c>
      <c r="J5" s="107">
        <v>4.4693647276421391</v>
      </c>
      <c r="K5" s="162">
        <v>0.20081699549801568</v>
      </c>
    </row>
    <row r="6" spans="1:11" customFormat="1">
      <c r="A6" s="21">
        <v>3</v>
      </c>
      <c r="B6" s="146" t="s">
        <v>129</v>
      </c>
      <c r="C6" s="106">
        <v>38862</v>
      </c>
      <c r="D6" s="106">
        <v>38958</v>
      </c>
      <c r="E6" s="102">
        <v>-6.3435633521288226E-2</v>
      </c>
      <c r="F6" s="102">
        <v>-7.3033082063017174E-2</v>
      </c>
      <c r="G6" s="102">
        <v>-7.2755082856918785E-2</v>
      </c>
      <c r="H6" s="102">
        <v>4.4555541408641153E-2</v>
      </c>
      <c r="I6" s="102">
        <v>0.21530529648761565</v>
      </c>
      <c r="J6" s="107">
        <v>2.0760570042970916</v>
      </c>
      <c r="K6" s="162">
        <v>0.13153019850281189</v>
      </c>
    </row>
    <row r="7" spans="1:11" customFormat="1">
      <c r="A7" s="21">
        <v>4</v>
      </c>
      <c r="B7" s="146" t="s">
        <v>148</v>
      </c>
      <c r="C7" s="106">
        <v>39048</v>
      </c>
      <c r="D7" s="106">
        <v>39140</v>
      </c>
      <c r="E7" s="102">
        <v>-5.5750504371736564E-2</v>
      </c>
      <c r="F7" s="102">
        <v>-5.05361159820924E-2</v>
      </c>
      <c r="G7" s="102">
        <v>-8.0219865558098791E-2</v>
      </c>
      <c r="H7" s="102">
        <v>-0.21101334610025402</v>
      </c>
      <c r="I7" s="102">
        <v>-0.16646973656187192</v>
      </c>
      <c r="J7" s="107">
        <v>-0.55820031285715266</v>
      </c>
      <c r="K7" s="162">
        <v>-9.0671424018301527E-2</v>
      </c>
    </row>
    <row r="8" spans="1:11" customFormat="1">
      <c r="A8" s="21">
        <v>5</v>
      </c>
      <c r="B8" s="25" t="s">
        <v>138</v>
      </c>
      <c r="C8" s="106">
        <v>39100</v>
      </c>
      <c r="D8" s="106">
        <v>39268</v>
      </c>
      <c r="E8" s="102">
        <v>-2.9177245607704849E-2</v>
      </c>
      <c r="F8" s="102">
        <v>-3.2383669236762058E-2</v>
      </c>
      <c r="G8" s="102">
        <v>-1.763762613304154E-2</v>
      </c>
      <c r="H8" s="102">
        <v>-1.3337039152216623E-2</v>
      </c>
      <c r="I8" s="102">
        <v>0.13083664276155571</v>
      </c>
      <c r="J8" s="107">
        <v>0.33157716836733808</v>
      </c>
      <c r="K8" s="162">
        <v>3.5347120770159446E-2</v>
      </c>
    </row>
    <row r="9" spans="1:11" customFormat="1">
      <c r="A9" s="21">
        <v>6</v>
      </c>
      <c r="B9" s="199" t="s">
        <v>140</v>
      </c>
      <c r="C9" s="106">
        <v>39647</v>
      </c>
      <c r="D9" s="106">
        <v>39861</v>
      </c>
      <c r="E9" s="102">
        <v>-6.5151399129487642E-2</v>
      </c>
      <c r="F9" s="102">
        <v>-6.4235855301940759E-2</v>
      </c>
      <c r="G9" s="102">
        <v>-0.15397224582197588</v>
      </c>
      <c r="H9" s="102">
        <v>-9.9222515073554618E-2</v>
      </c>
      <c r="I9" s="102">
        <v>0.15537405414291428</v>
      </c>
      <c r="J9" s="107">
        <v>-0.19330998901098806</v>
      </c>
      <c r="K9" s="162">
        <v>-3.1932581969900897E-2</v>
      </c>
    </row>
    <row r="10" spans="1:11" customFormat="1">
      <c r="A10" s="21">
        <v>7</v>
      </c>
      <c r="B10" s="200" t="s">
        <v>133</v>
      </c>
      <c r="C10" s="106">
        <v>40253</v>
      </c>
      <c r="D10" s="106">
        <v>40445</v>
      </c>
      <c r="E10" s="102">
        <v>-9.0940962076921927E-2</v>
      </c>
      <c r="F10" s="102">
        <v>-0.1051490500997796</v>
      </c>
      <c r="G10" s="102">
        <v>-0.14602674082477773</v>
      </c>
      <c r="H10" s="102">
        <v>-0.17429756163016874</v>
      </c>
      <c r="I10" s="102">
        <v>-0.14261385822221961</v>
      </c>
      <c r="J10" s="107">
        <v>-0.68664470096474672</v>
      </c>
      <c r="K10" s="162">
        <v>-0.2064166759750059</v>
      </c>
    </row>
    <row r="11" spans="1:11" ht="15.75" thickBot="1">
      <c r="A11" s="145"/>
      <c r="B11" s="201" t="s">
        <v>105</v>
      </c>
      <c r="C11" s="151" t="s">
        <v>6</v>
      </c>
      <c r="D11" s="151" t="s">
        <v>6</v>
      </c>
      <c r="E11" s="152">
        <f>AVERAGE(E4:E10)</f>
        <v>-5.2316118028387038E-2</v>
      </c>
      <c r="F11" s="152">
        <f>AVERAGE(F4:F10)</f>
        <v>-5.4956390299689961E-2</v>
      </c>
      <c r="G11" s="152">
        <f>AVERAGE(G4:G10)</f>
        <v>-8.9257456715992473E-2</v>
      </c>
      <c r="H11" s="152">
        <f>AVERAGE(H4:H10)</f>
        <v>-7.8773882869541928E-2</v>
      </c>
      <c r="I11" s="152">
        <f>AVERAGE(I4:I10)</f>
        <v>1.9801016308515995E-2</v>
      </c>
      <c r="J11" s="151" t="s">
        <v>6</v>
      </c>
      <c r="K11" s="151" t="s">
        <v>6</v>
      </c>
    </row>
    <row r="12" spans="1:11" ht="15" thickBot="1">
      <c r="A12" s="225" t="s">
        <v>149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118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1" spans="2:9">
      <c r="B21" s="27"/>
      <c r="C21" s="28"/>
      <c r="D21" s="28"/>
      <c r="E21" s="27"/>
      <c r="F21" s="27"/>
      <c r="G21" s="27"/>
      <c r="H21" s="27"/>
      <c r="I21" s="27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  <row r="32" spans="2:9">
      <c r="C32" s="5"/>
    </row>
  </sheetData>
  <mergeCells count="4">
    <mergeCell ref="A2:A3"/>
    <mergeCell ref="A1:J1"/>
    <mergeCell ref="E2:K2"/>
    <mergeCell ref="A12:K12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5"/>
  <sheetViews>
    <sheetView zoomScale="85" workbookViewId="0">
      <selection activeCell="E56" sqref="E56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220" t="s">
        <v>150</v>
      </c>
      <c r="B1" s="220"/>
      <c r="C1" s="220"/>
      <c r="D1" s="220"/>
      <c r="E1" s="220"/>
      <c r="F1" s="220"/>
      <c r="G1" s="220"/>
    </row>
    <row r="2" spans="1:7" s="29" customFormat="1" ht="15.75" customHeight="1" thickBot="1">
      <c r="A2" s="226" t="s">
        <v>108</v>
      </c>
      <c r="B2" s="92"/>
      <c r="C2" s="221" t="s">
        <v>109</v>
      </c>
      <c r="D2" s="222"/>
      <c r="E2" s="221" t="s">
        <v>110</v>
      </c>
      <c r="F2" s="222"/>
      <c r="G2" s="93"/>
    </row>
    <row r="3" spans="1:7" s="29" customFormat="1" ht="45.75" thickBot="1">
      <c r="A3" s="227"/>
      <c r="B3" s="33" t="s">
        <v>92</v>
      </c>
      <c r="C3" s="33" t="s">
        <v>111</v>
      </c>
      <c r="D3" s="33" t="s">
        <v>112</v>
      </c>
      <c r="E3" s="33" t="s">
        <v>113</v>
      </c>
      <c r="F3" s="33" t="s">
        <v>112</v>
      </c>
      <c r="G3" s="34" t="s">
        <v>151</v>
      </c>
    </row>
    <row r="4" spans="1:7" s="29" customFormat="1">
      <c r="A4" s="21">
        <v>1</v>
      </c>
      <c r="B4" s="35" t="s">
        <v>147</v>
      </c>
      <c r="C4" s="36">
        <v>-6.0051800000000517</v>
      </c>
      <c r="D4" s="102">
        <v>-9.44096346318315E-3</v>
      </c>
      <c r="E4" s="37">
        <v>0</v>
      </c>
      <c r="F4" s="102">
        <v>0</v>
      </c>
      <c r="G4" s="38">
        <v>0</v>
      </c>
    </row>
    <row r="5" spans="1:7" s="29" customFormat="1">
      <c r="A5" s="21">
        <v>2</v>
      </c>
      <c r="B5" s="35" t="s">
        <v>152</v>
      </c>
      <c r="C5" s="36">
        <v>-51.16</v>
      </c>
      <c r="D5" s="102">
        <v>-6.5151399129480009E-2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73" t="s">
        <v>136</v>
      </c>
      <c r="C6" s="36">
        <v>-76.689300000000046</v>
      </c>
      <c r="D6" s="102">
        <v>-5.5750504371725587E-2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153</v>
      </c>
      <c r="C7" s="36">
        <v>-177.73784000000009</v>
      </c>
      <c r="D7" s="102">
        <v>-9.0940962076917514E-2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202" t="s">
        <v>154</v>
      </c>
      <c r="C8" s="36">
        <v>-678.79886999999917</v>
      </c>
      <c r="D8" s="102">
        <v>-6.3435633521301937E-2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35" t="s">
        <v>155</v>
      </c>
      <c r="C9" s="36">
        <v>-46.462780000000031</v>
      </c>
      <c r="D9" s="102">
        <v>-4.2610013278562009E-2</v>
      </c>
      <c r="E9" s="37">
        <v>-11</v>
      </c>
      <c r="F9" s="102">
        <v>-1.3836477987421384E-2</v>
      </c>
      <c r="G9" s="38">
        <v>-15.167578569162357</v>
      </c>
    </row>
    <row r="10" spans="1:7" s="29" customFormat="1">
      <c r="A10" s="21">
        <v>7</v>
      </c>
      <c r="B10" s="35" t="s">
        <v>156</v>
      </c>
      <c r="C10" s="36" t="s">
        <v>102</v>
      </c>
      <c r="D10" s="102" t="s">
        <v>102</v>
      </c>
      <c r="E10" s="37" t="s">
        <v>102</v>
      </c>
      <c r="F10" s="102" t="s">
        <v>102</v>
      </c>
      <c r="G10" s="102" t="s">
        <v>102</v>
      </c>
    </row>
    <row r="11" spans="1:7" s="29" customFormat="1" ht="15.75" thickBot="1">
      <c r="A11" s="114"/>
      <c r="B11" s="94" t="s">
        <v>87</v>
      </c>
      <c r="C11" s="115">
        <v>-1036.8539699999994</v>
      </c>
      <c r="D11" s="99">
        <v>-6.2678765731718364E-2</v>
      </c>
      <c r="E11" s="96">
        <v>-11</v>
      </c>
      <c r="F11" s="99">
        <v>-1.1627538238745072E-4</v>
      </c>
      <c r="G11" s="97">
        <v>-15.167578569162357</v>
      </c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>
      <c r="D32" s="39"/>
    </row>
    <row r="33" spans="1:9" s="29" customFormat="1"/>
    <row r="34" spans="1:9" s="29" customFormat="1"/>
    <row r="35" spans="1:9" s="29" customFormat="1">
      <c r="H35" s="22"/>
      <c r="I35" s="22"/>
    </row>
    <row r="38" spans="1:9" ht="30.75" thickBot="1">
      <c r="B38" s="40" t="s">
        <v>92</v>
      </c>
      <c r="C38" s="33" t="s">
        <v>157</v>
      </c>
      <c r="D38" s="33" t="s">
        <v>158</v>
      </c>
      <c r="E38" s="34" t="s">
        <v>159</v>
      </c>
    </row>
    <row r="39" spans="1:9">
      <c r="A39" s="22">
        <v>1</v>
      </c>
      <c r="B39" s="35" t="str">
        <f t="shared" ref="B39:D44" si="0">B4</f>
        <v>Optimum</v>
      </c>
      <c r="C39" s="119">
        <f t="shared" si="0"/>
        <v>-6.0051800000000517</v>
      </c>
      <c r="D39" s="102">
        <f t="shared" si="0"/>
        <v>-9.44096346318315E-3</v>
      </c>
      <c r="E39" s="120">
        <f t="shared" ref="E39:E44" si="1">G4</f>
        <v>0</v>
      </c>
    </row>
    <row r="40" spans="1:9">
      <c r="A40" s="22">
        <v>2</v>
      </c>
      <c r="B40" s="35" t="str">
        <f t="shared" si="0"/>
        <v>"UNIVER.UA/Otaman: Fond Perspectyvnyh Aktsii"</v>
      </c>
      <c r="C40" s="119">
        <f t="shared" si="0"/>
        <v>-51.16</v>
      </c>
      <c r="D40" s="102">
        <f t="shared" si="0"/>
        <v>-6.5151399129480009E-2</v>
      </c>
      <c r="E40" s="120">
        <f t="shared" si="1"/>
        <v>0</v>
      </c>
    </row>
    <row r="41" spans="1:9">
      <c r="A41" s="22">
        <v>3</v>
      </c>
      <c r="B41" s="35" t="str">
        <f t="shared" si="0"/>
        <v>TASK Ukrainskyi Kapital</v>
      </c>
      <c r="C41" s="119">
        <f t="shared" si="0"/>
        <v>-76.689300000000046</v>
      </c>
      <c r="D41" s="102">
        <f t="shared" si="0"/>
        <v>-5.5750504371725587E-2</v>
      </c>
      <c r="E41" s="120">
        <f t="shared" si="1"/>
        <v>0</v>
      </c>
    </row>
    <row r="42" spans="1:9">
      <c r="A42" s="22">
        <v>4</v>
      </c>
      <c r="B42" s="35" t="str">
        <f t="shared" si="0"/>
        <v>Аurum</v>
      </c>
      <c r="C42" s="119">
        <f t="shared" si="0"/>
        <v>-177.73784000000009</v>
      </c>
      <c r="D42" s="102">
        <f t="shared" si="0"/>
        <v>-9.0940962076917514E-2</v>
      </c>
      <c r="E42" s="120">
        <f t="shared" si="1"/>
        <v>0</v>
      </c>
    </row>
    <row r="43" spans="1:9">
      <c r="A43" s="22">
        <v>5</v>
      </c>
      <c r="B43" s="35" t="str">
        <f t="shared" si="0"/>
        <v xml:space="preserve">Platynum </v>
      </c>
      <c r="C43" s="119">
        <f t="shared" si="0"/>
        <v>-678.79886999999917</v>
      </c>
      <c r="D43" s="102">
        <f t="shared" si="0"/>
        <v>-6.3435633521301937E-2</v>
      </c>
      <c r="E43" s="120">
        <f t="shared" si="1"/>
        <v>0</v>
      </c>
    </row>
    <row r="44" spans="1:9">
      <c r="A44" s="22">
        <v>6</v>
      </c>
      <c r="B44" s="35" t="str">
        <f t="shared" si="0"/>
        <v>Zbalansovanyi Fond "Parytet"</v>
      </c>
      <c r="C44" s="119">
        <f t="shared" si="0"/>
        <v>-46.462780000000031</v>
      </c>
      <c r="D44" s="102">
        <f t="shared" si="0"/>
        <v>-4.2610013278562009E-2</v>
      </c>
      <c r="E44" s="120">
        <f t="shared" si="1"/>
        <v>-15.167578569162357</v>
      </c>
    </row>
    <row r="45" spans="1:9">
      <c r="B45" s="35"/>
      <c r="C45" s="119"/>
      <c r="D45" s="102"/>
      <c r="E45" s="120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38" sqref="A38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92</v>
      </c>
      <c r="B1" s="66" t="s">
        <v>119</v>
      </c>
      <c r="C1" s="10"/>
      <c r="D1" s="10"/>
    </row>
    <row r="2" spans="1:4" ht="14.25">
      <c r="A2" s="204" t="s">
        <v>133</v>
      </c>
      <c r="B2" s="138">
        <v>-9.0940962076921927E-2</v>
      </c>
      <c r="C2" s="10"/>
      <c r="D2" s="10"/>
    </row>
    <row r="3" spans="1:4" ht="14.25">
      <c r="A3" s="35" t="s">
        <v>152</v>
      </c>
      <c r="B3" s="138">
        <v>-6.5151399129487642E-2</v>
      </c>
      <c r="C3" s="10"/>
      <c r="D3" s="10"/>
    </row>
    <row r="4" spans="1:4" ht="14.25">
      <c r="A4" s="205" t="s">
        <v>129</v>
      </c>
      <c r="B4" s="138">
        <v>-6.3435633521288226E-2</v>
      </c>
      <c r="C4" s="10"/>
      <c r="D4" s="10"/>
    </row>
    <row r="5" spans="1:4" ht="14.25">
      <c r="A5" s="73" t="s">
        <v>136</v>
      </c>
      <c r="B5" s="138">
        <v>-5.5750504371736564E-2</v>
      </c>
      <c r="C5" s="10"/>
      <c r="D5" s="10"/>
    </row>
    <row r="6" spans="1:4" ht="14.25">
      <c r="A6" s="25" t="s">
        <v>155</v>
      </c>
      <c r="B6" s="138">
        <v>-2.9177245607704849E-2</v>
      </c>
      <c r="C6" s="10"/>
      <c r="D6" s="10"/>
    </row>
    <row r="7" spans="1:4" ht="14.25">
      <c r="A7" s="77" t="s">
        <v>147</v>
      </c>
      <c r="B7" s="138">
        <v>-9.4409634631830164E-3</v>
      </c>
      <c r="C7" s="10"/>
      <c r="D7" s="10"/>
    </row>
    <row r="8" spans="1:4" ht="14.25">
      <c r="A8" s="146" t="s">
        <v>121</v>
      </c>
      <c r="B8" s="139">
        <v>-5.2316118028387038E-2</v>
      </c>
      <c r="C8" s="10"/>
      <c r="D8" s="10"/>
    </row>
    <row r="9" spans="1:4" ht="14.25">
      <c r="A9" s="146" t="s">
        <v>19</v>
      </c>
      <c r="B9" s="139">
        <v>-0.10964706362652832</v>
      </c>
      <c r="C9" s="10"/>
      <c r="D9" s="10"/>
    </row>
    <row r="10" spans="1:4" ht="14.25">
      <c r="A10" s="146" t="s">
        <v>18</v>
      </c>
      <c r="B10" s="139">
        <v>-8.9674981103552653E-2</v>
      </c>
      <c r="C10" s="10"/>
      <c r="D10" s="10"/>
    </row>
    <row r="11" spans="1:4" ht="14.25">
      <c r="A11" s="146" t="s">
        <v>160</v>
      </c>
      <c r="B11" s="139">
        <v>1.7020060300930506E-2</v>
      </c>
      <c r="C11" s="10"/>
      <c r="D11" s="10"/>
    </row>
    <row r="12" spans="1:4" ht="14.25">
      <c r="A12" s="146" t="s">
        <v>161</v>
      </c>
      <c r="B12" s="139">
        <v>2.4499925104613851E-2</v>
      </c>
      <c r="C12" s="10"/>
      <c r="D12" s="10"/>
    </row>
    <row r="13" spans="1:4" ht="14.25">
      <c r="A13" s="146" t="s">
        <v>162</v>
      </c>
      <c r="B13" s="139">
        <v>1.8904109589041096E-2</v>
      </c>
      <c r="C13" s="10"/>
      <c r="D13" s="10"/>
    </row>
    <row r="14" spans="1:4" ht="15" thickBot="1">
      <c r="A14" s="206" t="s">
        <v>163</v>
      </c>
      <c r="B14" s="140">
        <v>2.4049491645806942E-2</v>
      </c>
      <c r="C14" s="10"/>
      <c r="D14" s="10"/>
    </row>
    <row r="15" spans="1:4">
      <c r="B15" s="10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gleb</cp:lastModifiedBy>
  <dcterms:created xsi:type="dcterms:W3CDTF">2010-05-19T12:57:40Z</dcterms:created>
  <dcterms:modified xsi:type="dcterms:W3CDTF">2015-10-19T08:41:40Z</dcterms:modified>
</cp:coreProperties>
</file>