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externalReferences>
    <externalReference r:id="rId14"/>
  </externalReference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'інд+дох'!$A$27:$C$27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37" i="20"/>
  <c r="D37"/>
  <c r="C37"/>
  <c r="B37"/>
  <c r="B36" i="17"/>
  <c r="E36"/>
  <c r="D36"/>
  <c r="C36"/>
  <c r="E60" i="14"/>
  <c r="E61"/>
  <c r="E62"/>
  <c r="E63"/>
  <c r="D60"/>
  <c r="D61"/>
  <c r="D62"/>
  <c r="D63"/>
  <c r="C60"/>
  <c r="C61"/>
  <c r="C62"/>
  <c r="C63"/>
  <c r="B60"/>
  <c r="B61"/>
  <c r="B62"/>
  <c r="B63"/>
  <c r="E64"/>
  <c r="D64"/>
  <c r="C64"/>
  <c r="B64"/>
  <c r="C18" i="12"/>
  <c r="C22" s="1"/>
  <c r="D22" s="1"/>
  <c r="C25"/>
  <c r="D25"/>
  <c r="C26"/>
  <c r="D26"/>
  <c r="C27"/>
  <c r="D27"/>
  <c r="C28"/>
  <c r="D28"/>
  <c r="C29"/>
  <c r="D29"/>
  <c r="C30"/>
  <c r="D30"/>
  <c r="C31"/>
  <c r="D31"/>
  <c r="C32"/>
  <c r="D32"/>
  <c r="B25"/>
  <c r="B26"/>
  <c r="B27"/>
  <c r="B28"/>
  <c r="B29"/>
  <c r="B30"/>
  <c r="B31"/>
  <c r="B32"/>
  <c r="I7" i="16"/>
  <c r="H7"/>
  <c r="G7"/>
  <c r="F7"/>
  <c r="E7"/>
  <c r="B35" i="17"/>
  <c r="C24" i="12"/>
  <c r="B24"/>
  <c r="C23"/>
  <c r="B23"/>
  <c r="E36" i="20"/>
  <c r="D36"/>
  <c r="C36"/>
  <c r="B36"/>
  <c r="I6" i="24"/>
  <c r="H6"/>
  <c r="G6"/>
  <c r="F6"/>
  <c r="E6"/>
  <c r="E35" i="17"/>
  <c r="D35"/>
  <c r="C35"/>
  <c r="E34"/>
  <c r="D34"/>
  <c r="C34"/>
  <c r="B34"/>
  <c r="E6" i="22"/>
  <c r="E59" i="14"/>
  <c r="E58"/>
  <c r="E57"/>
  <c r="E56"/>
  <c r="E55"/>
  <c r="E65" s="1"/>
  <c r="E66" s="1"/>
  <c r="D59"/>
  <c r="D58"/>
  <c r="D57"/>
  <c r="D56"/>
  <c r="D55"/>
  <c r="C59"/>
  <c r="C58"/>
  <c r="C57"/>
  <c r="C56"/>
  <c r="C55"/>
  <c r="B59"/>
  <c r="B58"/>
  <c r="B57"/>
  <c r="B56"/>
  <c r="B55"/>
  <c r="I19" i="21"/>
  <c r="H19"/>
  <c r="G19"/>
  <c r="F19"/>
  <c r="E19"/>
  <c r="C65" i="14"/>
  <c r="C66"/>
  <c r="D24" i="12"/>
  <c r="D23"/>
  <c r="F5" i="23"/>
  <c r="E5"/>
  <c r="F6" i="22"/>
  <c r="D18" i="12"/>
</calcChain>
</file>

<file path=xl/sharedStrings.xml><?xml version="1.0" encoding="utf-8"?>
<sst xmlns="http://schemas.openxmlformats.org/spreadsheetml/2006/main" count="340" uniqueCount="146">
  <si>
    <t>ТОВ КУА "ТАСК-Інвест"</t>
  </si>
  <si>
    <t>ТОВ КУА "АРТ-КАПІТАЛ Менеджмент"</t>
  </si>
  <si>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</si>
  <si>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</si>
  <si>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</si>
  <si>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</si>
  <si>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</si>
  <si>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</si>
  <si>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ТОВ КУА "СЕМ"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</si>
  <si>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</si>
  <si>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</si>
  <si>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</si>
  <si>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</si>
  <si>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</si>
  <si>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</si>
  <si>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</si>
  <si>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</si>
  <si>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</si>
  <si>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</si>
  <si>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</si>
  <si>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</si>
  <si>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</si>
  <si>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June</t>
  </si>
  <si>
    <t>July</t>
  </si>
  <si>
    <t>YTD 2018</t>
  </si>
  <si>
    <t>Index</t>
  </si>
  <si>
    <t>Monthly change</t>
  </si>
  <si>
    <t>YTD change</t>
  </si>
  <si>
    <t>HANG SENG (Hong Kong)</t>
  </si>
  <si>
    <t>SHANGHAI SE COMPOSITE (China)</t>
  </si>
  <si>
    <t>MICEX (Russia)</t>
  </si>
  <si>
    <t>NIKKEI 225 (Japan)</t>
  </si>
  <si>
    <t>FTSE 100 (Great Britain)</t>
  </si>
  <si>
    <t>RTSI (Russia)</t>
  </si>
  <si>
    <t>CAC 40 (France)</t>
  </si>
  <si>
    <t>S&amp;P 500 (USA)</t>
  </si>
  <si>
    <t>DAX (Germany)</t>
  </si>
  <si>
    <t>DJIA (USA)</t>
  </si>
  <si>
    <t>WIG20 (Poland)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</si>
  <si>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</si>
  <si>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</si>
  <si>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</si>
  <si>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</si>
  <si>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</si>
  <si>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</si>
  <si>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</si>
  <si>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</si>
  <si>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</si>
  <si>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</si>
  <si>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</si>
  <si>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UNIVER.UA/Myhailo Hrushevskyi: Fond Derzhavnykh Paperiv</t>
  </si>
  <si>
    <t>PrJSC “KINTO”</t>
  </si>
  <si>
    <t>LLC AMC "OTP Kapital"</t>
  </si>
  <si>
    <t>LLC AMC “Univer Menedzhment”</t>
  </si>
  <si>
    <t>Sofiivskyi</t>
  </si>
  <si>
    <t>KINTO-Ekviti</t>
  </si>
  <si>
    <t>ОТP Klasychnyi</t>
  </si>
  <si>
    <t>Altus – Depozyt</t>
  </si>
  <si>
    <t>Altus – Zbalansovanyi</t>
  </si>
  <si>
    <t>KINTO-Kaznacheiskyi</t>
  </si>
  <si>
    <t>VSI</t>
  </si>
  <si>
    <t>UNIVER.UA/Volodymyr Velykyi: Fond Zbalansovanyi</t>
  </si>
  <si>
    <t>UNIVER.UA/Iaroslav Mudryi: Fond Aktsii</t>
  </si>
  <si>
    <t>ТАSK Resurs</t>
  </si>
  <si>
    <t>UNIVER.UA/Taras Shevchenko: Fond Zaoshchadzhen</t>
  </si>
  <si>
    <t>Nadbannia</t>
  </si>
  <si>
    <t>Total</t>
  </si>
  <si>
    <t>LLC AMC  "IVEKS ESSET MENEDZHMENT"</t>
  </si>
  <si>
    <t>LLC AMC "Altus Assets Activitis"</t>
  </si>
  <si>
    <t>LLC AMC "Altus Essets Activitis"</t>
  </si>
  <si>
    <t>LLC AMC "Vsesvit"</t>
  </si>
  <si>
    <t>LLC AMC "TASK-Invest"</t>
  </si>
  <si>
    <t>LLC AMC "АRT-KAPITAL Menedzhment"</t>
  </si>
  <si>
    <t>Others</t>
  </si>
  <si>
    <t>* All funds are diversified unit funds.</t>
  </si>
  <si>
    <t>Rates of Return of Open-Ended CII. Sorting by Date of Reaching Compliance with Standards</t>
  </si>
  <si>
    <t>Rates of Return of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</si>
  <si>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</si>
  <si>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</si>
  <si>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</si>
  <si>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</si>
  <si>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 </t>
  </si>
  <si>
    <t>1 year</t>
  </si>
  <si>
    <t xml:space="preserve">6 months 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</si>
  <si>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</si>
  <si>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</si>
  <si>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</si>
  <si>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</si>
  <si>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</si>
  <si>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</si>
  <si>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</si>
  <si>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</si>
  <si>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</si>
  <si>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</si>
  <si>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</si>
  <si>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</si>
  <si>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</si>
  <si>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</si>
  <si>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</si>
  <si>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ТАSК Resurs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</si>
  <si>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</si>
  <si>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KINTO- Кlasychnyi</t>
  </si>
  <si>
    <t>OTP- Кlasychnyi</t>
  </si>
  <si>
    <t>NAV change, UAH thsd.</t>
  </si>
  <si>
    <t>NAV change, %</t>
  </si>
  <si>
    <t>Net inflow/ outflow of capital, UAH thsd.</t>
  </si>
  <si>
    <t>1 month*</t>
  </si>
  <si>
    <t>Аltus-Zbalansovanyi</t>
  </si>
  <si>
    <t>OTP-Кlasychnyi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</si>
  <si>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</si>
  <si>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</si>
  <si>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</si>
  <si>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</si>
  <si>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</si>
  <si>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</si>
  <si>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</si>
  <si>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</si>
  <si>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</si>
  <si>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</si>
  <si>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</si>
  <si>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Interval Funds. Ranking by NAV</t>
  </si>
  <si>
    <t>Form</t>
  </si>
  <si>
    <t>Type</t>
  </si>
  <si>
    <t>Interval Funds' Rates of Return. Sorting by the Date of Reaching Compliance with the Standards</t>
  </si>
  <si>
    <t xml:space="preserve">Rates of Return of Investment Certificates </t>
  </si>
  <si>
    <t>Date of reaching compliance with the standards</t>
  </si>
  <si>
    <t xml:space="preserve">6 months  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</si>
  <si>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</si>
  <si>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</si>
  <si>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</si>
  <si>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</si>
  <si>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</si>
  <si>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</si>
  <si>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</si>
  <si>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</si>
  <si>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</si>
  <si>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</si>
  <si>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</si>
  <si>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</si>
  <si>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non-diversified</t>
  </si>
  <si>
    <t>ТАSК Universal</t>
  </si>
  <si>
    <t>LLC AMC "ТАSК-Іnvest"</t>
  </si>
  <si>
    <t>Rates of Return of Closed-End CII. Sorting by Date of Reaching Compliance with Standards</t>
  </si>
  <si>
    <t>Closed-End Funds' Dynamics /Sorting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</si>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</sst>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/>
      <diagonal/>
    </border>
    <border>
      <left/>
      <right/>
      <top style="dotted">
        <color indexed="23"/>
      </top>
      <bottom style="medium">
        <color indexed="38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4" fillId="0" borderId="45" xfId="5" applyNumberFormat="1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59" xfId="4" applyFont="1" applyFill="1" applyBorder="1" applyAlignment="1">
      <alignment vertical="center" wrapText="1"/>
    </xf>
    <xf numFmtId="0" fontId="14" fillId="0" borderId="60" xfId="4" applyFont="1" applyFill="1" applyBorder="1" applyAlignment="1">
      <alignment vertical="center" wrapTex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21" fillId="0" borderId="61" xfId="3" applyFont="1" applyFill="1" applyBorder="1" applyAlignment="1">
      <alignment vertical="center" wrapText="1"/>
    </xf>
    <xf numFmtId="0" fontId="21" fillId="0" borderId="62" xfId="0" applyFont="1" applyBorder="1"/>
    <xf numFmtId="0" fontId="21" fillId="0" borderId="8" xfId="3" applyFont="1" applyFill="1" applyBorder="1" applyAlignment="1">
      <alignment vertical="center" wrapText="1"/>
    </xf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left" vertical="center" wrapText="1"/>
    </xf>
    <xf numFmtId="0" fontId="9" fillId="0" borderId="66" xfId="0" applyFont="1" applyBorder="1" applyAlignment="1">
      <alignment vertical="top" wrapText="1"/>
    </xf>
    <xf numFmtId="0" fontId="9" fillId="0" borderId="67" xfId="0" applyFont="1" applyBorder="1"/>
    <xf numFmtId="0" fontId="9" fillId="0" borderId="68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21" fillId="0" borderId="69" xfId="4" applyFont="1" applyFill="1" applyBorder="1" applyAlignment="1">
      <alignment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0" fontId="10" fillId="0" borderId="71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 sz="1800" b="1" i="1" baseline="0"/>
          </a:p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 sz="1800" b="1" i="1" baseline="0"/>
          </a:p>
        </c:rich>
      </c:tx>
      <c:layout>
        <c:manualLayout>
          <c:xMode val="edge"/>
          <c:yMode val="edge"/>
          <c:x val="0.24871815631523475"/>
          <c:y val="1.40845264146765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89E-2"/>
          <c:y val="0.25070457018124198"/>
          <c:w val="0.94700933744769777"/>
          <c:h val="0.42535269772323092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492148597381558E-3"/>
                  <c:y val="1.490242071009406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2.5535876576596506E-2</c:v>
                </c:pt>
                <c:pt idx="1">
                  <c:v>9.8886847508915965E-2</c:v>
                </c:pt>
                <c:pt idx="2">
                  <c:v>0.61366088998920842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645582446466295E-3"/>
                  <c:y val="1.460727286454429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-6.4260761442359038E-2</c:v>
                </c:pt>
                <c:pt idx="1">
                  <c:v>3.1460986984060746E-2</c:v>
                </c:pt>
                <c:pt idx="2">
                  <c:v>0.19592235004108471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5275102228873178E-4"/>
                  <c:y val="-1.756639410418130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3.178422888829771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79E-4"/>
                  <c:y val="-1.378772372977898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-9.2441095319915519E-3</c:v>
                </c:pt>
                <c:pt idx="1">
                  <c:v>3.4652684903132114E-2</c:v>
                </c:pt>
                <c:pt idx="2">
                  <c:v>7.6318243732750896E-2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34E-4"/>
                  <c:y val="-5.800601952458288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3730500800143445E-4"/>
                  <c:y val="-6.429799848604035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-2.0056261103739443E-2</c:v>
                </c:pt>
                <c:pt idx="1">
                  <c:v>4.3776981807327732E-2</c:v>
                </c:pt>
                <c:pt idx="2">
                  <c:v>1.480948056673137E-2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-4.126214427212016E-2</c:v>
                </c:pt>
                <c:pt idx="1">
                  <c:v>8.7194853476545431E-2</c:v>
                </c:pt>
                <c:pt idx="2">
                  <c:v>0.1794281220471492</c:v>
                </c:pt>
              </c:numCache>
            </c:numRef>
          </c:val>
        </c:ser>
        <c:dLbls>
          <c:showVal val="1"/>
        </c:dLbls>
        <c:gapWidth val="400"/>
        <c:overlap val="-10"/>
        <c:axId val="61635968"/>
        <c:axId val="61654144"/>
      </c:barChart>
      <c:catAx>
        <c:axId val="6163596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654144"/>
        <c:crosses val="autoZero"/>
        <c:auto val="1"/>
        <c:lblAlgn val="ctr"/>
        <c:lblOffset val="0"/>
        <c:tickLblSkip val="1"/>
        <c:tickMarkSkip val="1"/>
      </c:catAx>
      <c:valAx>
        <c:axId val="61654144"/>
        <c:scaling>
          <c:orientation val="minMax"/>
          <c:max val="0.65000000000000024"/>
          <c:min val="-0.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6359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313E-2"/>
          <c:y val="0.89295897469049135"/>
          <c:w val="0.64273557920637991"/>
          <c:h val="6.197191622457668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899071031320771"/>
          <c:y val="1.772222813602490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57"/>
          <c:y val="0.15727735584781188"/>
          <c:w val="0.53846153846153844"/>
          <c:h val="0.6384991162776838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'інд+дох'!$A$28:$A$40</c:f>
              <c:strCache>
                <c:ptCount val="13"/>
                <c:pt idx="0">
                  <c:v>HANG SENG (Hong Kong)</c:v>
                </c:pt>
                <c:pt idx="1">
                  <c:v>SHANGHAI SE COMPOSITE (China)</c:v>
                </c:pt>
                <c:pt idx="2">
                  <c:v>MICEX (Russia)</c:v>
                </c:pt>
                <c:pt idx="3">
                  <c:v>NIKKEI 225 (Japan)</c:v>
                </c:pt>
                <c:pt idx="4">
                  <c:v>FTSE 100 (Great Britain)</c:v>
                </c:pt>
                <c:pt idx="5">
                  <c:v>RTSI (Russia)</c:v>
                </c:pt>
                <c:pt idx="6">
                  <c:v>UX Index</c:v>
                </c:pt>
                <c:pt idx="7">
                  <c:v>CAC 40 (France)</c:v>
                </c:pt>
                <c:pt idx="8">
                  <c:v>S&amp;P 500 (USA)</c:v>
                </c:pt>
                <c:pt idx="9">
                  <c:v>DAX (Germany)</c:v>
                </c:pt>
                <c:pt idx="10">
                  <c:v>DJIA (USA)</c:v>
                </c:pt>
                <c:pt idx="11">
                  <c:v>WIG20 (Poland)</c:v>
                </c:pt>
                <c:pt idx="12">
                  <c:v>PFTS Index</c:v>
                </c:pt>
              </c:strCache>
            </c:strRef>
          </c:cat>
          <c:val>
            <c:numRef>
              <c:f>'інд+дох'!$B$28:$B$40</c:f>
              <c:numCache>
                <c:formatCode>0.00%</c:formatCode>
                <c:ptCount val="13"/>
                <c:pt idx="0">
                  <c:v>-1.2850926831222576E-2</c:v>
                </c:pt>
                <c:pt idx="1">
                  <c:v>1.0177634490170062E-2</c:v>
                </c:pt>
                <c:pt idx="2">
                  <c:v>1.0958426795008691E-2</c:v>
                </c:pt>
                <c:pt idx="3">
                  <c:v>1.1173076655797587E-2</c:v>
                </c:pt>
                <c:pt idx="4">
                  <c:v>1.4643318715766629E-2</c:v>
                </c:pt>
                <c:pt idx="5">
                  <c:v>1.6375545851528228E-2</c:v>
                </c:pt>
                <c:pt idx="6">
                  <c:v>3.1460986984060746E-2</c:v>
                </c:pt>
                <c:pt idx="7">
                  <c:v>3.5271708809756053E-2</c:v>
                </c:pt>
                <c:pt idx="8">
                  <c:v>3.6021586465418753E-2</c:v>
                </c:pt>
                <c:pt idx="9">
                  <c:v>4.058995611896643E-2</c:v>
                </c:pt>
                <c:pt idx="10">
                  <c:v>4.7124579906976827E-2</c:v>
                </c:pt>
                <c:pt idx="11">
                  <c:v>7.8043709347356938E-2</c:v>
                </c:pt>
                <c:pt idx="12">
                  <c:v>9.8886847508915965E-2</c:v>
                </c:pt>
              </c:numCache>
            </c:numRef>
          </c:val>
        </c:ser>
        <c:ser>
          <c:idx val="1"/>
          <c:order val="1"/>
          <c:tx>
            <c:strRef>
              <c:f>'інд+дох'!$C$27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'інд+дох'!$A$28:$A$40</c:f>
              <c:strCache>
                <c:ptCount val="13"/>
                <c:pt idx="0">
                  <c:v>HANG SENG (Hong Kong)</c:v>
                </c:pt>
                <c:pt idx="1">
                  <c:v>SHANGHAI SE COMPOSITE (China)</c:v>
                </c:pt>
                <c:pt idx="2">
                  <c:v>MICEX (Russia)</c:v>
                </c:pt>
                <c:pt idx="3">
                  <c:v>NIKKEI 225 (Japan)</c:v>
                </c:pt>
                <c:pt idx="4">
                  <c:v>FTSE 100 (Great Britain)</c:v>
                </c:pt>
                <c:pt idx="5">
                  <c:v>RTSI (Russia)</c:v>
                </c:pt>
                <c:pt idx="6">
                  <c:v>UX Index</c:v>
                </c:pt>
                <c:pt idx="7">
                  <c:v>CAC 40 (France)</c:v>
                </c:pt>
                <c:pt idx="8">
                  <c:v>S&amp;P 500 (USA)</c:v>
                </c:pt>
                <c:pt idx="9">
                  <c:v>DAX (Germany)</c:v>
                </c:pt>
                <c:pt idx="10">
                  <c:v>DJIA (USA)</c:v>
                </c:pt>
                <c:pt idx="11">
                  <c:v>WIG20 (Poland)</c:v>
                </c:pt>
                <c:pt idx="12">
                  <c:v>PFTS Index</c:v>
                </c:pt>
              </c:strCache>
            </c:strRef>
          </c:cat>
          <c:val>
            <c:numRef>
              <c:f>'інд+дох'!$C$28:$C$40</c:f>
              <c:numCache>
                <c:formatCode>0.00%</c:formatCode>
                <c:ptCount val="13"/>
                <c:pt idx="0">
                  <c:v>-4.4658354264743627E-2</c:v>
                </c:pt>
                <c:pt idx="1">
                  <c:v>-0.13025388458779885</c:v>
                </c:pt>
                <c:pt idx="2">
                  <c:v>0.10018770085413387</c:v>
                </c:pt>
                <c:pt idx="3">
                  <c:v>-9.278302512547687E-3</c:v>
                </c:pt>
                <c:pt idx="4">
                  <c:v>7.93337990080345E-3</c:v>
                </c:pt>
                <c:pt idx="5">
                  <c:v>1.6137834255866457E-2</c:v>
                </c:pt>
                <c:pt idx="6">
                  <c:v>0.19592235004108471</c:v>
                </c:pt>
                <c:pt idx="7">
                  <c:v>3.7409459846100557E-2</c:v>
                </c:pt>
                <c:pt idx="8">
                  <c:v>5.3366048152123868E-2</c:v>
                </c:pt>
                <c:pt idx="9">
                  <c:v>-8.6811522847826117E-3</c:v>
                </c:pt>
                <c:pt idx="10">
                  <c:v>2.8155014599975159E-2</c:v>
                </c:pt>
                <c:pt idx="11">
                  <c:v>-6.4634874716094859E-2</c:v>
                </c:pt>
                <c:pt idx="12">
                  <c:v>0.61366088998920842</c:v>
                </c:pt>
              </c:numCache>
            </c:numRef>
          </c:val>
        </c:ser>
        <c:dLbls>
          <c:showVal val="1"/>
        </c:dLbls>
        <c:gapWidth val="100"/>
        <c:overlap val="-20"/>
        <c:axId val="62465920"/>
        <c:axId val="62467456"/>
      </c:barChart>
      <c:catAx>
        <c:axId val="624659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467456"/>
        <c:crosses val="autoZero"/>
        <c:lblAlgn val="ctr"/>
        <c:lblOffset val="100"/>
        <c:tickLblSkip val="1"/>
        <c:tickMarkSkip val="1"/>
      </c:catAx>
      <c:valAx>
        <c:axId val="62467456"/>
        <c:scaling>
          <c:orientation val="minMax"/>
          <c:max val="0.70000000000000018"/>
          <c:min val="-0.1500000000000000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4659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27"/>
          <c:y val="7.236857603604728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15"/>
          <c:y val="0.32017612428069392"/>
          <c:w val="0.34048257372654178"/>
          <c:h val="0.353070931569806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3565432286091532E-2"/>
                  <c:y val="-0.11249491340225619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2072299167307916E-2"/>
                  <c:y val="-0.10551593834893468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571132844124465E-2"/>
                  <c:y val="-0.10469550009959189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061665252044142"/>
                  <c:y val="-1.545224946842452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7.9264627743435748E-2"/>
                  <c:y val="8.8290374991656387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4.095862837264521E-2"/>
                  <c:y val="0.16682259333243074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3455623869818367E-2"/>
                  <c:y val="9.9273758943341395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5962134968775079E-2"/>
                  <c:y val="9.6955151191946601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7531578250396638E-2"/>
                  <c:y val="-1.0921825563400028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4923165868409334E-2"/>
                  <c:y val="-0.10667463302256189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759387758391806E-2"/>
                  <c:y val="-0.11995643704108908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5811786.9999999851</c:v>
                </c:pt>
                <c:pt idx="1">
                  <c:v>29895030.260000002</c:v>
                </c:pt>
                <c:pt idx="2">
                  <c:v>14083251.99</c:v>
                </c:pt>
                <c:pt idx="3">
                  <c:v>6561435.8600000003</c:v>
                </c:pt>
                <c:pt idx="4">
                  <c:v>6070163.5199999996</c:v>
                </c:pt>
                <c:pt idx="5">
                  <c:v>5713636.3499999996</c:v>
                </c:pt>
                <c:pt idx="6">
                  <c:v>4924934.66</c:v>
                </c:pt>
                <c:pt idx="7">
                  <c:v>4009883.67</c:v>
                </c:pt>
                <c:pt idx="8">
                  <c:v>3026515.21</c:v>
                </c:pt>
                <c:pt idx="9">
                  <c:v>2456514.7400000002</c:v>
                </c:pt>
                <c:pt idx="10">
                  <c:v>1759126.63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6.8931678844202426E-2</c:v>
                </c:pt>
                <c:pt idx="1">
                  <c:v>0.3545750429119372</c:v>
                </c:pt>
                <c:pt idx="2">
                  <c:v>0.16703678287876986</c:v>
                </c:pt>
                <c:pt idx="3">
                  <c:v>7.7823015444019955E-2</c:v>
                </c:pt>
                <c:pt idx="4">
                  <c:v>7.1996197089197245E-2</c:v>
                </c:pt>
                <c:pt idx="5">
                  <c:v>6.7767546524117622E-2</c:v>
                </c:pt>
                <c:pt idx="6">
                  <c:v>5.8413017254727709E-2</c:v>
                </c:pt>
                <c:pt idx="7">
                  <c:v>4.7559900826209305E-2</c:v>
                </c:pt>
                <c:pt idx="8">
                  <c:v>3.5896493535089023E-2</c:v>
                </c:pt>
                <c:pt idx="9">
                  <c:v>2.9135906930816611E-2</c:v>
                </c:pt>
                <c:pt idx="10">
                  <c:v>2.0864417760913197E-2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40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6016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0041526240156121E-3"/>
                  <c:y val="-3.7007574320129808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ВЧА'!$B$55:$B$65</c:f>
              <c:strCache>
                <c:ptCount val="11"/>
                <c:pt idx="0">
                  <c:v>VSI</c:v>
                </c:pt>
                <c:pt idx="1">
                  <c:v>ОТP Fond Aktsii</c:v>
                </c:pt>
                <c:pt idx="2">
                  <c:v>UNIVER.UA/Volodymyr Velykyi: Fond Zbalansovanyi</c:v>
                </c:pt>
                <c:pt idx="3">
                  <c:v>KINTO-Kaznacheiskyi</c:v>
                </c:pt>
                <c:pt idx="4">
                  <c:v>UNIVER.UA/Myhailo Hrushevskyi: Fond Derzhavnykh Paperiv   </c:v>
                </c:pt>
                <c:pt idx="5">
                  <c:v>Nadbannia</c:v>
                </c:pt>
                <c:pt idx="6">
                  <c:v>KINTO-Ekviti</c:v>
                </c:pt>
                <c:pt idx="7">
                  <c:v>OTP- Кlasychnyi</c:v>
                </c:pt>
                <c:pt idx="8">
                  <c:v>Altus – Zbalansovanyi</c:v>
                </c:pt>
                <c:pt idx="9">
                  <c:v>KINTO- Кlasychnyi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ВЧА'!$C$55:$C$65</c:f>
              <c:numCache>
                <c:formatCode>#,##0.00</c:formatCode>
                <c:ptCount val="11"/>
                <c:pt idx="0">
                  <c:v>296.82214999999991</c:v>
                </c:pt>
                <c:pt idx="1">
                  <c:v>666.33898000000033</c:v>
                </c:pt>
                <c:pt idx="2">
                  <c:v>58.525249999999993</c:v>
                </c:pt>
                <c:pt idx="3">
                  <c:v>66.098250000000007</c:v>
                </c:pt>
                <c:pt idx="4">
                  <c:v>92.006780000000262</c:v>
                </c:pt>
                <c:pt idx="5">
                  <c:v>56.915349999999975</c:v>
                </c:pt>
                <c:pt idx="6">
                  <c:v>189.0141199999992</c:v>
                </c:pt>
                <c:pt idx="7">
                  <c:v>-15.512759999999776</c:v>
                </c:pt>
                <c:pt idx="8">
                  <c:v>-70.025620000000117</c:v>
                </c:pt>
                <c:pt idx="9">
                  <c:v>645.29455000000075</c:v>
                </c:pt>
                <c:pt idx="10">
                  <c:v>697.81153999999947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3373352119599629E-3"/>
                  <c:y val="-7.550566864991573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2479073016729487E-3"/>
                  <c:y val="-1.980253881064378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058083364166686E-5"/>
                  <c:y val="3.765634370491975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8592577834798917E-4"/>
                  <c:y val="-3.823452975853070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2917852186467005E-3"/>
                  <c:y val="-2.503090775538115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4418187752828151E-3"/>
                  <c:y val="8.603749823438817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062428964005289E-4"/>
                  <c:y val="4.3163505770942162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8920833853151701E-3"/>
                  <c:y val="5.8021461289134071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6172950631342564E-3"/>
                  <c:y val="-5.4722308561868738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2.0899960884383948E-3"/>
                  <c:y val="6.470171229041555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5792765864592715E-3"/>
                  <c:y val="-3.972788730174652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61"/>
                  <c:y val="0.349076325354054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85"/>
                  <c:y val="0.3839839578894601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12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7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93"/>
                  <c:y val="0.35728988595062061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15"/>
                  <c:y val="0.464066173705978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89"/>
                  <c:y val="0.66324501817270376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ВЧА'!$B$55:$B$65</c:f>
              <c:strCache>
                <c:ptCount val="11"/>
                <c:pt idx="0">
                  <c:v>VSI</c:v>
                </c:pt>
                <c:pt idx="1">
                  <c:v>ОТP Fond Aktsii</c:v>
                </c:pt>
                <c:pt idx="2">
                  <c:v>UNIVER.UA/Volodymyr Velykyi: Fond Zbalansovanyi</c:v>
                </c:pt>
                <c:pt idx="3">
                  <c:v>KINTO-Kaznacheiskyi</c:v>
                </c:pt>
                <c:pt idx="4">
                  <c:v>UNIVER.UA/Myhailo Hrushevskyi: Fond Derzhavnykh Paperiv   </c:v>
                </c:pt>
                <c:pt idx="5">
                  <c:v>Nadbannia</c:v>
                </c:pt>
                <c:pt idx="6">
                  <c:v>KINTO-Ekviti</c:v>
                </c:pt>
                <c:pt idx="7">
                  <c:v>OTP- Кlasychnyi</c:v>
                </c:pt>
                <c:pt idx="8">
                  <c:v>Altus – Zbalansovanyi</c:v>
                </c:pt>
                <c:pt idx="9">
                  <c:v>KINTO- Кlasychnyi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ВЧА'!$E$55:$E$65</c:f>
              <c:numCache>
                <c:formatCode>#,##0.00</c:formatCode>
                <c:ptCount val="11"/>
                <c:pt idx="0">
                  <c:v>331.04077076021491</c:v>
                </c:pt>
                <c:pt idx="1">
                  <c:v>29.713855614718504</c:v>
                </c:pt>
                <c:pt idx="2">
                  <c:v>25.772787118644001</c:v>
                </c:pt>
                <c:pt idx="3">
                  <c:v>13.328629367956898</c:v>
                </c:pt>
                <c:pt idx="4">
                  <c:v>0</c:v>
                </c:pt>
                <c:pt idx="5">
                  <c:v>-19.089686943458101</c:v>
                </c:pt>
                <c:pt idx="6">
                  <c:v>-63.829866806042645</c:v>
                </c:pt>
                <c:pt idx="7">
                  <c:v>-73.576369884103272</c:v>
                </c:pt>
                <c:pt idx="8">
                  <c:v>-93.421450777534332</c:v>
                </c:pt>
                <c:pt idx="9">
                  <c:v>-114.99933450670125</c:v>
                </c:pt>
                <c:pt idx="10">
                  <c:v>-16.0497926789144</c:v>
                </c:pt>
              </c:numCache>
            </c:numRef>
          </c:val>
        </c:ser>
        <c:dLbls>
          <c:showVal val="1"/>
        </c:dLbls>
        <c:overlap val="-30"/>
        <c:axId val="63049088"/>
        <c:axId val="63091840"/>
      </c:barChart>
      <c:lineChart>
        <c:grouping val="standard"/>
        <c:ser>
          <c:idx val="2"/>
          <c:order val="2"/>
          <c:tx>
            <c:strRef>
              <c:f>'В_динаміка ВЧА'!$D$54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213743330248387E-2"/>
                  <c:y val="-9.098499071113483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403724895386984E-2"/>
                  <c:y val="-5.908452102878148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58555720647924E-2"/>
                  <c:y val="5.2721665363531754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853989505419229E-2"/>
                  <c:y val="4.95770481101099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58414093667223E-2"/>
                  <c:y val="4.366300417905477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083625771485919E-2"/>
                  <c:y val="0.1156929705927836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64616533148649E-2"/>
                  <c:y val="9.8691314679341807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266315011579035E-2"/>
                  <c:y val="0.10848727122379229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526598056473193E-2"/>
                  <c:y val="0.10288891110145221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63447274781837E-2"/>
                  <c:y val="5.6183702131981199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19"/>
                  <c:y val="1.026695074570748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904"/>
                  <c:y val="8.213560596565991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91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9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91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ВЧА'!$B$55:$B$64</c:f>
              <c:strCache>
                <c:ptCount val="10"/>
                <c:pt idx="0">
                  <c:v>VSI</c:v>
                </c:pt>
                <c:pt idx="1">
                  <c:v>ОТP Fond Aktsii</c:v>
                </c:pt>
                <c:pt idx="2">
                  <c:v>UNIVER.UA/Volodymyr Velykyi: Fond Zbalansovanyi</c:v>
                </c:pt>
                <c:pt idx="3">
                  <c:v>KINTO-Kaznacheiskyi</c:v>
                </c:pt>
                <c:pt idx="4">
                  <c:v>UNIVER.UA/Myhailo Hrushevskyi: Fond Derzhavnykh Paperiv   </c:v>
                </c:pt>
                <c:pt idx="5">
                  <c:v>Nadbannia</c:v>
                </c:pt>
                <c:pt idx="6">
                  <c:v>KINTO-Ekviti</c:v>
                </c:pt>
                <c:pt idx="7">
                  <c:v>OTP- Кlasychnyi</c:v>
                </c:pt>
                <c:pt idx="8">
                  <c:v>Altus – Zbalansovanyi</c:v>
                </c:pt>
                <c:pt idx="9">
                  <c:v>KINTO- Кlasychnyi</c:v>
                </c:pt>
              </c:strCache>
            </c:strRef>
          </c:cat>
          <c:val>
            <c:numRef>
              <c:f>'В_динаміка ВЧА'!$D$55:$D$64</c:f>
              <c:numCache>
                <c:formatCode>0.00%</c:formatCode>
                <c:ptCount val="10"/>
                <c:pt idx="0">
                  <c:v>0.20298245273788665</c:v>
                </c:pt>
                <c:pt idx="1">
                  <c:v>4.9664105260528953E-2</c:v>
                </c:pt>
                <c:pt idx="2">
                  <c:v>3.8590174956390978E-2</c:v>
                </c:pt>
                <c:pt idx="3">
                  <c:v>2.765135292385805E-2</c:v>
                </c:pt>
                <c:pt idx="4">
                  <c:v>1.4221777356588668E-2</c:v>
                </c:pt>
                <c:pt idx="5">
                  <c:v>8.6211452497342481E-2</c:v>
                </c:pt>
                <c:pt idx="6">
                  <c:v>3.4213039757471198E-2</c:v>
                </c:pt>
                <c:pt idx="7">
                  <c:v>-3.1399504298336963E-3</c:v>
                </c:pt>
                <c:pt idx="8">
                  <c:v>-2.261414392523935E-2</c:v>
                </c:pt>
                <c:pt idx="9">
                  <c:v>2.2061551475126156E-2</c:v>
                </c:pt>
              </c:numCache>
            </c:numRef>
          </c:val>
        </c:ser>
        <c:dLbls>
          <c:showVal val="1"/>
        </c:dLbls>
        <c:marker val="1"/>
        <c:axId val="63093376"/>
        <c:axId val="63115648"/>
      </c:lineChart>
      <c:catAx>
        <c:axId val="630490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091840"/>
        <c:crosses val="autoZero"/>
        <c:lblAlgn val="ctr"/>
        <c:lblOffset val="40"/>
        <c:tickLblSkip val="2"/>
        <c:tickMarkSkip val="1"/>
      </c:catAx>
      <c:valAx>
        <c:axId val="63091840"/>
        <c:scaling>
          <c:orientation val="minMax"/>
          <c:max val="700"/>
          <c:min val="-2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049088"/>
        <c:crosses val="autoZero"/>
        <c:crossBetween val="between"/>
      </c:valAx>
      <c:catAx>
        <c:axId val="63093376"/>
        <c:scaling>
          <c:orientation val="minMax"/>
        </c:scaling>
        <c:delete val="1"/>
        <c:axPos val="b"/>
        <c:tickLblPos val="none"/>
        <c:crossAx val="63115648"/>
        <c:crosses val="autoZero"/>
        <c:lblAlgn val="ctr"/>
        <c:lblOffset val="100"/>
      </c:catAx>
      <c:valAx>
        <c:axId val="63115648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09337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86"/>
          <c:w val="0.48299355379697084"/>
          <c:h val="5.133475372853742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354198561806818"/>
          <c:y val="6.097567027088717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2500033060743277"/>
          <c:y val="9.5528550091056694E-2"/>
          <c:w val="0.65520899984639469"/>
          <c:h val="0.868903301360142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Аltus-Zbalansovanyi</c:v>
                </c:pt>
                <c:pt idx="1">
                  <c:v>Altus – Depozyt</c:v>
                </c:pt>
                <c:pt idx="2">
                  <c:v>VSI</c:v>
                </c:pt>
                <c:pt idx="3">
                  <c:v>OTP-Кlasychnyi</c:v>
                </c:pt>
                <c:pt idx="4">
                  <c:v>UNIVER.UA/Taras Shevchenko: Fond Zaoshchadzhen</c:v>
                </c:pt>
                <c:pt idx="5">
                  <c:v>UNIVER.UA/Myhailo Hrushevskyi: Fond Derzhavnykh Paperiv   </c:v>
                </c:pt>
                <c:pt idx="6">
                  <c:v>UNIVER.UA/Volodymyr Velykyi: Fond Zbalansovanyi</c:v>
                </c:pt>
                <c:pt idx="7">
                  <c:v>KINTO-Kaznacheiskyi</c:v>
                </c:pt>
                <c:pt idx="8">
                  <c:v>UNIVER.UA/Iaroslav Mudryi: Fond Aktsii</c:v>
                </c:pt>
                <c:pt idx="9">
                  <c:v>KINTO- Кlasychnyi</c:v>
                </c:pt>
                <c:pt idx="10">
                  <c:v>ТАSК Resurs</c:v>
                </c:pt>
                <c:pt idx="11">
                  <c:v>KINTO-Ekviti</c:v>
                </c:pt>
                <c:pt idx="12">
                  <c:v>ОТP Fond Aktsii</c:v>
                </c:pt>
                <c:pt idx="13">
                  <c:v>Sofiivskyi</c:v>
                </c:pt>
                <c:pt idx="14">
                  <c:v>Nadbannia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7.6588693159977961E-3</c:v>
                </c:pt>
                <c:pt idx="1">
                  <c:v>1.0815367671697329E-2</c:v>
                </c:pt>
                <c:pt idx="2">
                  <c:v>1.0940073234544823E-2</c:v>
                </c:pt>
                <c:pt idx="3">
                  <c:v>1.1806451878228819E-2</c:v>
                </c:pt>
                <c:pt idx="4">
                  <c:v>1.2894206660774454E-2</c:v>
                </c:pt>
                <c:pt idx="5">
                  <c:v>1.4221777356613341E-2</c:v>
                </c:pt>
                <c:pt idx="6">
                  <c:v>2.1280338707078794E-2</c:v>
                </c:pt>
                <c:pt idx="7">
                  <c:v>2.1967136322775138E-2</c:v>
                </c:pt>
                <c:pt idx="8">
                  <c:v>2.3876902334448502E-2</c:v>
                </c:pt>
                <c:pt idx="9">
                  <c:v>2.6021081529428391E-2</c:v>
                </c:pt>
                <c:pt idx="10">
                  <c:v>3.8482537272205963E-2</c:v>
                </c:pt>
                <c:pt idx="11">
                  <c:v>4.5822975093628537E-2</c:v>
                </c:pt>
                <c:pt idx="12">
                  <c:v>4.7834364045212796E-2</c:v>
                </c:pt>
                <c:pt idx="13">
                  <c:v>0.10630896159991554</c:v>
                </c:pt>
                <c:pt idx="14">
                  <c:v>0.11985923052443148</c:v>
                </c:pt>
                <c:pt idx="15">
                  <c:v>3.4652684903132114E-2</c:v>
                </c:pt>
                <c:pt idx="16">
                  <c:v>3.1460986984060746E-2</c:v>
                </c:pt>
                <c:pt idx="17">
                  <c:v>9.8886847508915965E-2</c:v>
                </c:pt>
                <c:pt idx="18">
                  <c:v>2.4092923543818534E-2</c:v>
                </c:pt>
                <c:pt idx="19">
                  <c:v>2.5420227536174789E-2</c:v>
                </c:pt>
                <c:pt idx="20">
                  <c:v>1.0712328767123289E-2</c:v>
                </c:pt>
                <c:pt idx="21">
                  <c:v>-4.7708705614724067E-3</c:v>
                </c:pt>
              </c:numCache>
            </c:numRef>
          </c:val>
        </c:ser>
        <c:gapWidth val="60"/>
        <c:axId val="63155584"/>
        <c:axId val="63157376"/>
      </c:barChart>
      <c:catAx>
        <c:axId val="631555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157376"/>
        <c:crosses val="autoZero"/>
        <c:lblAlgn val="ctr"/>
        <c:lblOffset val="0"/>
        <c:tickLblSkip val="1"/>
        <c:tickMarkSkip val="1"/>
      </c:catAx>
      <c:valAx>
        <c:axId val="63157376"/>
        <c:scaling>
          <c:orientation val="minMax"/>
          <c:max val="0.12000000000000002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15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26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972027972028003E-2"/>
          <c:y val="0.34133422222453702"/>
          <c:w val="0.94125874125874121"/>
          <c:h val="0.4373344722251884"/>
        </c:manualLayout>
      </c:layout>
      <c:barChart>
        <c:barDir val="col"/>
        <c:grouping val="clustered"/>
        <c:ser>
          <c:idx val="3"/>
          <c:order val="3"/>
          <c:tx>
            <c:strRef>
              <c:f>'І_динаміка ВЧА'!$C$33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cat>
            <c:strRef>
              <c:f>'І_динаміка ВЧА'!$B$34:$B$36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'І_динаміка ВЧА'!$C$34:$C$36</c:f>
              <c:numCache>
                <c:formatCode>#,##0.00</c:formatCode>
                <c:ptCount val="3"/>
                <c:pt idx="0">
                  <c:v>81.808649999999901</c:v>
                </c:pt>
                <c:pt idx="1">
                  <c:v>-2.5803900000000137</c:v>
                </c:pt>
                <c:pt idx="2">
                  <c:v>-337.52017000000012</c:v>
                </c:pt>
              </c:numCache>
            </c:numRef>
          </c:val>
        </c:ser>
        <c:ser>
          <c:idx val="4"/>
          <c:order val="4"/>
          <c:tx>
            <c:strRef>
              <c:f>'І_динаміка ВЧА'!$E$33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cat>
            <c:strRef>
              <c:f>'І_динаміка ВЧА'!$B$34:$B$36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'І_динаміка ВЧА'!$E$34:$E$36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-454.22904408015745</c:v>
                </c:pt>
              </c:numCache>
            </c:numRef>
          </c:val>
        </c:ser>
        <c:ser>
          <c:idx val="5"/>
          <c:order val="5"/>
          <c:tx>
            <c:strRef>
              <c:f>'І_динаміка ВЧА'!$D$33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val>
            <c:numRef>
              <c:f>'І_динаміка ВЧА'!$D$34:$D$36</c:f>
              <c:numCache>
                <c:formatCode>0.00%</c:formatCode>
                <c:ptCount val="3"/>
                <c:pt idx="0">
                  <c:v>5.6330240932705854E-2</c:v>
                </c:pt>
                <c:pt idx="1">
                  <c:v>-7.8931376848864355E-3</c:v>
                </c:pt>
                <c:pt idx="2">
                  <c:v>-0.23644579139793206</c:v>
                </c:pt>
              </c:numCache>
            </c:numRef>
          </c:val>
        </c:ser>
        <c:ser>
          <c:idx val="1"/>
          <c:order val="0"/>
          <c:tx>
            <c:strRef>
              <c:f>'[1]І_динаміка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9.6168246814409798E-4"/>
                  <c:y val="2.270998075033434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118881118881194"/>
                  <c:y val="0.4186677569472838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5034965034965131"/>
                  <c:y val="0.5386680694480976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'[1]І_динаміка ВЧА'!$B$35:$B$37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"Parytet"</c:v>
                </c:pt>
              </c:strCache>
            </c:strRef>
          </c:cat>
          <c:val>
            <c:numRef>
              <c:f>'[1]І_динаміка ВЧА'!$C$35:$C$37</c:f>
              <c:numCache>
                <c:formatCode>#,##0.00</c:formatCode>
                <c:ptCount val="3"/>
                <c:pt idx="0">
                  <c:v>-1.9452700000000187</c:v>
                </c:pt>
                <c:pt idx="1">
                  <c:v>-61.848209999999959</c:v>
                </c:pt>
                <c:pt idx="2">
                  <c:v>-20.691909999999915</c:v>
                </c:pt>
              </c:numCache>
            </c:numRef>
          </c:val>
        </c:ser>
        <c:ser>
          <c:idx val="0"/>
          <c:order val="1"/>
          <c:tx>
            <c:strRef>
              <c:f>'[1]І_динаміка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355824438694174E-2"/>
                  <c:y val="-6.246705424333216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7651529649118092E-3"/>
                  <c:y val="-9.1335820207478558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9256622599095947E-3"/>
                  <c:y val="4.097723477057580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909090909090913"/>
                  <c:y val="0.4080010625027669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811188811188815"/>
                  <c:y val="0.4106677361138961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5493347638926133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5520014375037445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41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7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0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'[1]І_динаміка ВЧА'!$B$35:$B$37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"Parytet"</c:v>
                </c:pt>
              </c:strCache>
            </c:strRef>
          </c:cat>
          <c:val>
            <c:numRef>
              <c:f>'[1]І_динаміка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-1.9201339625167575</c:v>
                </c:pt>
              </c:numCache>
            </c:numRef>
          </c:val>
        </c:ser>
        <c:dLbls>
          <c:showVal val="1"/>
        </c:dLbls>
        <c:overlap val="-20"/>
        <c:axId val="107826176"/>
        <c:axId val="107881216"/>
      </c:barChart>
      <c:lineChart>
        <c:grouping val="standard"/>
        <c:ser>
          <c:idx val="2"/>
          <c:order val="2"/>
          <c:tx>
            <c:strRef>
              <c:f>'[1]І_динаміка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212818258277064E-3"/>
                  <c:y val="-5.399415472809549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23215555387616E-3"/>
                  <c:y val="-5.876244961791250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0700290547460984E-3"/>
                  <c:y val="-2.369490895329971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321678321678228"/>
                  <c:y val="0.38133432639147535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755244755244754"/>
                  <c:y val="0.4800012500032552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645"/>
                  <c:y val="3.200008333355034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7552447552447681"/>
                  <c:y val="0.5360013958369674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55"/>
                  <c:y val="0.51733468055906351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783216783216757"/>
                  <c:y val="0.3226675069466328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98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'[1]І_динаміка ВЧА'!$D$35:$D$37</c:f>
              <c:numCache>
                <c:formatCode>0.00%</c:formatCode>
                <c:ptCount val="3"/>
                <c:pt idx="0">
                  <c:v>-5.9151758666104032E-3</c:v>
                </c:pt>
                <c:pt idx="1">
                  <c:v>-4.1527762294417979E-2</c:v>
                </c:pt>
                <c:pt idx="2">
                  <c:v>-1.4047497298686099E-2</c:v>
                </c:pt>
              </c:numCache>
            </c:numRef>
          </c:val>
        </c:ser>
        <c:dLbls>
          <c:showVal val="1"/>
        </c:dLbls>
        <c:marker val="1"/>
        <c:axId val="107882752"/>
        <c:axId val="107900928"/>
      </c:lineChart>
      <c:catAx>
        <c:axId val="10782617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7881216"/>
        <c:crosses val="autoZero"/>
        <c:lblAlgn val="ctr"/>
        <c:lblOffset val="100"/>
        <c:tickLblSkip val="1"/>
        <c:tickMarkSkip val="1"/>
      </c:catAx>
      <c:valAx>
        <c:axId val="10788121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7826176"/>
        <c:crosses val="autoZero"/>
        <c:crossBetween val="between"/>
      </c:valAx>
      <c:catAx>
        <c:axId val="107882752"/>
        <c:scaling>
          <c:orientation val="minMax"/>
        </c:scaling>
        <c:delete val="1"/>
        <c:axPos val="b"/>
        <c:tickLblPos val="none"/>
        <c:crossAx val="107900928"/>
        <c:crosses val="autoZero"/>
        <c:lblAlgn val="ctr"/>
        <c:lblOffset val="100"/>
      </c:catAx>
      <c:valAx>
        <c:axId val="107900928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078827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04895104895119"/>
          <c:y val="0.81600212500553349"/>
          <c:w val="0.47062937062937082"/>
          <c:h val="6.933351388935911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6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593918342480149"/>
          <c:y val="0.12303987946690734"/>
          <c:w val="0.7888328783475167"/>
          <c:h val="0.834741143049998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Zbalansovanyi Fond "Parytet"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-7.8931376848841994E-3</c:v>
                </c:pt>
                <c:pt idx="1">
                  <c:v>5.6330240932564779E-2</c:v>
                </c:pt>
                <c:pt idx="2">
                  <c:v>8.2893842174302623E-2</c:v>
                </c:pt>
                <c:pt idx="3">
                  <c:v>4.3776981807327732E-2</c:v>
                </c:pt>
                <c:pt idx="4">
                  <c:v>3.1460986984060746E-2</c:v>
                </c:pt>
                <c:pt idx="5">
                  <c:v>9.8886847508915965E-2</c:v>
                </c:pt>
                <c:pt idx="6">
                  <c:v>2.4092923543818534E-2</c:v>
                </c:pt>
                <c:pt idx="7">
                  <c:v>2.5420227536174789E-2</c:v>
                </c:pt>
                <c:pt idx="8">
                  <c:v>1.0712328767123289E-2</c:v>
                </c:pt>
                <c:pt idx="9">
                  <c:v>-4.7708705614724067E-3</c:v>
                </c:pt>
              </c:numCache>
            </c:numRef>
          </c:val>
        </c:ser>
        <c:gapWidth val="60"/>
        <c:axId val="63479808"/>
        <c:axId val="63481344"/>
      </c:barChart>
      <c:catAx>
        <c:axId val="6347980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481344"/>
        <c:crosses val="autoZero"/>
        <c:lblAlgn val="ctr"/>
        <c:lblOffset val="100"/>
        <c:tickLblSkip val="1"/>
        <c:tickMarkSkip val="1"/>
      </c:catAx>
      <c:valAx>
        <c:axId val="63481344"/>
        <c:scaling>
          <c:orientation val="minMax"/>
          <c:max val="0.1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47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57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118065433854911E-2"/>
          <c:y val="0.32840236686390556"/>
          <c:w val="0.92389758179231829"/>
          <c:h val="0.45857988165680491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459751168415856E-3"/>
                  <c:y val="-1.330843615403826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28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95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82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2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75"/>
                  <c:y val="0.5059171597633133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33"/>
                  <c:y val="0.5147928994082842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42"/>
                  <c:y val="0.94970414201183451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1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ВЧА'!$C$36:$C$37</c:f>
              <c:numCache>
                <c:formatCode>#,##0.00</c:formatCode>
                <c:ptCount val="2"/>
                <c:pt idx="0">
                  <c:v>2013.8483800000008</c:v>
                </c:pt>
                <c:pt idx="1">
                  <c:v>67.589949999999959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66"/>
                  <c:y val="0.5147928994082842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2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ВЧА'!$E$36:$E$37</c:f>
              <c:numCache>
                <c:formatCode>#,##0.00</c:formatCode>
                <c:ptCount val="2"/>
                <c:pt idx="0">
                  <c:v>789.79715767757375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3272832"/>
        <c:axId val="63274368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747043582030091E-3"/>
                  <c:y val="-5.38661109028773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948120339246101E-3"/>
                  <c:y val="3.17521964792817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73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31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45"/>
                  <c:y val="0.8934911242603548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18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82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33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45"/>
                  <c:y val="0.9970414201183434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83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ВЧА'!$D$36:$D$37</c:f>
              <c:numCache>
                <c:formatCode>0.00%</c:formatCode>
                <c:ptCount val="2"/>
                <c:pt idx="0">
                  <c:v>0.18304765311832391</c:v>
                </c:pt>
                <c:pt idx="1">
                  <c:v>6.6820264737080332E-2</c:v>
                </c:pt>
              </c:numCache>
            </c:numRef>
          </c:val>
        </c:ser>
        <c:dLbls>
          <c:showVal val="1"/>
        </c:dLbls>
        <c:marker val="1"/>
        <c:axId val="63296640"/>
        <c:axId val="63298176"/>
      </c:lineChart>
      <c:catAx>
        <c:axId val="6327283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274368"/>
        <c:crosses val="autoZero"/>
        <c:lblAlgn val="ctr"/>
        <c:lblOffset val="100"/>
        <c:tickLblSkip val="1"/>
        <c:tickMarkSkip val="1"/>
      </c:catAx>
      <c:valAx>
        <c:axId val="63274368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272832"/>
        <c:crosses val="autoZero"/>
        <c:crossBetween val="between"/>
      </c:valAx>
      <c:catAx>
        <c:axId val="63296640"/>
        <c:scaling>
          <c:orientation val="minMax"/>
        </c:scaling>
        <c:delete val="1"/>
        <c:axPos val="b"/>
        <c:tickLblPos val="none"/>
        <c:crossAx val="63298176"/>
        <c:crosses val="autoZero"/>
        <c:lblAlgn val="ctr"/>
        <c:lblOffset val="100"/>
      </c:catAx>
      <c:valAx>
        <c:axId val="63298176"/>
        <c:scaling>
          <c:orientation val="minMax"/>
          <c:max val="0.1500000000000000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29664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492176386913234"/>
          <c:y val="0.86094674556213013"/>
          <c:w val="0.4388335704125178"/>
          <c:h val="7.396449704142014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84"/>
          <c:y val="9.389685711447508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84315684315689"/>
          <c:y val="0.17840402851750256"/>
          <c:w val="0.82417582417582436"/>
          <c:h val="0.7668243331015461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6.6820264737040391E-2</c:v>
                </c:pt>
                <c:pt idx="1">
                  <c:v>0.10756944221605047</c:v>
                </c:pt>
                <c:pt idx="2">
                  <c:v>8.7194853476545431E-2</c:v>
                </c:pt>
                <c:pt idx="3">
                  <c:v>3.1460986984060746E-2</c:v>
                </c:pt>
                <c:pt idx="4">
                  <c:v>9.8886847508915965E-2</c:v>
                </c:pt>
                <c:pt idx="5">
                  <c:v>2.4092923543818534E-2</c:v>
                </c:pt>
                <c:pt idx="6">
                  <c:v>2.5420227536174789E-2</c:v>
                </c:pt>
                <c:pt idx="7">
                  <c:v>1.0712328767123289E-2</c:v>
                </c:pt>
                <c:pt idx="8">
                  <c:v>-4.7708705614724067E-3</c:v>
                </c:pt>
              </c:numCache>
            </c:numRef>
          </c:val>
        </c:ser>
        <c:gapWidth val="60"/>
        <c:axId val="63833984"/>
        <c:axId val="63835520"/>
      </c:barChart>
      <c:catAx>
        <c:axId val="638339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835520"/>
        <c:crosses val="autoZero"/>
        <c:lblAlgn val="ctr"/>
        <c:lblOffset val="100"/>
        <c:tickLblSkip val="1"/>
        <c:tickMarkSkip val="1"/>
      </c:catAx>
      <c:valAx>
        <c:axId val="63835520"/>
        <c:scaling>
          <c:orientation val="minMax"/>
          <c:max val="0.11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83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11</xdr:col>
      <xdr:colOff>561975</xdr:colOff>
      <xdr:row>46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23</xdr:row>
      <xdr:rowOff>104775</xdr:rowOff>
    </xdr:from>
    <xdr:to>
      <xdr:col>7</xdr:col>
      <xdr:colOff>38100</xdr:colOff>
      <xdr:row>48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55</xdr:row>
      <xdr:rowOff>95250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112059</xdr:colOff>
      <xdr:row>11</xdr:row>
      <xdr:rowOff>108697</xdr:rowOff>
    </xdr:from>
    <xdr:to>
      <xdr:col>7</xdr:col>
      <xdr:colOff>121584</xdr:colOff>
      <xdr:row>31</xdr:row>
      <xdr:rowOff>62753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2;&#1086;&#1080;%20&#1076;&#1086;&#1082;&#1091;&#1084;&#1077;&#1085;&#1090;&#1099;/&#1060;&#1054;&#1053;&#1044;&#1067;_100/&#1043;&#1051;&#1045;&#1041;_100/&#1043;&#1054;&#1058;&#1054;&#1042;&#1054;/&#1048;&#1070;&#1053;&#1068;_18/En_Public-June-18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інд+дох"/>
      <sheetName val="В_ВЧА"/>
      <sheetName val="В_дох"/>
      <sheetName val="В_динаміка ВЧА"/>
      <sheetName val="В_діаграма(дох)"/>
      <sheetName val="І_ВЧА"/>
      <sheetName val="І_дох"/>
      <sheetName val="І_динаміка ВЧА"/>
      <sheetName val="І_діаграма(дох)"/>
      <sheetName val="3_ВЧА"/>
      <sheetName val="З_дох"/>
      <sheetName val="3_динаміка ВЧА"/>
      <sheetName val="З_діаграма(дох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C34" t="str">
            <v>NAV Change, UAH thsd.</v>
          </cell>
          <cell r="D34" t="str">
            <v>NAV Change, %</v>
          </cell>
          <cell r="E34" t="str">
            <v>Net inflow-outflow,   UAH thsd.</v>
          </cell>
        </row>
        <row r="35">
          <cell r="B35" t="str">
            <v>Оptimum</v>
          </cell>
          <cell r="C35">
            <v>-1.9452700000000187</v>
          </cell>
          <cell r="D35">
            <v>-5.9151758666104032E-3</v>
          </cell>
          <cell r="E35">
            <v>0</v>
          </cell>
        </row>
        <row r="36">
          <cell r="B36" t="str">
            <v>ТАSК Ukrainskyi Kapital</v>
          </cell>
          <cell r="C36">
            <v>-61.848209999999959</v>
          </cell>
          <cell r="D36">
            <v>-4.1527762294417979E-2</v>
          </cell>
          <cell r="E36">
            <v>0</v>
          </cell>
        </row>
        <row r="37">
          <cell r="B37" t="str">
            <v>Zbalansovanyi Fond "Parytet"</v>
          </cell>
          <cell r="C37">
            <v>-20.691909999999915</v>
          </cell>
          <cell r="D37">
            <v>-1.4047497298686099E-2</v>
          </cell>
          <cell r="E37">
            <v>-1.9201339625167575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42"/>
  <sheetViews>
    <sheetView zoomScale="85" workbookViewId="0">
      <selection activeCell="Q55" sqref="Q5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7" t="s">
        <v>15</v>
      </c>
      <c r="B1" s="67"/>
      <c r="C1" s="67"/>
      <c r="D1" s="68"/>
      <c r="E1" s="68"/>
      <c r="F1" s="68"/>
    </row>
    <row r="2" spans="1:14" ht="30.75" thickBot="1">
      <c r="A2" s="164" t="s">
        <v>16</v>
      </c>
      <c r="B2" s="164" t="s">
        <v>17</v>
      </c>
      <c r="C2" s="164" t="s">
        <v>18</v>
      </c>
      <c r="D2" s="164" t="s">
        <v>19</v>
      </c>
      <c r="E2" s="164" t="s">
        <v>20</v>
      </c>
      <c r="F2" s="164" t="s">
        <v>21</v>
      </c>
      <c r="G2" s="2"/>
      <c r="I2" s="1"/>
    </row>
    <row r="3" spans="1:14" ht="14.25">
      <c r="A3" s="81" t="s">
        <v>22</v>
      </c>
      <c r="B3" s="82">
        <v>2.5535876576596506E-2</v>
      </c>
      <c r="C3" s="82">
        <v>-6.4260761442359038E-2</v>
      </c>
      <c r="D3" s="82">
        <v>-9.2441095319915519E-3</v>
      </c>
      <c r="E3" s="82">
        <v>-2.0056261103739443E-2</v>
      </c>
      <c r="F3" s="82">
        <v>-4.126214427212016E-2</v>
      </c>
      <c r="G3" s="55"/>
      <c r="H3" s="55"/>
      <c r="I3" s="2"/>
      <c r="J3" s="2"/>
      <c r="K3" s="2"/>
      <c r="L3" s="2"/>
    </row>
    <row r="4" spans="1:14" ht="14.25">
      <c r="A4" s="81" t="s">
        <v>23</v>
      </c>
      <c r="B4" s="82">
        <v>9.8886847508915965E-2</v>
      </c>
      <c r="C4" s="82">
        <v>3.1460986984060746E-2</v>
      </c>
      <c r="D4" s="82">
        <v>3.4652684903132114E-2</v>
      </c>
      <c r="E4" s="82">
        <v>4.3776981807327732E-2</v>
      </c>
      <c r="F4" s="82">
        <v>8.7194853476545431E-2</v>
      </c>
      <c r="G4" s="55"/>
      <c r="H4" s="55"/>
      <c r="I4" s="2"/>
      <c r="J4" s="2"/>
      <c r="K4" s="2"/>
      <c r="L4" s="2"/>
    </row>
    <row r="5" spans="1:14" ht="15" thickBot="1">
      <c r="A5" s="71" t="s">
        <v>24</v>
      </c>
      <c r="B5" s="73">
        <v>0.61366088998920842</v>
      </c>
      <c r="C5" s="73">
        <v>0.19592235004108471</v>
      </c>
      <c r="D5" s="73">
        <v>7.6318243732750896E-2</v>
      </c>
      <c r="E5" s="73">
        <v>1.480948056673137E-2</v>
      </c>
      <c r="F5" s="73">
        <v>0.1794281220471492</v>
      </c>
      <c r="G5" s="55"/>
      <c r="H5" s="55"/>
      <c r="I5" s="2"/>
      <c r="J5" s="2"/>
      <c r="K5" s="2"/>
      <c r="L5" s="2"/>
    </row>
    <row r="6" spans="1:14" ht="14.25">
      <c r="A6" s="65"/>
      <c r="B6" s="64"/>
      <c r="C6" s="64"/>
      <c r="D6" s="66"/>
      <c r="E6" s="66"/>
      <c r="F6" s="66"/>
      <c r="G6" s="10"/>
      <c r="J6" s="2"/>
      <c r="K6" s="2"/>
      <c r="L6" s="2"/>
      <c r="M6" s="2"/>
      <c r="N6" s="2"/>
    </row>
    <row r="7" spans="1:14" ht="14.25">
      <c r="A7" s="65"/>
      <c r="B7" s="66"/>
      <c r="C7" s="66"/>
      <c r="D7" s="66"/>
      <c r="E7" s="66"/>
      <c r="F7" s="66"/>
      <c r="J7" s="4"/>
      <c r="K7" s="4"/>
      <c r="L7" s="4"/>
      <c r="M7" s="4"/>
      <c r="N7" s="4"/>
    </row>
    <row r="8" spans="1:14" ht="14.25">
      <c r="A8" s="65"/>
      <c r="B8" s="66"/>
      <c r="C8" s="66"/>
      <c r="D8" s="66"/>
      <c r="E8" s="66"/>
      <c r="F8" s="66"/>
    </row>
    <row r="9" spans="1:14" ht="14.25">
      <c r="A9" s="65"/>
      <c r="B9" s="66"/>
      <c r="C9" s="66"/>
      <c r="D9" s="66"/>
      <c r="E9" s="66"/>
      <c r="F9" s="66"/>
    </row>
    <row r="10" spans="1:14" ht="14.25">
      <c r="A10" s="65"/>
      <c r="B10" s="66"/>
      <c r="C10" s="66"/>
      <c r="D10" s="66"/>
      <c r="E10" s="66"/>
      <c r="F10" s="66"/>
      <c r="N10" s="10"/>
    </row>
    <row r="11" spans="1:14" ht="14.25">
      <c r="A11" s="65"/>
      <c r="B11" s="66"/>
      <c r="C11" s="66"/>
      <c r="D11" s="66"/>
      <c r="E11" s="66"/>
      <c r="F11" s="66"/>
    </row>
    <row r="12" spans="1:14" ht="14.25">
      <c r="A12" s="65"/>
      <c r="B12" s="66"/>
      <c r="C12" s="66"/>
      <c r="D12" s="66"/>
      <c r="E12" s="66"/>
      <c r="F12" s="66"/>
    </row>
    <row r="13" spans="1:14" ht="14.25">
      <c r="A13" s="65"/>
      <c r="B13" s="66"/>
      <c r="C13" s="66"/>
      <c r="D13" s="66"/>
      <c r="E13" s="66"/>
      <c r="F13" s="66"/>
    </row>
    <row r="14" spans="1:14" ht="14.25">
      <c r="A14" s="65"/>
      <c r="B14" s="66"/>
      <c r="C14" s="66"/>
      <c r="D14" s="66"/>
      <c r="E14" s="66"/>
      <c r="F14" s="66"/>
    </row>
    <row r="15" spans="1:14" ht="14.25">
      <c r="A15" s="65"/>
      <c r="B15" s="66"/>
      <c r="C15" s="66"/>
      <c r="D15" s="66"/>
      <c r="E15" s="66"/>
      <c r="F15" s="66"/>
    </row>
    <row r="16" spans="1:14" ht="14.25">
      <c r="A16" s="65"/>
      <c r="B16" s="66"/>
      <c r="C16" s="66"/>
      <c r="D16" s="66"/>
      <c r="E16" s="66"/>
      <c r="F16" s="66"/>
    </row>
    <row r="17" spans="1:6" ht="14.25">
      <c r="A17" s="65"/>
      <c r="B17" s="66"/>
      <c r="C17" s="66"/>
      <c r="D17" s="66"/>
      <c r="E17" s="66"/>
      <c r="F17" s="66"/>
    </row>
    <row r="18" spans="1:6" ht="14.25">
      <c r="A18" s="65"/>
      <c r="B18" s="66"/>
      <c r="C18" s="66"/>
      <c r="D18" s="66"/>
      <c r="E18" s="66"/>
      <c r="F18" s="66"/>
    </row>
    <row r="19" spans="1:6" ht="14.25">
      <c r="A19" s="65"/>
      <c r="B19" s="66"/>
      <c r="C19" s="66"/>
      <c r="D19" s="66"/>
      <c r="E19" s="66"/>
      <c r="F19" s="66"/>
    </row>
    <row r="20" spans="1:6" ht="14.25">
      <c r="A20" s="65"/>
      <c r="B20" s="66"/>
      <c r="C20" s="66"/>
      <c r="D20" s="66"/>
      <c r="E20" s="66"/>
      <c r="F20" s="66"/>
    </row>
    <row r="21" spans="1:6" ht="14.25">
      <c r="A21" s="65"/>
      <c r="B21" s="66"/>
      <c r="C21" s="66"/>
      <c r="D21" s="66"/>
      <c r="E21" s="66"/>
      <c r="F21" s="66"/>
    </row>
    <row r="22" spans="1:6" ht="14.25">
      <c r="A22" s="65"/>
      <c r="B22" s="66"/>
      <c r="C22" s="66"/>
      <c r="D22" s="66"/>
      <c r="E22" s="66"/>
      <c r="F22" s="66"/>
    </row>
    <row r="23" spans="1:6" ht="14.25">
      <c r="A23" s="65"/>
      <c r="B23" s="66"/>
      <c r="C23" s="66"/>
      <c r="D23" s="66"/>
      <c r="E23" s="66"/>
      <c r="F23" s="66"/>
    </row>
    <row r="24" spans="1:6" ht="14.25">
      <c r="A24" s="65"/>
      <c r="B24" s="66"/>
      <c r="C24" s="66"/>
      <c r="D24" s="66"/>
      <c r="E24" s="66"/>
      <c r="F24" s="66"/>
    </row>
    <row r="25" spans="1:6" ht="14.25">
      <c r="A25" s="65"/>
      <c r="B25" s="66"/>
      <c r="C25" s="66"/>
      <c r="D25" s="66"/>
      <c r="E25" s="66"/>
      <c r="F25" s="66"/>
    </row>
    <row r="26" spans="1:6" ht="15" thickBot="1">
      <c r="A26" s="65"/>
      <c r="B26" s="66"/>
      <c r="C26" s="66"/>
      <c r="D26" s="66"/>
      <c r="E26" s="66"/>
      <c r="F26" s="66"/>
    </row>
    <row r="27" spans="1:6" ht="15.75" thickBot="1">
      <c r="A27" s="164" t="s">
        <v>25</v>
      </c>
      <c r="B27" s="166" t="s">
        <v>26</v>
      </c>
      <c r="C27" s="167" t="s">
        <v>27</v>
      </c>
      <c r="D27" s="70"/>
      <c r="E27" s="66"/>
      <c r="F27" s="66"/>
    </row>
    <row r="28" spans="1:6" ht="14.25">
      <c r="A28" s="25" t="s">
        <v>28</v>
      </c>
      <c r="B28" s="26">
        <v>-1.2850926831222576E-2</v>
      </c>
      <c r="C28" s="61">
        <v>-4.4658354264743627E-2</v>
      </c>
      <c r="D28" s="70"/>
      <c r="E28" s="66"/>
      <c r="F28" s="66"/>
    </row>
    <row r="29" spans="1:6" ht="28.5">
      <c r="A29" s="168" t="s">
        <v>29</v>
      </c>
      <c r="B29" s="26">
        <v>1.0177634490170062E-2</v>
      </c>
      <c r="C29" s="61">
        <v>-0.13025388458779885</v>
      </c>
      <c r="D29" s="70"/>
      <c r="E29" s="66"/>
      <c r="F29" s="66"/>
    </row>
    <row r="30" spans="1:6" ht="14.25">
      <c r="A30" s="25" t="s">
        <v>30</v>
      </c>
      <c r="B30" s="26">
        <v>1.0958426795008691E-2</v>
      </c>
      <c r="C30" s="61">
        <v>0.10018770085413387</v>
      </c>
      <c r="D30" s="70"/>
      <c r="E30" s="66"/>
      <c r="F30" s="66"/>
    </row>
    <row r="31" spans="1:6" ht="14.25">
      <c r="A31" s="25" t="s">
        <v>31</v>
      </c>
      <c r="B31" s="26">
        <v>1.1173076655797587E-2</v>
      </c>
      <c r="C31" s="61">
        <v>-9.278302512547687E-3</v>
      </c>
      <c r="D31" s="70"/>
      <c r="E31" s="66"/>
      <c r="F31" s="66"/>
    </row>
    <row r="32" spans="1:6" ht="14.25">
      <c r="A32" s="25" t="s">
        <v>32</v>
      </c>
      <c r="B32" s="26">
        <v>1.4643318715766629E-2</v>
      </c>
      <c r="C32" s="61">
        <v>7.93337990080345E-3</v>
      </c>
      <c r="D32" s="70"/>
      <c r="E32" s="66"/>
      <c r="F32" s="66"/>
    </row>
    <row r="33" spans="1:6" ht="14.25">
      <c r="A33" s="25" t="s">
        <v>33</v>
      </c>
      <c r="B33" s="26">
        <v>1.6375545851528228E-2</v>
      </c>
      <c r="C33" s="61">
        <v>1.6137834255866457E-2</v>
      </c>
      <c r="D33" s="70"/>
      <c r="E33" s="66"/>
      <c r="F33" s="66"/>
    </row>
    <row r="34" spans="1:6" ht="14.25">
      <c r="A34" s="25" t="s">
        <v>18</v>
      </c>
      <c r="B34" s="26">
        <v>3.1460986984060746E-2</v>
      </c>
      <c r="C34" s="61">
        <v>0.19592235004108471</v>
      </c>
      <c r="D34" s="70"/>
      <c r="E34" s="66"/>
      <c r="F34" s="66"/>
    </row>
    <row r="35" spans="1:6" ht="14.25">
      <c r="A35" s="25" t="s">
        <v>34</v>
      </c>
      <c r="B35" s="26">
        <v>3.5271708809756053E-2</v>
      </c>
      <c r="C35" s="61">
        <v>3.7409459846100557E-2</v>
      </c>
      <c r="D35" s="70"/>
      <c r="E35" s="66"/>
      <c r="F35" s="66"/>
    </row>
    <row r="36" spans="1:6" ht="14.25">
      <c r="A36" s="25" t="s">
        <v>35</v>
      </c>
      <c r="B36" s="26">
        <v>3.6021586465418753E-2</v>
      </c>
      <c r="C36" s="61">
        <v>5.3366048152123868E-2</v>
      </c>
      <c r="D36" s="70"/>
      <c r="E36" s="66"/>
      <c r="F36" s="66"/>
    </row>
    <row r="37" spans="1:6" ht="14.25">
      <c r="A37" s="51" t="s">
        <v>36</v>
      </c>
      <c r="B37" s="26">
        <v>4.058995611896643E-2</v>
      </c>
      <c r="C37" s="61">
        <v>-8.6811522847826117E-3</v>
      </c>
      <c r="D37" s="70"/>
      <c r="E37" s="66"/>
      <c r="F37" s="66"/>
    </row>
    <row r="38" spans="1:6" ht="14.25">
      <c r="A38" s="25" t="s">
        <v>37</v>
      </c>
      <c r="B38" s="26">
        <v>4.7124579906976827E-2</v>
      </c>
      <c r="C38" s="61">
        <v>2.8155014599975159E-2</v>
      </c>
      <c r="D38" s="70"/>
      <c r="E38" s="66"/>
      <c r="F38" s="66"/>
    </row>
    <row r="39" spans="1:6" ht="14.25">
      <c r="A39" s="25" t="s">
        <v>38</v>
      </c>
      <c r="B39" s="26">
        <v>7.8043709347356938E-2</v>
      </c>
      <c r="C39" s="61">
        <v>-6.4634874716094859E-2</v>
      </c>
      <c r="D39" s="70"/>
      <c r="E39" s="66"/>
      <c r="F39" s="66"/>
    </row>
    <row r="40" spans="1:6" ht="15" thickBot="1">
      <c r="A40" s="169" t="s">
        <v>17</v>
      </c>
      <c r="B40" s="72">
        <v>9.8886847508915965E-2</v>
      </c>
      <c r="C40" s="73">
        <v>0.61366088998920842</v>
      </c>
      <c r="D40" s="70"/>
      <c r="E40" s="66"/>
      <c r="F40" s="66"/>
    </row>
    <row r="41" spans="1:6" ht="14.25">
      <c r="A41" s="65"/>
      <c r="B41" s="66"/>
      <c r="C41" s="66"/>
      <c r="D41" s="70"/>
      <c r="E41" s="66"/>
      <c r="F41" s="66"/>
    </row>
    <row r="42" spans="1:6" ht="14.25">
      <c r="A42" s="65"/>
      <c r="B42" s="66"/>
      <c r="C42" s="66"/>
      <c r="D42" s="70"/>
      <c r="E42" s="66"/>
      <c r="F42" s="66"/>
    </row>
  </sheetData>
  <autoFilter ref="A27:C27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39" sqref="J39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70" t="s">
        <v>134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1" ht="60.75" thickBot="1">
      <c r="A2" s="165" t="s">
        <v>40</v>
      </c>
      <c r="B2" s="214" t="s">
        <v>77</v>
      </c>
      <c r="C2" s="15" t="s">
        <v>121</v>
      </c>
      <c r="D2" s="42" t="s">
        <v>122</v>
      </c>
      <c r="E2" s="42" t="s">
        <v>42</v>
      </c>
      <c r="F2" s="42" t="s">
        <v>135</v>
      </c>
      <c r="G2" s="42" t="s">
        <v>136</v>
      </c>
      <c r="H2" s="42" t="s">
        <v>137</v>
      </c>
      <c r="I2" s="17" t="s">
        <v>46</v>
      </c>
      <c r="J2" s="18" t="s">
        <v>47</v>
      </c>
    </row>
    <row r="3" spans="1:11" ht="27.75" customHeight="1">
      <c r="A3" s="21">
        <v>1</v>
      </c>
      <c r="B3" s="195" t="s">
        <v>138</v>
      </c>
      <c r="C3" s="215" t="s">
        <v>117</v>
      </c>
      <c r="D3" s="216" t="s">
        <v>139</v>
      </c>
      <c r="E3" s="78">
        <v>13015619.48</v>
      </c>
      <c r="F3" s="79">
        <v>200126</v>
      </c>
      <c r="G3" s="78">
        <v>65.037124011872521</v>
      </c>
      <c r="H3" s="49">
        <v>100</v>
      </c>
      <c r="I3" s="77" t="s">
        <v>51</v>
      </c>
      <c r="J3" s="80" t="s">
        <v>10</v>
      </c>
      <c r="K3" s="45"/>
    </row>
    <row r="4" spans="1:11" ht="28.5">
      <c r="A4" s="21">
        <v>2</v>
      </c>
      <c r="B4" s="195" t="s">
        <v>140</v>
      </c>
      <c r="C4" s="215" t="s">
        <v>117</v>
      </c>
      <c r="D4" s="216" t="s">
        <v>139</v>
      </c>
      <c r="E4" s="78">
        <v>1079108.6901</v>
      </c>
      <c r="F4" s="79">
        <v>648</v>
      </c>
      <c r="G4" s="78">
        <v>1665.2911884259258</v>
      </c>
      <c r="H4" s="49">
        <v>5000</v>
      </c>
      <c r="I4" s="195" t="s">
        <v>141</v>
      </c>
      <c r="J4" s="80" t="s">
        <v>2</v>
      </c>
      <c r="K4" s="46"/>
    </row>
    <row r="5" spans="1:11" ht="15.75" customHeight="1" thickBot="1">
      <c r="A5" s="171" t="s">
        <v>66</v>
      </c>
      <c r="B5" s="172"/>
      <c r="C5" s="105" t="s">
        <v>6</v>
      </c>
      <c r="D5" s="105" t="s">
        <v>6</v>
      </c>
      <c r="E5" s="92">
        <f>SUM(E3:E4)</f>
        <v>14094728.1701</v>
      </c>
      <c r="F5" s="93">
        <f>SUM(F3:F4)</f>
        <v>200774</v>
      </c>
      <c r="G5" s="105" t="s">
        <v>6</v>
      </c>
      <c r="H5" s="105" t="s">
        <v>6</v>
      </c>
      <c r="I5" s="105" t="s">
        <v>6</v>
      </c>
      <c r="J5" s="105" t="s">
        <v>6</v>
      </c>
    </row>
    <row r="6" spans="1:11" ht="15" thickBot="1">
      <c r="A6" s="188"/>
      <c r="B6" s="188"/>
      <c r="C6" s="188"/>
      <c r="D6" s="188"/>
      <c r="E6" s="188"/>
      <c r="F6" s="188"/>
      <c r="G6" s="188"/>
      <c r="H6" s="188"/>
      <c r="I6" s="158"/>
      <c r="J6" s="158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L31" sqref="L31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7" customFormat="1" ht="16.5" thickBot="1">
      <c r="A1" s="186" t="s">
        <v>142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s="22" customFormat="1" ht="15.75" customHeight="1" thickBot="1">
      <c r="A2" s="177" t="s">
        <v>40</v>
      </c>
      <c r="B2" s="96"/>
      <c r="C2" s="97"/>
      <c r="D2" s="98"/>
      <c r="E2" s="179" t="s">
        <v>76</v>
      </c>
      <c r="F2" s="179"/>
      <c r="G2" s="179"/>
      <c r="H2" s="179"/>
      <c r="I2" s="179"/>
      <c r="J2" s="179"/>
      <c r="K2" s="179"/>
    </row>
    <row r="3" spans="1:11" s="22" customFormat="1" ht="51.75" thickBot="1">
      <c r="A3" s="178"/>
      <c r="B3" s="197" t="s">
        <v>77</v>
      </c>
      <c r="C3" s="198" t="s">
        <v>78</v>
      </c>
      <c r="D3" s="198" t="s">
        <v>79</v>
      </c>
      <c r="E3" s="17" t="s">
        <v>80</v>
      </c>
      <c r="F3" s="17" t="s">
        <v>81</v>
      </c>
      <c r="G3" s="17" t="s">
        <v>126</v>
      </c>
      <c r="H3" s="17" t="s">
        <v>82</v>
      </c>
      <c r="I3" s="17" t="s">
        <v>24</v>
      </c>
      <c r="J3" s="18" t="s">
        <v>84</v>
      </c>
      <c r="K3" s="199" t="s">
        <v>85</v>
      </c>
    </row>
    <row r="4" spans="1:11" s="22" customFormat="1" collapsed="1">
      <c r="A4" s="21">
        <v>1</v>
      </c>
      <c r="B4" s="195" t="s">
        <v>140</v>
      </c>
      <c r="C4" s="99">
        <v>38945</v>
      </c>
      <c r="D4" s="99">
        <v>39016</v>
      </c>
      <c r="E4" s="94">
        <v>6.6820264737040391E-2</v>
      </c>
      <c r="F4" s="94">
        <v>-1.4322524644892254E-2</v>
      </c>
      <c r="G4" s="94">
        <v>5.7922967960110761E-2</v>
      </c>
      <c r="H4" s="94">
        <v>8.9414672739752676E-2</v>
      </c>
      <c r="I4" s="94">
        <v>9.4563299883779095E-2</v>
      </c>
      <c r="J4" s="100">
        <v>-0.66694176231482305</v>
      </c>
      <c r="K4" s="113">
        <v>-8.9181174196720114E-2</v>
      </c>
    </row>
    <row r="5" spans="1:11" s="22" customFormat="1" collapsed="1">
      <c r="A5" s="21">
        <v>2</v>
      </c>
      <c r="B5" s="25" t="s">
        <v>138</v>
      </c>
      <c r="C5" s="99">
        <v>40555</v>
      </c>
      <c r="D5" s="99">
        <v>40626</v>
      </c>
      <c r="E5" s="94">
        <v>0.10756944221605047</v>
      </c>
      <c r="F5" s="94">
        <v>-2.6301963095460401E-2</v>
      </c>
      <c r="G5" s="94">
        <v>0.15630249452321121</v>
      </c>
      <c r="H5" s="94">
        <v>0.54848079010316853</v>
      </c>
      <c r="I5" s="94">
        <v>0.2642929442105193</v>
      </c>
      <c r="J5" s="100">
        <v>-0.34962875988129971</v>
      </c>
      <c r="K5" s="114">
        <v>-5.6785365518591702E-2</v>
      </c>
    </row>
    <row r="6" spans="1:11" s="22" customFormat="1" ht="15.75" collapsed="1" thickBot="1">
      <c r="A6" s="159"/>
      <c r="B6" s="143" t="s">
        <v>89</v>
      </c>
      <c r="C6" s="160" t="s">
        <v>6</v>
      </c>
      <c r="D6" s="160" t="s">
        <v>6</v>
      </c>
      <c r="E6" s="161">
        <f>AVERAGE(E4:E5)</f>
        <v>8.7194853476545431E-2</v>
      </c>
      <c r="F6" s="161">
        <f>AVERAGE(F4:F5)</f>
        <v>-2.0312243870176327E-2</v>
      </c>
      <c r="G6" s="161">
        <f>AVERAGE(G4:G5)</f>
        <v>0.10711273124166099</v>
      </c>
      <c r="H6" s="161">
        <f>AVERAGE(H4:H5)</f>
        <v>0.3189477314214606</v>
      </c>
      <c r="I6" s="161">
        <f>AVERAGE(I4:I5)</f>
        <v>0.1794281220471492</v>
      </c>
      <c r="J6" s="160" t="s">
        <v>6</v>
      </c>
      <c r="K6" s="160" t="s">
        <v>6</v>
      </c>
    </row>
    <row r="7" spans="1:11" s="22" customFormat="1" hidden="1">
      <c r="A7" s="191" t="s">
        <v>12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1" s="22" customFormat="1" ht="15" hidden="1" thickBot="1">
      <c r="A8" s="190" t="s">
        <v>13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1" s="22" customFormat="1" ht="15.75" hidden="1" customHeight="1">
      <c r="C9" s="60"/>
      <c r="D9" s="60"/>
    </row>
    <row r="10" spans="1:11" ht="15" thickBot="1">
      <c r="A10" s="189"/>
      <c r="B10" s="189"/>
      <c r="C10" s="189"/>
      <c r="D10" s="189"/>
      <c r="E10" s="189"/>
      <c r="F10" s="189"/>
      <c r="G10" s="189"/>
      <c r="H10" s="189"/>
      <c r="I10" s="162"/>
      <c r="J10" s="162"/>
      <c r="K10" s="162"/>
    </row>
    <row r="11" spans="1:11">
      <c r="B11" s="27"/>
      <c r="C11" s="101"/>
      <c r="E11" s="101"/>
    </row>
    <row r="12" spans="1:11">
      <c r="E12" s="101"/>
      <c r="F12" s="101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J40" sqref="J40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8" customWidth="1"/>
    <col min="5" max="7" width="24.7109375" style="20" customWidth="1"/>
    <col min="8" max="16384" width="9.140625" style="20"/>
  </cols>
  <sheetData>
    <row r="1" spans="1:8" s="27" customFormat="1" ht="16.5" thickBot="1">
      <c r="A1" s="182" t="s">
        <v>143</v>
      </c>
      <c r="B1" s="182"/>
      <c r="C1" s="182"/>
      <c r="D1" s="182"/>
      <c r="E1" s="182"/>
      <c r="F1" s="182"/>
      <c r="G1" s="182"/>
    </row>
    <row r="2" spans="1:8" s="27" customFormat="1" ht="15.75" customHeight="1" thickBot="1">
      <c r="A2" s="192" t="s">
        <v>40</v>
      </c>
      <c r="B2" s="84"/>
      <c r="C2" s="183" t="s">
        <v>93</v>
      </c>
      <c r="D2" s="184"/>
      <c r="E2" s="217" t="s">
        <v>144</v>
      </c>
      <c r="F2" s="217"/>
      <c r="G2" s="85"/>
    </row>
    <row r="3" spans="1:8" s="27" customFormat="1" ht="45.75" thickBot="1">
      <c r="A3" s="178"/>
      <c r="B3" s="218" t="s">
        <v>77</v>
      </c>
      <c r="C3" s="33" t="s">
        <v>95</v>
      </c>
      <c r="D3" s="33" t="s">
        <v>96</v>
      </c>
      <c r="E3" s="33" t="s">
        <v>97</v>
      </c>
      <c r="F3" s="33" t="s">
        <v>96</v>
      </c>
      <c r="G3" s="18" t="s">
        <v>145</v>
      </c>
    </row>
    <row r="4" spans="1:8" s="27" customFormat="1">
      <c r="A4" s="21">
        <v>1</v>
      </c>
      <c r="B4" s="35" t="s">
        <v>138</v>
      </c>
      <c r="C4" s="36">
        <v>2013.8483800000008</v>
      </c>
      <c r="D4" s="94">
        <v>0.18304765311832391</v>
      </c>
      <c r="E4" s="37">
        <v>12768</v>
      </c>
      <c r="F4" s="94">
        <v>6.8147610456986085E-2</v>
      </c>
      <c r="G4" s="38">
        <v>789.79715767757375</v>
      </c>
    </row>
    <row r="5" spans="1:8" s="27" customFormat="1">
      <c r="A5" s="21">
        <v>2</v>
      </c>
      <c r="B5" s="195" t="s">
        <v>140</v>
      </c>
      <c r="C5" s="36">
        <v>67.589949999999959</v>
      </c>
      <c r="D5" s="94">
        <v>6.6820264737080332E-2</v>
      </c>
      <c r="E5" s="37">
        <v>0</v>
      </c>
      <c r="F5" s="94">
        <v>0</v>
      </c>
      <c r="G5" s="38">
        <v>0</v>
      </c>
    </row>
    <row r="6" spans="1:8" s="27" customFormat="1" ht="15.75" thickBot="1">
      <c r="A6" s="108"/>
      <c r="B6" s="86" t="s">
        <v>66</v>
      </c>
      <c r="C6" s="87">
        <v>2081.4383300000009</v>
      </c>
      <c r="D6" s="91">
        <v>0.17326130957501934</v>
      </c>
      <c r="E6" s="88">
        <v>12768</v>
      </c>
      <c r="F6" s="91">
        <v>6.7912726189589698E-2</v>
      </c>
      <c r="G6" s="109">
        <v>789.79715767757375</v>
      </c>
    </row>
    <row r="7" spans="1:8" s="27" customFormat="1" ht="15" customHeight="1" thickBot="1">
      <c r="A7" s="173"/>
      <c r="B7" s="173"/>
      <c r="C7" s="173"/>
      <c r="D7" s="173"/>
      <c r="E7" s="173"/>
      <c r="F7" s="173"/>
      <c r="G7" s="173"/>
      <c r="H7" s="7"/>
    </row>
    <row r="8" spans="1:8" s="27" customFormat="1">
      <c r="D8" s="6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 ht="15" thickBot="1">
      <c r="B29" s="75"/>
      <c r="C29" s="75"/>
      <c r="D29" s="76"/>
      <c r="E29" s="75"/>
    </row>
    <row r="30" spans="2:5" s="27" customFormat="1"/>
    <row r="31" spans="2:5" s="27" customFormat="1"/>
    <row r="32" spans="2:5" s="27" customFormat="1"/>
    <row r="33" spans="2:6" s="27" customFormat="1"/>
    <row r="34" spans="2:6" s="27" customFormat="1" ht="15" thickBot="1"/>
    <row r="35" spans="2:6" s="27" customFormat="1" ht="30.75" thickBot="1">
      <c r="B35" s="204" t="s">
        <v>77</v>
      </c>
      <c r="C35" s="204" t="s">
        <v>103</v>
      </c>
      <c r="D35" s="204" t="s">
        <v>104</v>
      </c>
      <c r="E35" s="219" t="s">
        <v>105</v>
      </c>
    </row>
    <row r="36" spans="2:6" s="27" customFormat="1">
      <c r="B36" s="121" t="str">
        <f t="shared" ref="B36:D37" si="0">B4</f>
        <v>Іndeks Ukrainskoi Birzhi</v>
      </c>
      <c r="C36" s="122">
        <f t="shared" si="0"/>
        <v>2013.8483800000008</v>
      </c>
      <c r="D36" s="147">
        <f t="shared" si="0"/>
        <v>0.18304765311832391</v>
      </c>
      <c r="E36" s="123">
        <f>G4</f>
        <v>789.79715767757375</v>
      </c>
    </row>
    <row r="37" spans="2:6">
      <c r="B37" s="35" t="str">
        <f t="shared" si="0"/>
        <v>ТАSК Universal</v>
      </c>
      <c r="C37" s="36">
        <f t="shared" si="0"/>
        <v>67.589949999999959</v>
      </c>
      <c r="D37" s="148">
        <f t="shared" si="0"/>
        <v>6.6820264737080332E-2</v>
      </c>
      <c r="E37" s="38">
        <f>G5</f>
        <v>0</v>
      </c>
      <c r="F37" s="19"/>
    </row>
    <row r="38" spans="2:6">
      <c r="B38" s="35"/>
      <c r="C38" s="36"/>
      <c r="D38" s="148"/>
      <c r="E38" s="38"/>
      <c r="F38" s="19"/>
    </row>
    <row r="39" spans="2:6">
      <c r="B39" s="149"/>
      <c r="C39" s="150"/>
      <c r="D39" s="151"/>
      <c r="E39" s="152"/>
      <c r="F39" s="19"/>
    </row>
    <row r="40" spans="2:6">
      <c r="B40" s="27"/>
      <c r="C40" s="153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R53" sqref="R52:R53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77</v>
      </c>
      <c r="B1" s="63" t="s">
        <v>106</v>
      </c>
      <c r="C1" s="10"/>
      <c r="D1" s="10"/>
    </row>
    <row r="2" spans="1:4" ht="14.25">
      <c r="A2" s="195" t="s">
        <v>140</v>
      </c>
      <c r="B2" s="131">
        <v>6.6820264737040391E-2</v>
      </c>
      <c r="C2" s="10"/>
      <c r="D2" s="10"/>
    </row>
    <row r="3" spans="1:4" ht="14.25">
      <c r="A3" s="139" t="s">
        <v>138</v>
      </c>
      <c r="B3" s="132">
        <v>0.10756944221605047</v>
      </c>
      <c r="C3" s="10"/>
      <c r="D3" s="10"/>
    </row>
    <row r="4" spans="1:4" ht="14.25">
      <c r="A4" s="211" t="s">
        <v>109</v>
      </c>
      <c r="B4" s="132">
        <v>8.7194853476545431E-2</v>
      </c>
      <c r="C4" s="10"/>
      <c r="D4" s="10"/>
    </row>
    <row r="5" spans="1:4" ht="14.25">
      <c r="A5" s="139" t="s">
        <v>18</v>
      </c>
      <c r="B5" s="132">
        <v>3.1460986984060746E-2</v>
      </c>
      <c r="C5" s="10"/>
      <c r="D5" s="10"/>
    </row>
    <row r="6" spans="1:4" ht="14.25">
      <c r="A6" s="139" t="s">
        <v>17</v>
      </c>
      <c r="B6" s="132">
        <v>9.8886847508915965E-2</v>
      </c>
      <c r="C6" s="10"/>
      <c r="D6" s="10"/>
    </row>
    <row r="7" spans="1:4" ht="14.25">
      <c r="A7" s="139" t="s">
        <v>110</v>
      </c>
      <c r="B7" s="132">
        <v>2.4092923543818534E-2</v>
      </c>
      <c r="C7" s="10"/>
      <c r="D7" s="10"/>
    </row>
    <row r="8" spans="1:4" ht="14.25">
      <c r="A8" s="139" t="s">
        <v>111</v>
      </c>
      <c r="B8" s="132">
        <v>2.5420227536174789E-2</v>
      </c>
      <c r="C8" s="10"/>
      <c r="D8" s="10"/>
    </row>
    <row r="9" spans="1:4" ht="14.25">
      <c r="A9" s="139" t="s">
        <v>112</v>
      </c>
      <c r="B9" s="132">
        <v>1.0712328767123289E-2</v>
      </c>
      <c r="C9" s="10"/>
      <c r="D9" s="10"/>
    </row>
    <row r="10" spans="1:4" ht="15" thickBot="1">
      <c r="A10" s="212" t="s">
        <v>113</v>
      </c>
      <c r="B10" s="133">
        <v>-4.7708705614724067E-3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2"/>
  <sheetViews>
    <sheetView zoomScale="80" zoomScaleNormal="40" workbookViewId="0">
      <selection activeCell="A19" sqref="A19:H19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70" t="s">
        <v>39</v>
      </c>
      <c r="B1" s="170"/>
      <c r="C1" s="170"/>
      <c r="D1" s="170"/>
      <c r="E1" s="170"/>
      <c r="F1" s="170"/>
      <c r="G1" s="170"/>
      <c r="H1" s="170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77" t="s">
        <v>48</v>
      </c>
      <c r="C3" s="78">
        <v>29895030.260000002</v>
      </c>
      <c r="D3" s="79">
        <v>48786</v>
      </c>
      <c r="E3" s="78">
        <v>612.77887631697627</v>
      </c>
      <c r="F3" s="79">
        <v>100</v>
      </c>
      <c r="G3" s="193" t="s">
        <v>51</v>
      </c>
      <c r="H3" s="80" t="s">
        <v>10</v>
      </c>
      <c r="I3" s="19"/>
    </row>
    <row r="4" spans="1:9">
      <c r="A4" s="21">
        <v>2</v>
      </c>
      <c r="B4" s="77" t="s">
        <v>49</v>
      </c>
      <c r="C4" s="78">
        <v>14083251.99</v>
      </c>
      <c r="D4" s="79">
        <v>10518204</v>
      </c>
      <c r="E4" s="78">
        <v>1.3389407535735189</v>
      </c>
      <c r="F4" s="79">
        <v>1</v>
      </c>
      <c r="G4" s="77" t="s">
        <v>52</v>
      </c>
      <c r="H4" s="80" t="s">
        <v>5</v>
      </c>
      <c r="I4" s="19"/>
    </row>
    <row r="5" spans="1:9" ht="14.25" customHeight="1">
      <c r="A5" s="21">
        <v>3</v>
      </c>
      <c r="B5" s="77" t="s">
        <v>50</v>
      </c>
      <c r="C5" s="78">
        <v>6561435.8600000003</v>
      </c>
      <c r="D5" s="79">
        <v>2116</v>
      </c>
      <c r="E5" s="78">
        <v>3100.8676086956525</v>
      </c>
      <c r="F5" s="79">
        <v>1000</v>
      </c>
      <c r="G5" s="194" t="s">
        <v>53</v>
      </c>
      <c r="H5" s="80" t="s">
        <v>3</v>
      </c>
      <c r="I5" s="19"/>
    </row>
    <row r="6" spans="1:9" ht="16.5" customHeight="1">
      <c r="A6" s="21">
        <v>4</v>
      </c>
      <c r="B6" s="77" t="s">
        <v>54</v>
      </c>
      <c r="C6" s="78">
        <v>6070163.5199999996</v>
      </c>
      <c r="D6" s="79">
        <v>3637</v>
      </c>
      <c r="E6" s="78">
        <v>1669.0028924938135</v>
      </c>
      <c r="F6" s="79">
        <v>1000</v>
      </c>
      <c r="G6" s="77" t="s">
        <v>67</v>
      </c>
      <c r="H6" s="80" t="s">
        <v>11</v>
      </c>
      <c r="I6" s="19"/>
    </row>
    <row r="7" spans="1:9" ht="14.25" customHeight="1">
      <c r="A7" s="21">
        <v>5</v>
      </c>
      <c r="B7" s="77" t="s">
        <v>55</v>
      </c>
      <c r="C7" s="78">
        <v>5713636.3499999996</v>
      </c>
      <c r="D7" s="79">
        <v>4454</v>
      </c>
      <c r="E7" s="78">
        <v>1282.8101369555454</v>
      </c>
      <c r="F7" s="79">
        <v>1000</v>
      </c>
      <c r="G7" s="193" t="s">
        <v>51</v>
      </c>
      <c r="H7" s="80" t="s">
        <v>10</v>
      </c>
      <c r="I7" s="19"/>
    </row>
    <row r="8" spans="1:9">
      <c r="A8" s="21">
        <v>6</v>
      </c>
      <c r="B8" s="77" t="s">
        <v>56</v>
      </c>
      <c r="C8" s="78">
        <v>4924934.66</v>
      </c>
      <c r="D8" s="79">
        <v>1534</v>
      </c>
      <c r="E8" s="78">
        <v>3210.5180312907432</v>
      </c>
      <c r="F8" s="79">
        <v>1000</v>
      </c>
      <c r="G8" s="77" t="s">
        <v>52</v>
      </c>
      <c r="H8" s="80" t="s">
        <v>5</v>
      </c>
      <c r="I8" s="19"/>
    </row>
    <row r="9" spans="1:9">
      <c r="A9" s="21">
        <v>7</v>
      </c>
      <c r="B9" s="195" t="s">
        <v>57</v>
      </c>
      <c r="C9" s="78">
        <v>4009883.67</v>
      </c>
      <c r="D9" s="79">
        <v>1256</v>
      </c>
      <c r="E9" s="78">
        <v>3192.5825398089173</v>
      </c>
      <c r="F9" s="79">
        <v>1000</v>
      </c>
      <c r="G9" s="196" t="s">
        <v>68</v>
      </c>
      <c r="H9" s="80" t="s">
        <v>7</v>
      </c>
      <c r="I9" s="19"/>
    </row>
    <row r="10" spans="1:9">
      <c r="A10" s="21">
        <v>8</v>
      </c>
      <c r="B10" s="195" t="s">
        <v>58</v>
      </c>
      <c r="C10" s="78">
        <v>3026515.21</v>
      </c>
      <c r="D10" s="79">
        <v>678</v>
      </c>
      <c r="E10" s="78">
        <v>4463.8867404129796</v>
      </c>
      <c r="F10" s="79">
        <v>1000</v>
      </c>
      <c r="G10" s="196" t="s">
        <v>69</v>
      </c>
      <c r="H10" s="80" t="s">
        <v>7</v>
      </c>
      <c r="I10" s="19"/>
    </row>
    <row r="11" spans="1:9">
      <c r="A11" s="21">
        <v>9</v>
      </c>
      <c r="B11" s="77" t="s">
        <v>59</v>
      </c>
      <c r="C11" s="78">
        <v>2456514.7400000002</v>
      </c>
      <c r="D11" s="79">
        <v>11209</v>
      </c>
      <c r="E11" s="78">
        <v>219.15556606298512</v>
      </c>
      <c r="F11" s="79">
        <v>100</v>
      </c>
      <c r="G11" s="193" t="s">
        <v>51</v>
      </c>
      <c r="H11" s="80" t="s">
        <v>10</v>
      </c>
      <c r="I11" s="19"/>
    </row>
    <row r="12" spans="1:9">
      <c r="A12" s="21">
        <v>10</v>
      </c>
      <c r="B12" s="77" t="s">
        <v>60</v>
      </c>
      <c r="C12" s="78">
        <v>1759126.63</v>
      </c>
      <c r="D12" s="79">
        <v>1328</v>
      </c>
      <c r="E12" s="78">
        <v>1324.643546686747</v>
      </c>
      <c r="F12" s="79">
        <v>1000</v>
      </c>
      <c r="G12" s="77" t="s">
        <v>70</v>
      </c>
      <c r="H12" s="80" t="s">
        <v>9</v>
      </c>
      <c r="I12" s="19"/>
    </row>
    <row r="13" spans="1:9">
      <c r="A13" s="21">
        <v>11</v>
      </c>
      <c r="B13" s="195" t="s">
        <v>61</v>
      </c>
      <c r="C13" s="78">
        <v>1575109.46</v>
      </c>
      <c r="D13" s="79">
        <v>600</v>
      </c>
      <c r="E13" s="78">
        <v>2625.1824333333334</v>
      </c>
      <c r="F13" s="79">
        <v>1000</v>
      </c>
      <c r="G13" s="194" t="s">
        <v>53</v>
      </c>
      <c r="H13" s="80" t="s">
        <v>3</v>
      </c>
      <c r="I13" s="19"/>
    </row>
    <row r="14" spans="1:9">
      <c r="A14" s="21">
        <v>12</v>
      </c>
      <c r="B14" s="195" t="s">
        <v>62</v>
      </c>
      <c r="C14" s="78">
        <v>1230661.1599999999</v>
      </c>
      <c r="D14" s="79">
        <v>1535</v>
      </c>
      <c r="E14" s="78">
        <v>801.73365472312696</v>
      </c>
      <c r="F14" s="79">
        <v>1000</v>
      </c>
      <c r="G14" s="194" t="s">
        <v>53</v>
      </c>
      <c r="H14" s="80" t="s">
        <v>3</v>
      </c>
      <c r="I14" s="19"/>
    </row>
    <row r="15" spans="1:9">
      <c r="A15" s="21">
        <v>13</v>
      </c>
      <c r="B15" s="77" t="s">
        <v>63</v>
      </c>
      <c r="C15" s="78">
        <v>1186105.53</v>
      </c>
      <c r="D15" s="79">
        <v>955</v>
      </c>
      <c r="E15" s="78">
        <v>1241.9953193717279</v>
      </c>
      <c r="F15" s="79">
        <v>1000</v>
      </c>
      <c r="G15" s="77" t="s">
        <v>71</v>
      </c>
      <c r="H15" s="80" t="s">
        <v>2</v>
      </c>
      <c r="I15" s="19"/>
    </row>
    <row r="16" spans="1:9">
      <c r="A16" s="21">
        <v>14</v>
      </c>
      <c r="B16" s="195" t="s">
        <v>64</v>
      </c>
      <c r="C16" s="78">
        <v>1102812.33</v>
      </c>
      <c r="D16" s="79">
        <v>411</v>
      </c>
      <c r="E16" s="78">
        <v>2683.241678832117</v>
      </c>
      <c r="F16" s="79">
        <v>1000</v>
      </c>
      <c r="G16" s="194" t="s">
        <v>53</v>
      </c>
      <c r="H16" s="80" t="s">
        <v>3</v>
      </c>
      <c r="I16" s="19"/>
    </row>
    <row r="17" spans="1:9">
      <c r="A17" s="21">
        <v>15</v>
      </c>
      <c r="B17" s="77" t="s">
        <v>65</v>
      </c>
      <c r="C17" s="78">
        <v>717098.52</v>
      </c>
      <c r="D17" s="79">
        <v>7102</v>
      </c>
      <c r="E17" s="78">
        <v>100.97134891579837</v>
      </c>
      <c r="F17" s="79">
        <v>100</v>
      </c>
      <c r="G17" s="77" t="s">
        <v>72</v>
      </c>
      <c r="H17" s="80" t="s">
        <v>14</v>
      </c>
      <c r="I17" s="19"/>
    </row>
    <row r="18" spans="1:9" ht="15" customHeight="1" thickBot="1">
      <c r="A18" s="171" t="s">
        <v>66</v>
      </c>
      <c r="B18" s="172"/>
      <c r="C18" s="92">
        <f>SUM(C3:C17)</f>
        <v>84312279.889999971</v>
      </c>
      <c r="D18" s="93">
        <f>SUM(D3:D17)</f>
        <v>10603805</v>
      </c>
      <c r="E18" s="53" t="s">
        <v>6</v>
      </c>
      <c r="F18" s="53" t="s">
        <v>6</v>
      </c>
      <c r="G18" s="53" t="s">
        <v>6</v>
      </c>
      <c r="H18" s="53" t="s">
        <v>6</v>
      </c>
    </row>
    <row r="19" spans="1:9" ht="15" customHeight="1">
      <c r="A19" s="174" t="s">
        <v>74</v>
      </c>
      <c r="B19" s="174"/>
      <c r="C19" s="174"/>
      <c r="D19" s="174"/>
      <c r="E19" s="174"/>
      <c r="F19" s="174"/>
      <c r="G19" s="174"/>
      <c r="H19" s="174"/>
    </row>
    <row r="20" spans="1:9" ht="15" customHeight="1" thickBot="1">
      <c r="A20" s="173"/>
      <c r="B20" s="173"/>
      <c r="C20" s="173"/>
      <c r="D20" s="173"/>
      <c r="E20" s="173"/>
      <c r="F20" s="173"/>
      <c r="G20" s="173"/>
      <c r="H20" s="173"/>
    </row>
    <row r="22" spans="1:9">
      <c r="B22" s="20" t="s">
        <v>73</v>
      </c>
      <c r="C22" s="23">
        <f>C18-SUM(C3:C12)</f>
        <v>5811786.9999999851</v>
      </c>
      <c r="D22" s="120">
        <f>C22/$C$18</f>
        <v>6.8931678844202426E-2</v>
      </c>
    </row>
    <row r="23" spans="1:9">
      <c r="B23" s="77" t="str">
        <f>B3</f>
        <v>КІNТО-Klasychnyi</v>
      </c>
      <c r="C23" s="78">
        <f>C3</f>
        <v>29895030.260000002</v>
      </c>
      <c r="D23" s="120">
        <f>C23/$C$18</f>
        <v>0.3545750429119372</v>
      </c>
      <c r="H23" s="19"/>
    </row>
    <row r="24" spans="1:9">
      <c r="B24" s="77" t="str">
        <f>B4</f>
        <v>ОТP Fond Aktsii</v>
      </c>
      <c r="C24" s="78">
        <f>C4</f>
        <v>14083251.99</v>
      </c>
      <c r="D24" s="120">
        <f t="shared" ref="D24:D32" si="0">C24/$C$18</f>
        <v>0.16703678287876986</v>
      </c>
      <c r="H24" s="19"/>
    </row>
    <row r="25" spans="1:9">
      <c r="B25" s="77" t="str">
        <f t="shared" ref="B25:C32" si="1">B5</f>
        <v>UNIVER.UA/Myhailo Hrushevskyi: Fond Derzhavnykh Paperiv</v>
      </c>
      <c r="C25" s="78">
        <f t="shared" si="1"/>
        <v>6561435.8600000003</v>
      </c>
      <c r="D25" s="120">
        <f t="shared" si="0"/>
        <v>7.7823015444019955E-2</v>
      </c>
      <c r="H25" s="19"/>
    </row>
    <row r="26" spans="1:9">
      <c r="B26" s="77" t="str">
        <f t="shared" si="1"/>
        <v>Sofiivskyi</v>
      </c>
      <c r="C26" s="78">
        <f t="shared" si="1"/>
        <v>6070163.5199999996</v>
      </c>
      <c r="D26" s="120">
        <f t="shared" si="0"/>
        <v>7.1996197089197245E-2</v>
      </c>
      <c r="H26" s="19"/>
    </row>
    <row r="27" spans="1:9">
      <c r="B27" s="77" t="str">
        <f t="shared" si="1"/>
        <v>KINTO-Ekviti</v>
      </c>
      <c r="C27" s="78">
        <f t="shared" si="1"/>
        <v>5713636.3499999996</v>
      </c>
      <c r="D27" s="120">
        <f t="shared" si="0"/>
        <v>6.7767546524117622E-2</v>
      </c>
      <c r="H27" s="19"/>
    </row>
    <row r="28" spans="1:9">
      <c r="B28" s="77" t="str">
        <f t="shared" si="1"/>
        <v>ОТP Klasychnyi</v>
      </c>
      <c r="C28" s="78">
        <f t="shared" si="1"/>
        <v>4924934.66</v>
      </c>
      <c r="D28" s="120">
        <f t="shared" si="0"/>
        <v>5.8413017254727709E-2</v>
      </c>
      <c r="H28" s="19"/>
    </row>
    <row r="29" spans="1:9">
      <c r="B29" s="77" t="str">
        <f t="shared" si="1"/>
        <v>Altus – Depozyt</v>
      </c>
      <c r="C29" s="78">
        <f t="shared" si="1"/>
        <v>4009883.67</v>
      </c>
      <c r="D29" s="120">
        <f t="shared" si="0"/>
        <v>4.7559900826209305E-2</v>
      </c>
      <c r="H29" s="19"/>
    </row>
    <row r="30" spans="1:9">
      <c r="B30" s="77" t="str">
        <f t="shared" si="1"/>
        <v>Altus – Zbalansovanyi</v>
      </c>
      <c r="C30" s="78">
        <f t="shared" si="1"/>
        <v>3026515.21</v>
      </c>
      <c r="D30" s="120">
        <f t="shared" si="0"/>
        <v>3.5896493535089023E-2</v>
      </c>
      <c r="H30" s="19"/>
    </row>
    <row r="31" spans="1:9">
      <c r="B31" s="77" t="str">
        <f t="shared" si="1"/>
        <v>KINTO-Kaznacheiskyi</v>
      </c>
      <c r="C31" s="78">
        <f t="shared" si="1"/>
        <v>2456514.7400000002</v>
      </c>
      <c r="D31" s="120">
        <f t="shared" si="0"/>
        <v>2.9135906930816611E-2</v>
      </c>
    </row>
    <row r="32" spans="1:9">
      <c r="B32" s="77" t="str">
        <f t="shared" si="1"/>
        <v>VSI</v>
      </c>
      <c r="C32" s="78">
        <f t="shared" si="1"/>
        <v>1759126.63</v>
      </c>
      <c r="D32" s="120">
        <f t="shared" si="0"/>
        <v>2.0864417760913197E-2</v>
      </c>
    </row>
  </sheetData>
  <mergeCells count="4">
    <mergeCell ref="A1:H1"/>
    <mergeCell ref="A18:B18"/>
    <mergeCell ref="A20:H20"/>
    <mergeCell ref="A19:H19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0"/>
  <sheetViews>
    <sheetView zoomScale="80" workbookViewId="0">
      <selection activeCell="M38" sqref="M38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6" t="s">
        <v>75</v>
      </c>
      <c r="B1" s="176"/>
      <c r="C1" s="176"/>
      <c r="D1" s="176"/>
      <c r="E1" s="176"/>
      <c r="F1" s="176"/>
      <c r="G1" s="176"/>
      <c r="H1" s="176"/>
      <c r="I1" s="176"/>
      <c r="J1" s="95"/>
    </row>
    <row r="2" spans="1:11" s="20" customFormat="1" ht="15.75" customHeight="1" thickBot="1">
      <c r="A2" s="177" t="s">
        <v>40</v>
      </c>
      <c r="B2" s="96"/>
      <c r="C2" s="97"/>
      <c r="D2" s="98"/>
      <c r="E2" s="179" t="s">
        <v>76</v>
      </c>
      <c r="F2" s="179"/>
      <c r="G2" s="179"/>
      <c r="H2" s="179"/>
      <c r="I2" s="179"/>
      <c r="J2" s="179"/>
      <c r="K2" s="179"/>
    </row>
    <row r="3" spans="1:11" s="22" customFormat="1" ht="66.75" customHeight="1" thickBot="1">
      <c r="A3" s="178"/>
      <c r="B3" s="197" t="s">
        <v>77</v>
      </c>
      <c r="C3" s="198" t="s">
        <v>78</v>
      </c>
      <c r="D3" s="198" t="s">
        <v>79</v>
      </c>
      <c r="E3" s="17" t="s">
        <v>80</v>
      </c>
      <c r="F3" s="17" t="s">
        <v>81</v>
      </c>
      <c r="G3" s="17" t="s">
        <v>83</v>
      </c>
      <c r="H3" s="17" t="s">
        <v>82</v>
      </c>
      <c r="I3" s="17" t="s">
        <v>24</v>
      </c>
      <c r="J3" s="18" t="s">
        <v>84</v>
      </c>
      <c r="K3" s="199" t="s">
        <v>85</v>
      </c>
    </row>
    <row r="4" spans="1:11" s="20" customFormat="1" collapsed="1">
      <c r="A4" s="21">
        <v>1</v>
      </c>
      <c r="B4" s="195" t="s">
        <v>86</v>
      </c>
      <c r="C4" s="140">
        <v>38118</v>
      </c>
      <c r="D4" s="140">
        <v>38182</v>
      </c>
      <c r="E4" s="141">
        <v>2.6021081529428391E-2</v>
      </c>
      <c r="F4" s="141">
        <v>5.0110522584545514E-3</v>
      </c>
      <c r="G4" s="141">
        <v>0.10176040089255323</v>
      </c>
      <c r="H4" s="141">
        <v>0.26409158508094954</v>
      </c>
      <c r="I4" s="141">
        <v>0.1333864285294688</v>
      </c>
      <c r="J4" s="142">
        <v>5.1277887631703569</v>
      </c>
      <c r="K4" s="113">
        <v>0.13767113971230871</v>
      </c>
    </row>
    <row r="5" spans="1:11" s="20" customFormat="1" collapsed="1">
      <c r="A5" s="21">
        <v>2</v>
      </c>
      <c r="B5" s="139" t="s">
        <v>58</v>
      </c>
      <c r="C5" s="140">
        <v>38828</v>
      </c>
      <c r="D5" s="140">
        <v>39028</v>
      </c>
      <c r="E5" s="141">
        <v>7.6588693159977961E-3</v>
      </c>
      <c r="F5" s="141">
        <v>2.1792506947905244E-2</v>
      </c>
      <c r="G5" s="141">
        <v>3.7860520588916424E-2</v>
      </c>
      <c r="H5" s="141">
        <v>9.5726703848141081E-2</v>
      </c>
      <c r="I5" s="141">
        <v>4.4719407730844152E-2</v>
      </c>
      <c r="J5" s="142">
        <v>3.4638867404127858</v>
      </c>
      <c r="K5" s="114">
        <v>0.13594171180249304</v>
      </c>
    </row>
    <row r="6" spans="1:11" s="20" customFormat="1" collapsed="1">
      <c r="A6" s="21">
        <v>3</v>
      </c>
      <c r="B6" s="139" t="s">
        <v>61</v>
      </c>
      <c r="C6" s="140">
        <v>38919</v>
      </c>
      <c r="D6" s="140">
        <v>39092</v>
      </c>
      <c r="E6" s="141">
        <v>2.1280338707078794E-2</v>
      </c>
      <c r="F6" s="141">
        <v>4.6942443429769609E-2</v>
      </c>
      <c r="G6" s="141">
        <v>5.4435437251950214E-2</v>
      </c>
      <c r="H6" s="141">
        <v>0.26880139354417465</v>
      </c>
      <c r="I6" s="141">
        <v>0.11263582178226272</v>
      </c>
      <c r="J6" s="142">
        <v>1.6251824333332738</v>
      </c>
      <c r="K6" s="114">
        <v>8.7062003719808434E-2</v>
      </c>
    </row>
    <row r="7" spans="1:11" s="20" customFormat="1" collapsed="1">
      <c r="A7" s="21">
        <v>4</v>
      </c>
      <c r="B7" s="139" t="s">
        <v>62</v>
      </c>
      <c r="C7" s="140">
        <v>38919</v>
      </c>
      <c r="D7" s="140">
        <v>39092</v>
      </c>
      <c r="E7" s="141">
        <v>2.3876902334448502E-2</v>
      </c>
      <c r="F7" s="141">
        <v>4.7007281022994896E-2</v>
      </c>
      <c r="G7" s="141">
        <v>7.1057079510523646E-2</v>
      </c>
      <c r="H7" s="141">
        <v>0.32706309950765666</v>
      </c>
      <c r="I7" s="141">
        <v>0.15090039090339791</v>
      </c>
      <c r="J7" s="142">
        <v>-0.19826634527686415</v>
      </c>
      <c r="K7" s="114">
        <v>-1.8931600561640782E-2</v>
      </c>
    </row>
    <row r="8" spans="1:11" s="20" customFormat="1" collapsed="1">
      <c r="A8" s="21">
        <v>5</v>
      </c>
      <c r="B8" s="139" t="s">
        <v>56</v>
      </c>
      <c r="C8" s="140">
        <v>39413</v>
      </c>
      <c r="D8" s="140">
        <v>39589</v>
      </c>
      <c r="E8" s="141">
        <v>1.1806451878228819E-2</v>
      </c>
      <c r="F8" s="141">
        <v>3.6602252915441502E-2</v>
      </c>
      <c r="G8" s="141">
        <v>6.5258909968616052E-2</v>
      </c>
      <c r="H8" s="141">
        <v>0.13792750344667093</v>
      </c>
      <c r="I8" s="141">
        <v>7.6660961385195847E-2</v>
      </c>
      <c r="J8" s="142">
        <v>2.2105180312913348</v>
      </c>
      <c r="K8" s="114">
        <v>0.12115130508141658</v>
      </c>
    </row>
    <row r="9" spans="1:11" s="20" customFormat="1" collapsed="1">
      <c r="A9" s="21">
        <v>6</v>
      </c>
      <c r="B9" s="139" t="s">
        <v>63</v>
      </c>
      <c r="C9" s="140">
        <v>39429</v>
      </c>
      <c r="D9" s="140">
        <v>39618</v>
      </c>
      <c r="E9" s="141">
        <v>3.8482537272205963E-2</v>
      </c>
      <c r="F9" s="141">
        <v>1.2372048859846885E-2</v>
      </c>
      <c r="G9" s="141">
        <v>7.3236761476814793E-2</v>
      </c>
      <c r="H9" s="141">
        <v>0.18253139979599498</v>
      </c>
      <c r="I9" s="141">
        <v>0.11048229638168983</v>
      </c>
      <c r="J9" s="142">
        <v>0.241995319371763</v>
      </c>
      <c r="K9" s="114">
        <v>2.1644703130498932E-2</v>
      </c>
    </row>
    <row r="10" spans="1:11" s="20" customFormat="1" collapsed="1">
      <c r="A10" s="21">
        <v>7</v>
      </c>
      <c r="B10" s="139" t="s">
        <v>65</v>
      </c>
      <c r="C10" s="140">
        <v>39560</v>
      </c>
      <c r="D10" s="140">
        <v>39770</v>
      </c>
      <c r="E10" s="141">
        <v>0.11985923052443148</v>
      </c>
      <c r="F10" s="141">
        <v>1.2973824026948133E-2</v>
      </c>
      <c r="G10" s="141">
        <v>-9.5688812166550008E-2</v>
      </c>
      <c r="H10" s="141">
        <v>7.1703219425950149E-2</v>
      </c>
      <c r="I10" s="141">
        <v>-4.3561922420722543E-2</v>
      </c>
      <c r="J10" s="142">
        <v>9.7134891579111482E-3</v>
      </c>
      <c r="K10" s="114">
        <v>9.966326795323166E-4</v>
      </c>
    </row>
    <row r="11" spans="1:11" s="20" customFormat="1" collapsed="1">
      <c r="A11" s="21">
        <v>8</v>
      </c>
      <c r="B11" s="139" t="s">
        <v>55</v>
      </c>
      <c r="C11" s="140">
        <v>39884</v>
      </c>
      <c r="D11" s="140">
        <v>40001</v>
      </c>
      <c r="E11" s="141">
        <v>4.5822975093628537E-2</v>
      </c>
      <c r="F11" s="141">
        <v>6.5590462740603428E-3</v>
      </c>
      <c r="G11" s="141">
        <v>0.15427919824341663</v>
      </c>
      <c r="H11" s="141">
        <v>0.40775216120071578</v>
      </c>
      <c r="I11" s="141">
        <v>0.21983427283285173</v>
      </c>
      <c r="J11" s="142">
        <v>0.28281013695540236</v>
      </c>
      <c r="K11" s="114">
        <v>2.7835632549694678E-2</v>
      </c>
    </row>
    <row r="12" spans="1:11" s="20" customFormat="1" collapsed="1">
      <c r="A12" s="21">
        <v>9</v>
      </c>
      <c r="B12" s="139" t="s">
        <v>49</v>
      </c>
      <c r="C12" s="140">
        <v>40253</v>
      </c>
      <c r="D12" s="140">
        <v>40366</v>
      </c>
      <c r="E12" s="141">
        <v>4.7834364045212796E-2</v>
      </c>
      <c r="F12" s="141">
        <v>1.2830110778437209E-2</v>
      </c>
      <c r="G12" s="141">
        <v>6.2058056050774857E-2</v>
      </c>
      <c r="H12" s="141">
        <v>0.22451435676728915</v>
      </c>
      <c r="I12" s="141">
        <v>0.11787998212760176</v>
      </c>
      <c r="J12" s="142">
        <v>0.33894075357351205</v>
      </c>
      <c r="K12" s="114">
        <v>3.6824684154318943E-2</v>
      </c>
    </row>
    <row r="13" spans="1:11" s="20" customFormat="1" collapsed="1">
      <c r="A13" s="21">
        <v>10</v>
      </c>
      <c r="B13" s="139" t="s">
        <v>54</v>
      </c>
      <c r="C13" s="140">
        <v>40114</v>
      </c>
      <c r="D13" s="140">
        <v>40401</v>
      </c>
      <c r="E13" s="141">
        <v>0.10630896159991554</v>
      </c>
      <c r="F13" s="141">
        <v>-0.18612366218050491</v>
      </c>
      <c r="G13" s="141">
        <v>-0.10417364053281963</v>
      </c>
      <c r="H13" s="141">
        <v>0.17137673884668669</v>
      </c>
      <c r="I13" s="141">
        <v>-5.573352852314073E-2</v>
      </c>
      <c r="J13" s="142">
        <v>0.66900289249382472</v>
      </c>
      <c r="K13" s="114">
        <v>6.6333634630204363E-2</v>
      </c>
    </row>
    <row r="14" spans="1:11" s="20" customFormat="1">
      <c r="A14" s="21">
        <v>11</v>
      </c>
      <c r="B14" s="139" t="s">
        <v>57</v>
      </c>
      <c r="C14" s="140">
        <v>40226</v>
      </c>
      <c r="D14" s="140">
        <v>40430</v>
      </c>
      <c r="E14" s="141">
        <v>1.0815367671697329E-2</v>
      </c>
      <c r="F14" s="141">
        <v>2.0912239759015128E-2</v>
      </c>
      <c r="G14" s="141">
        <v>2.085431396193238E-2</v>
      </c>
      <c r="H14" s="141">
        <v>8.3709217474272402E-2</v>
      </c>
      <c r="I14" s="141">
        <v>2.572455210804736E-2</v>
      </c>
      <c r="J14" s="142">
        <v>2.1925825398089347</v>
      </c>
      <c r="K14" s="114">
        <v>0.15837366142447551</v>
      </c>
    </row>
    <row r="15" spans="1:11" s="20" customFormat="1">
      <c r="A15" s="21">
        <v>12</v>
      </c>
      <c r="B15" s="66" t="s">
        <v>64</v>
      </c>
      <c r="C15" s="140">
        <v>40427</v>
      </c>
      <c r="D15" s="140">
        <v>40543</v>
      </c>
      <c r="E15" s="141">
        <v>1.2894206660774454E-2</v>
      </c>
      <c r="F15" s="141">
        <v>2.7941827402754082E-2</v>
      </c>
      <c r="G15" s="141">
        <v>7.8682727381820916E-2</v>
      </c>
      <c r="H15" s="141">
        <v>0.14893624191743693</v>
      </c>
      <c r="I15" s="141">
        <v>9.1328628209969676E-2</v>
      </c>
      <c r="J15" s="142">
        <v>1.683241678832101</v>
      </c>
      <c r="K15" s="114">
        <v>0.13894945371756506</v>
      </c>
    </row>
    <row r="16" spans="1:11" s="20" customFormat="1">
      <c r="A16" s="21">
        <v>13</v>
      </c>
      <c r="B16" s="200" t="s">
        <v>60</v>
      </c>
      <c r="C16" s="140">
        <v>40444</v>
      </c>
      <c r="D16" s="140">
        <v>40638</v>
      </c>
      <c r="E16" s="141">
        <v>1.0940073234544823E-2</v>
      </c>
      <c r="F16" s="141">
        <v>3.0658226424582491E-3</v>
      </c>
      <c r="G16" s="141">
        <v>-5.2545710796738421E-2</v>
      </c>
      <c r="H16" s="141">
        <v>5.4795801714170089E-2</v>
      </c>
      <c r="I16" s="141">
        <v>-3.6594877172803741E-2</v>
      </c>
      <c r="J16" s="142">
        <v>0.32464354668674189</v>
      </c>
      <c r="K16" s="114">
        <v>3.912183726935381E-2</v>
      </c>
    </row>
    <row r="17" spans="1:12" s="20" customFormat="1" collapsed="1">
      <c r="A17" s="21">
        <v>14</v>
      </c>
      <c r="B17" s="66" t="s">
        <v>87</v>
      </c>
      <c r="C17" s="140">
        <v>40427</v>
      </c>
      <c r="D17" s="140">
        <v>40708</v>
      </c>
      <c r="E17" s="141">
        <v>1.4221777356613341E-2</v>
      </c>
      <c r="F17" s="141">
        <v>3.451543165219495E-2</v>
      </c>
      <c r="G17" s="141">
        <v>6.097130056498834E-2</v>
      </c>
      <c r="H17" s="141">
        <v>0.12044645025187006</v>
      </c>
      <c r="I17" s="141">
        <v>7.1264311408416381E-2</v>
      </c>
      <c r="J17" s="142">
        <v>2.1008676086957156</v>
      </c>
      <c r="K17" s="114">
        <v>0.17190038718676526</v>
      </c>
    </row>
    <row r="18" spans="1:12" s="20" customFormat="1" collapsed="1">
      <c r="A18" s="21">
        <v>15</v>
      </c>
      <c r="B18" s="66" t="s">
        <v>88</v>
      </c>
      <c r="C18" s="140">
        <v>41026</v>
      </c>
      <c r="D18" s="140">
        <v>41242</v>
      </c>
      <c r="E18" s="141">
        <v>2.1967136322775138E-2</v>
      </c>
      <c r="F18" s="141">
        <v>-8.9947203285736244E-3</v>
      </c>
      <c r="G18" s="141">
        <v>9.2009397071735277E-2</v>
      </c>
      <c r="H18" s="141">
        <v>0.33668397948184037</v>
      </c>
      <c r="I18" s="141">
        <v>0.1258469307081842</v>
      </c>
      <c r="J18" s="142">
        <v>1.1915556606298274</v>
      </c>
      <c r="K18" s="114">
        <v>0.14837671758896986</v>
      </c>
    </row>
    <row r="19" spans="1:12" s="20" customFormat="1" ht="15.75" thickBot="1">
      <c r="A19" s="138"/>
      <c r="B19" s="201" t="s">
        <v>89</v>
      </c>
      <c r="C19" s="144" t="s">
        <v>6</v>
      </c>
      <c r="D19" s="144" t="s">
        <v>6</v>
      </c>
      <c r="E19" s="145">
        <f>AVERAGE(E4:E18)</f>
        <v>3.4652684903132114E-2</v>
      </c>
      <c r="F19" s="145">
        <f>AVERAGE(F4:F18)</f>
        <v>6.2271670307468161E-3</v>
      </c>
      <c r="G19" s="145">
        <f>AVERAGE(G4:G18)</f>
        <v>4.1337062631195645E-2</v>
      </c>
      <c r="H19" s="145">
        <f>AVERAGE(H4:H18)</f>
        <v>0.19307065682025465</v>
      </c>
      <c r="I19" s="145">
        <f>AVERAGE(I4:I18)</f>
        <v>7.6318243732750896E-2</v>
      </c>
      <c r="J19" s="144" t="s">
        <v>6</v>
      </c>
      <c r="K19" s="144" t="s">
        <v>6</v>
      </c>
      <c r="L19" s="146"/>
    </row>
    <row r="20" spans="1:12" s="20" customFormat="1">
      <c r="A20" s="180" t="s">
        <v>90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</row>
    <row r="21" spans="1:12" s="20" customFormat="1" ht="15" collapsed="1" thickBot="1">
      <c r="A21" s="175"/>
      <c r="B21" s="175"/>
      <c r="C21" s="175"/>
      <c r="D21" s="175"/>
      <c r="E21" s="175"/>
      <c r="F21" s="175"/>
      <c r="G21" s="175"/>
      <c r="H21" s="175"/>
      <c r="I21" s="157"/>
      <c r="J21" s="157"/>
      <c r="K21" s="157"/>
    </row>
    <row r="22" spans="1:12" s="20" customFormat="1" collapsed="1">
      <c r="E22" s="101"/>
      <c r="J22" s="19"/>
    </row>
    <row r="23" spans="1:12" s="20" customFormat="1" collapsed="1">
      <c r="E23" s="102"/>
      <c r="J23" s="19"/>
    </row>
    <row r="24" spans="1:12" s="20" customFormat="1">
      <c r="E24" s="101"/>
      <c r="F24" s="101"/>
      <c r="J24" s="19"/>
    </row>
    <row r="25" spans="1:12" s="20" customFormat="1" collapsed="1">
      <c r="E25" s="102"/>
      <c r="I25" s="102"/>
      <c r="J25" s="19"/>
    </row>
    <row r="26" spans="1:12" s="20" customFormat="1" collapsed="1"/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/>
    <row r="40" spans="3:8" s="20" customFormat="1"/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</sheetData>
  <mergeCells count="5">
    <mergeCell ref="A21:H21"/>
    <mergeCell ref="A1:I1"/>
    <mergeCell ref="A2:A3"/>
    <mergeCell ref="E2:K2"/>
    <mergeCell ref="A20:K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6"/>
  <sheetViews>
    <sheetView topLeftCell="A31" zoomScale="85" workbookViewId="0">
      <selection activeCell="I66" sqref="I66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82" t="s">
        <v>91</v>
      </c>
      <c r="B1" s="182"/>
      <c r="C1" s="182"/>
      <c r="D1" s="182"/>
      <c r="E1" s="182"/>
      <c r="F1" s="182"/>
      <c r="G1" s="182"/>
    </row>
    <row r="2" spans="1:8" ht="15.75" customHeight="1" thickBot="1">
      <c r="A2" s="202" t="s">
        <v>92</v>
      </c>
      <c r="B2" s="84"/>
      <c r="C2" s="183" t="s">
        <v>93</v>
      </c>
      <c r="D2" s="184"/>
      <c r="E2" s="183" t="s">
        <v>94</v>
      </c>
      <c r="F2" s="184"/>
      <c r="G2" s="85"/>
    </row>
    <row r="3" spans="1:8" ht="45.75" thickBot="1">
      <c r="A3" s="203"/>
      <c r="B3" s="204" t="s">
        <v>77</v>
      </c>
      <c r="C3" s="40" t="s">
        <v>95</v>
      </c>
      <c r="D3" s="33" t="s">
        <v>96</v>
      </c>
      <c r="E3" s="33" t="s">
        <v>97</v>
      </c>
      <c r="F3" s="33" t="s">
        <v>96</v>
      </c>
      <c r="G3" s="205" t="s">
        <v>98</v>
      </c>
    </row>
    <row r="4" spans="1:8" ht="15" customHeight="1">
      <c r="A4" s="21">
        <v>1</v>
      </c>
      <c r="B4" s="129" t="s">
        <v>60</v>
      </c>
      <c r="C4" s="36">
        <v>296.82214999999991</v>
      </c>
      <c r="D4" s="90">
        <v>0.20298245273788665</v>
      </c>
      <c r="E4" s="37">
        <v>212</v>
      </c>
      <c r="F4" s="90">
        <v>0.18996415770609318</v>
      </c>
      <c r="G4" s="38">
        <v>331.04077076021491</v>
      </c>
      <c r="H4" s="50"/>
    </row>
    <row r="5" spans="1:8" ht="14.25" customHeight="1">
      <c r="A5" s="21">
        <v>2</v>
      </c>
      <c r="B5" s="35" t="s">
        <v>49</v>
      </c>
      <c r="C5" s="36">
        <v>666.33898000000033</v>
      </c>
      <c r="D5" s="90">
        <v>4.9664105260528953E-2</v>
      </c>
      <c r="E5" s="37">
        <v>18335</v>
      </c>
      <c r="F5" s="90">
        <v>1.7462122622672722E-3</v>
      </c>
      <c r="G5" s="38">
        <v>29.713855614718504</v>
      </c>
      <c r="H5" s="50"/>
    </row>
    <row r="6" spans="1:8">
      <c r="A6" s="21">
        <v>3</v>
      </c>
      <c r="B6" s="195" t="s">
        <v>61</v>
      </c>
      <c r="C6" s="36">
        <v>58.525249999999993</v>
      </c>
      <c r="D6" s="90">
        <v>3.8590174956390978E-2</v>
      </c>
      <c r="E6" s="37">
        <v>10</v>
      </c>
      <c r="F6" s="90">
        <v>1.6949152542372881E-2</v>
      </c>
      <c r="G6" s="38">
        <v>25.772787118644001</v>
      </c>
    </row>
    <row r="7" spans="1:8">
      <c r="A7" s="21">
        <v>4</v>
      </c>
      <c r="B7" s="129" t="s">
        <v>59</v>
      </c>
      <c r="C7" s="36">
        <v>66.098250000000007</v>
      </c>
      <c r="D7" s="90">
        <v>2.765135292385805E-2</v>
      </c>
      <c r="E7" s="37">
        <v>62</v>
      </c>
      <c r="F7" s="90">
        <v>5.5620346281510724E-3</v>
      </c>
      <c r="G7" s="38">
        <v>13.328629367956898</v>
      </c>
    </row>
    <row r="8" spans="1:8">
      <c r="A8" s="21">
        <v>5</v>
      </c>
      <c r="B8" s="35" t="s">
        <v>87</v>
      </c>
      <c r="C8" s="36">
        <v>92.006780000000262</v>
      </c>
      <c r="D8" s="90">
        <v>1.4221777356588668E-2</v>
      </c>
      <c r="E8" s="37">
        <v>0</v>
      </c>
      <c r="F8" s="90">
        <v>0</v>
      </c>
      <c r="G8" s="38">
        <v>0</v>
      </c>
    </row>
    <row r="9" spans="1:8">
      <c r="A9" s="21">
        <v>6</v>
      </c>
      <c r="B9" s="206" t="s">
        <v>99</v>
      </c>
      <c r="C9" s="36">
        <v>43.952929999999938</v>
      </c>
      <c r="D9" s="90">
        <v>3.8482537272164795E-2</v>
      </c>
      <c r="E9" s="37">
        <v>0</v>
      </c>
      <c r="F9" s="90">
        <v>0</v>
      </c>
      <c r="G9" s="38">
        <v>0</v>
      </c>
    </row>
    <row r="10" spans="1:8">
      <c r="A10" s="21">
        <v>7</v>
      </c>
      <c r="B10" s="35" t="s">
        <v>57</v>
      </c>
      <c r="C10" s="36">
        <v>42.904339999999856</v>
      </c>
      <c r="D10" s="90">
        <v>1.0815367671703966E-2</v>
      </c>
      <c r="E10" s="37">
        <v>0</v>
      </c>
      <c r="F10" s="90">
        <v>0</v>
      </c>
      <c r="G10" s="38">
        <v>0</v>
      </c>
      <c r="H10" s="50"/>
    </row>
    <row r="11" spans="1:8">
      <c r="A11" s="21">
        <v>8</v>
      </c>
      <c r="B11" s="129" t="s">
        <v>62</v>
      </c>
      <c r="C11" s="36">
        <v>28.69912999999989</v>
      </c>
      <c r="D11" s="90">
        <v>2.3876902334427227E-2</v>
      </c>
      <c r="E11" s="37">
        <v>0</v>
      </c>
      <c r="F11" s="90">
        <v>0</v>
      </c>
      <c r="G11" s="38">
        <v>0</v>
      </c>
    </row>
    <row r="12" spans="1:8" ht="15">
      <c r="A12" s="21">
        <v>9</v>
      </c>
      <c r="B12" s="207" t="s">
        <v>100</v>
      </c>
      <c r="C12" s="36">
        <v>14.038870000000111</v>
      </c>
      <c r="D12" s="90">
        <v>1.2894206660768634E-2</v>
      </c>
      <c r="E12" s="37">
        <v>0</v>
      </c>
      <c r="F12" s="90">
        <v>0</v>
      </c>
      <c r="G12" s="38">
        <v>0</v>
      </c>
    </row>
    <row r="13" spans="1:8">
      <c r="A13" s="21">
        <v>10</v>
      </c>
      <c r="B13" s="129" t="s">
        <v>54</v>
      </c>
      <c r="C13" s="36">
        <v>568.21626999999955</v>
      </c>
      <c r="D13" s="90">
        <v>0.10327548487492307</v>
      </c>
      <c r="E13" s="37">
        <v>-10</v>
      </c>
      <c r="F13" s="90">
        <v>-2.741979709350151E-3</v>
      </c>
      <c r="G13" s="38">
        <v>-16.049792678914436</v>
      </c>
    </row>
    <row r="14" spans="1:8">
      <c r="A14" s="21">
        <v>11</v>
      </c>
      <c r="B14" s="35" t="s">
        <v>65</v>
      </c>
      <c r="C14" s="36">
        <v>56.915349999999975</v>
      </c>
      <c r="D14" s="90">
        <v>8.6211452497342481E-2</v>
      </c>
      <c r="E14" s="37">
        <v>-220</v>
      </c>
      <c r="F14" s="90">
        <v>-3.0046435400163888E-2</v>
      </c>
      <c r="G14" s="38">
        <v>-19.089686943458101</v>
      </c>
    </row>
    <row r="15" spans="1:8">
      <c r="A15" s="21">
        <v>12</v>
      </c>
      <c r="B15" s="208" t="s">
        <v>55</v>
      </c>
      <c r="C15" s="36">
        <v>189.0141199999992</v>
      </c>
      <c r="D15" s="90">
        <v>3.4213039757471198E-2</v>
      </c>
      <c r="E15" s="37">
        <v>-50</v>
      </c>
      <c r="F15" s="90">
        <v>-1.1101243339253997E-2</v>
      </c>
      <c r="G15" s="38">
        <v>-63.829866806042645</v>
      </c>
    </row>
    <row r="16" spans="1:8">
      <c r="A16" s="21">
        <v>13</v>
      </c>
      <c r="B16" s="129" t="s">
        <v>102</v>
      </c>
      <c r="C16" s="36">
        <v>-15.512759999999776</v>
      </c>
      <c r="D16" s="90">
        <v>-3.1399504298336963E-3</v>
      </c>
      <c r="E16" s="37">
        <v>-23</v>
      </c>
      <c r="F16" s="90">
        <v>-1.4771997430956968E-2</v>
      </c>
      <c r="G16" s="38">
        <v>-73.576369884103272</v>
      </c>
    </row>
    <row r="17" spans="1:8">
      <c r="A17" s="21">
        <v>14</v>
      </c>
      <c r="B17" s="209" t="s">
        <v>58</v>
      </c>
      <c r="C17" s="36">
        <v>-70.025620000000117</v>
      </c>
      <c r="D17" s="90">
        <v>-2.261414392523935E-2</v>
      </c>
      <c r="E17" s="37">
        <v>-21</v>
      </c>
      <c r="F17" s="90">
        <v>-3.0042918454935622E-2</v>
      </c>
      <c r="G17" s="38">
        <v>-93.421450777534332</v>
      </c>
    </row>
    <row r="18" spans="1:8">
      <c r="A18" s="21">
        <v>15</v>
      </c>
      <c r="B18" s="129" t="s">
        <v>101</v>
      </c>
      <c r="C18" s="36">
        <v>645.29455000000075</v>
      </c>
      <c r="D18" s="90">
        <v>2.2061551475126156E-2</v>
      </c>
      <c r="E18" s="37">
        <v>-189</v>
      </c>
      <c r="F18" s="90">
        <v>-3.8591117917304747E-3</v>
      </c>
      <c r="G18" s="38">
        <v>-114.99933450670125</v>
      </c>
    </row>
    <row r="19" spans="1:8" ht="15.75" thickBot="1">
      <c r="A19" s="83"/>
      <c r="B19" s="86" t="s">
        <v>66</v>
      </c>
      <c r="C19" s="87">
        <v>2683.2885899999997</v>
      </c>
      <c r="D19" s="91">
        <v>3.2871759742056243E-2</v>
      </c>
      <c r="E19" s="88">
        <v>18106</v>
      </c>
      <c r="F19" s="91">
        <v>1.7104208234146843E-3</v>
      </c>
      <c r="G19" s="89">
        <v>18.889541264780291</v>
      </c>
      <c r="H19" s="50"/>
    </row>
    <row r="20" spans="1:8" ht="15" customHeight="1" thickBot="1">
      <c r="A20" s="181"/>
      <c r="B20" s="181"/>
      <c r="C20" s="181"/>
      <c r="D20" s="181"/>
      <c r="E20" s="181"/>
      <c r="F20" s="181"/>
      <c r="G20" s="181"/>
      <c r="H20" s="156"/>
    </row>
    <row r="40" spans="2:5" ht="15">
      <c r="B40" s="56"/>
      <c r="C40" s="57"/>
      <c r="D40" s="58"/>
      <c r="E40" s="59"/>
    </row>
    <row r="41" spans="2:5" ht="15">
      <c r="B41" s="56"/>
      <c r="C41" s="57"/>
      <c r="D41" s="58"/>
      <c r="E41" s="59"/>
    </row>
    <row r="42" spans="2:5" ht="15">
      <c r="B42" s="56"/>
      <c r="C42" s="57"/>
      <c r="D42" s="58"/>
      <c r="E42" s="59"/>
    </row>
    <row r="43" spans="2:5" ht="15">
      <c r="B43" s="56"/>
      <c r="C43" s="57"/>
      <c r="D43" s="58"/>
      <c r="E43" s="59"/>
    </row>
    <row r="44" spans="2:5" ht="15">
      <c r="B44" s="56"/>
      <c r="C44" s="57"/>
      <c r="D44" s="58"/>
      <c r="E44" s="59"/>
    </row>
    <row r="45" spans="2:5" ht="15">
      <c r="B45" s="56"/>
      <c r="C45" s="57"/>
      <c r="D45" s="58"/>
      <c r="E45" s="59"/>
    </row>
    <row r="46" spans="2:5" ht="15.75" thickBot="1">
      <c r="B46" s="74"/>
      <c r="C46" s="74"/>
      <c r="D46" s="74"/>
      <c r="E46" s="74"/>
    </row>
    <row r="49" spans="2:6" ht="14.25" customHeight="1"/>
    <row r="50" spans="2:6">
      <c r="F50" s="50"/>
    </row>
    <row r="52" spans="2:6">
      <c r="F52"/>
    </row>
    <row r="53" spans="2:6">
      <c r="F53"/>
    </row>
    <row r="54" spans="2:6" ht="30.75" thickBot="1">
      <c r="B54" s="40" t="s">
        <v>77</v>
      </c>
      <c r="C54" s="33" t="s">
        <v>103</v>
      </c>
      <c r="D54" s="33" t="s">
        <v>104</v>
      </c>
      <c r="E54" s="34" t="s">
        <v>105</v>
      </c>
      <c r="F54"/>
    </row>
    <row r="55" spans="2:6">
      <c r="B55" s="35" t="str">
        <f t="shared" ref="B55:D59" si="0">B4</f>
        <v>VSI</v>
      </c>
      <c r="C55" s="36">
        <f t="shared" si="0"/>
        <v>296.82214999999991</v>
      </c>
      <c r="D55" s="90">
        <f t="shared" si="0"/>
        <v>0.20298245273788665</v>
      </c>
      <c r="E55" s="38">
        <f>G4</f>
        <v>331.04077076021491</v>
      </c>
    </row>
    <row r="56" spans="2:6">
      <c r="B56" s="35" t="str">
        <f t="shared" si="0"/>
        <v>ОТP Fond Aktsii</v>
      </c>
      <c r="C56" s="36">
        <f t="shared" si="0"/>
        <v>666.33898000000033</v>
      </c>
      <c r="D56" s="90">
        <f t="shared" si="0"/>
        <v>4.9664105260528953E-2</v>
      </c>
      <c r="E56" s="38">
        <f>G5</f>
        <v>29.713855614718504</v>
      </c>
    </row>
    <row r="57" spans="2:6">
      <c r="B57" s="35" t="str">
        <f t="shared" si="0"/>
        <v>UNIVER.UA/Volodymyr Velykyi: Fond Zbalansovanyi</v>
      </c>
      <c r="C57" s="36">
        <f t="shared" si="0"/>
        <v>58.525249999999993</v>
      </c>
      <c r="D57" s="90">
        <f t="shared" si="0"/>
        <v>3.8590174956390978E-2</v>
      </c>
      <c r="E57" s="38">
        <f>G6</f>
        <v>25.772787118644001</v>
      </c>
    </row>
    <row r="58" spans="2:6">
      <c r="B58" s="35" t="str">
        <f t="shared" si="0"/>
        <v>KINTO-Kaznacheiskyi</v>
      </c>
      <c r="C58" s="36">
        <f t="shared" si="0"/>
        <v>66.098250000000007</v>
      </c>
      <c r="D58" s="90">
        <f t="shared" si="0"/>
        <v>2.765135292385805E-2</v>
      </c>
      <c r="E58" s="38">
        <f>G7</f>
        <v>13.328629367956898</v>
      </c>
    </row>
    <row r="59" spans="2:6">
      <c r="B59" s="116" t="str">
        <f t="shared" si="0"/>
        <v xml:space="preserve">UNIVER.UA/Myhailo Hrushevskyi: Fond Derzhavnykh Paperiv   </v>
      </c>
      <c r="C59" s="117">
        <f t="shared" si="0"/>
        <v>92.006780000000262</v>
      </c>
      <c r="D59" s="118">
        <f t="shared" si="0"/>
        <v>1.4221777356588668E-2</v>
      </c>
      <c r="E59" s="119">
        <f>G8</f>
        <v>0</v>
      </c>
    </row>
    <row r="60" spans="2:6">
      <c r="B60" s="115" t="str">
        <f t="shared" ref="B60:D63" si="1">B14</f>
        <v>Nadbannia</v>
      </c>
      <c r="C60" s="36">
        <f t="shared" si="1"/>
        <v>56.915349999999975</v>
      </c>
      <c r="D60" s="90">
        <f t="shared" si="1"/>
        <v>8.6211452497342481E-2</v>
      </c>
      <c r="E60" s="38">
        <f>G14</f>
        <v>-19.089686943458101</v>
      </c>
    </row>
    <row r="61" spans="2:6">
      <c r="B61" s="115" t="str">
        <f t="shared" si="1"/>
        <v>KINTO-Ekviti</v>
      </c>
      <c r="C61" s="36">
        <f t="shared" si="1"/>
        <v>189.0141199999992</v>
      </c>
      <c r="D61" s="90">
        <f t="shared" si="1"/>
        <v>3.4213039757471198E-2</v>
      </c>
      <c r="E61" s="38">
        <f>G15</f>
        <v>-63.829866806042645</v>
      </c>
    </row>
    <row r="62" spans="2:6">
      <c r="B62" s="115" t="str">
        <f t="shared" si="1"/>
        <v>OTP- Кlasychnyi</v>
      </c>
      <c r="C62" s="36">
        <f t="shared" si="1"/>
        <v>-15.512759999999776</v>
      </c>
      <c r="D62" s="90">
        <f t="shared" si="1"/>
        <v>-3.1399504298336963E-3</v>
      </c>
      <c r="E62" s="38">
        <f>G16</f>
        <v>-73.576369884103272</v>
      </c>
    </row>
    <row r="63" spans="2:6">
      <c r="B63" s="115" t="str">
        <f t="shared" si="1"/>
        <v>Altus – Zbalansovanyi</v>
      </c>
      <c r="C63" s="36">
        <f t="shared" si="1"/>
        <v>-70.025620000000117</v>
      </c>
      <c r="D63" s="90">
        <f t="shared" si="1"/>
        <v>-2.261414392523935E-2</v>
      </c>
      <c r="E63" s="38">
        <f>G17</f>
        <v>-93.421450777534332</v>
      </c>
    </row>
    <row r="64" spans="2:6">
      <c r="B64" s="115" t="str">
        <f>B18</f>
        <v>KINTO- Кlasychnyi</v>
      </c>
      <c r="C64" s="36">
        <f>C18</f>
        <v>645.29455000000075</v>
      </c>
      <c r="D64" s="90">
        <f>D18</f>
        <v>2.2061551475126156E-2</v>
      </c>
      <c r="E64" s="38">
        <f>G18</f>
        <v>-114.99933450670125</v>
      </c>
    </row>
    <row r="65" spans="2:5">
      <c r="B65" s="126" t="s">
        <v>73</v>
      </c>
      <c r="C65" s="127">
        <f>C19-SUM(C55:C64)</f>
        <v>697.81153999999947</v>
      </c>
      <c r="D65" s="128"/>
      <c r="E65" s="127">
        <f>G19-SUM(E55:E64)</f>
        <v>-16.0497926789144</v>
      </c>
    </row>
    <row r="66" spans="2:5" ht="15">
      <c r="B66" s="124" t="s">
        <v>66</v>
      </c>
      <c r="C66" s="125">
        <f>SUM(C55:C65)</f>
        <v>2683.2885899999997</v>
      </c>
      <c r="D66" s="125"/>
      <c r="E66" s="125">
        <f>SUM(E55:E65)</f>
        <v>18.889541264780291</v>
      </c>
    </row>
  </sheetData>
  <mergeCells count="5">
    <mergeCell ref="A20:G20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R69" sqref="R69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2" t="s">
        <v>77</v>
      </c>
      <c r="B1" s="63" t="s">
        <v>106</v>
      </c>
      <c r="C1" s="10"/>
    </row>
    <row r="2" spans="1:3" ht="14.25">
      <c r="A2" s="129" t="s">
        <v>107</v>
      </c>
      <c r="B2" s="163">
        <v>7.6588693159977961E-3</v>
      </c>
      <c r="C2" s="10"/>
    </row>
    <row r="3" spans="1:3" ht="14.25">
      <c r="A3" s="35" t="s">
        <v>57</v>
      </c>
      <c r="B3" s="134">
        <v>1.0815367671697329E-2</v>
      </c>
      <c r="C3" s="10"/>
    </row>
    <row r="4" spans="1:3" ht="14.25">
      <c r="A4" s="129" t="s">
        <v>60</v>
      </c>
      <c r="B4" s="134">
        <v>1.0940073234544823E-2</v>
      </c>
      <c r="C4" s="10"/>
    </row>
    <row r="5" spans="1:3" ht="14.25">
      <c r="A5" s="129" t="s">
        <v>108</v>
      </c>
      <c r="B5" s="135">
        <v>1.1806451878228819E-2</v>
      </c>
      <c r="C5" s="10"/>
    </row>
    <row r="6" spans="1:3" ht="15">
      <c r="A6" s="207" t="s">
        <v>100</v>
      </c>
      <c r="B6" s="136">
        <v>1.2894206660774454E-2</v>
      </c>
      <c r="C6" s="10"/>
    </row>
    <row r="7" spans="1:3" ht="14.25">
      <c r="A7" s="210" t="s">
        <v>87</v>
      </c>
      <c r="B7" s="135">
        <v>1.4221777356613341E-2</v>
      </c>
      <c r="C7" s="10"/>
    </row>
    <row r="8" spans="1:3" ht="14.25">
      <c r="A8" s="195" t="s">
        <v>61</v>
      </c>
      <c r="B8" s="135">
        <v>2.1280338707078794E-2</v>
      </c>
      <c r="C8" s="10"/>
    </row>
    <row r="9" spans="1:3" ht="14.25">
      <c r="A9" s="129" t="s">
        <v>59</v>
      </c>
      <c r="B9" s="135">
        <v>2.1967136322775138E-2</v>
      </c>
      <c r="C9" s="10"/>
    </row>
    <row r="10" spans="1:3" ht="14.25">
      <c r="A10" s="129" t="s">
        <v>62</v>
      </c>
      <c r="B10" s="135">
        <v>2.3876902334448502E-2</v>
      </c>
      <c r="C10" s="10"/>
    </row>
    <row r="11" spans="1:3" ht="14.25">
      <c r="A11" s="129" t="s">
        <v>101</v>
      </c>
      <c r="B11" s="135">
        <v>2.6021081529428391E-2</v>
      </c>
      <c r="C11" s="10"/>
    </row>
    <row r="12" spans="1:3" ht="14.25">
      <c r="A12" s="206" t="s">
        <v>99</v>
      </c>
      <c r="B12" s="135">
        <v>3.8482537272205963E-2</v>
      </c>
      <c r="C12" s="10"/>
    </row>
    <row r="13" spans="1:3" ht="14.25">
      <c r="A13" s="208" t="s">
        <v>55</v>
      </c>
      <c r="B13" s="135">
        <v>4.5822975093628537E-2</v>
      </c>
      <c r="C13" s="10"/>
    </row>
    <row r="14" spans="1:3" ht="14.25">
      <c r="A14" s="130" t="s">
        <v>49</v>
      </c>
      <c r="B14" s="135">
        <v>4.7834364045212796E-2</v>
      </c>
      <c r="C14" s="10"/>
    </row>
    <row r="15" spans="1:3" ht="14.25">
      <c r="A15" s="129" t="s">
        <v>54</v>
      </c>
      <c r="B15" s="135">
        <v>0.10630896159991554</v>
      </c>
      <c r="C15" s="10"/>
    </row>
    <row r="16" spans="1:3" ht="14.25">
      <c r="A16" s="129" t="s">
        <v>65</v>
      </c>
      <c r="B16" s="136">
        <v>0.11985923052443148</v>
      </c>
      <c r="C16" s="10"/>
    </row>
    <row r="17" spans="1:3" ht="14.25">
      <c r="A17" s="211" t="s">
        <v>109</v>
      </c>
      <c r="B17" s="134">
        <v>3.4652684903132114E-2</v>
      </c>
      <c r="C17" s="10"/>
    </row>
    <row r="18" spans="1:3" ht="14.25">
      <c r="A18" s="139" t="s">
        <v>18</v>
      </c>
      <c r="B18" s="134">
        <v>3.1460986984060746E-2</v>
      </c>
      <c r="C18" s="10"/>
    </row>
    <row r="19" spans="1:3" ht="14.25">
      <c r="A19" s="139" t="s">
        <v>17</v>
      </c>
      <c r="B19" s="134">
        <v>9.8886847508915965E-2</v>
      </c>
      <c r="C19" s="54"/>
    </row>
    <row r="20" spans="1:3" ht="14.25">
      <c r="A20" s="139" t="s">
        <v>110</v>
      </c>
      <c r="B20" s="134">
        <v>2.4092923543818534E-2</v>
      </c>
      <c r="C20" s="9"/>
    </row>
    <row r="21" spans="1:3" ht="14.25">
      <c r="A21" s="139" t="s">
        <v>111</v>
      </c>
      <c r="B21" s="134">
        <v>2.5420227536174789E-2</v>
      </c>
      <c r="C21" s="69"/>
    </row>
    <row r="22" spans="1:3" ht="14.25">
      <c r="A22" s="139" t="s">
        <v>112</v>
      </c>
      <c r="B22" s="134">
        <v>1.0712328767123289E-2</v>
      </c>
      <c r="C22" s="10"/>
    </row>
    <row r="23" spans="1:3" ht="15" thickBot="1">
      <c r="A23" s="212" t="s">
        <v>113</v>
      </c>
      <c r="B23" s="137">
        <v>-4.7708705614724067E-3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M36" sqref="M36"/>
    </sheetView>
  </sheetViews>
  <sheetFormatPr defaultRowHeight="14.25"/>
  <cols>
    <col min="1" max="1" width="4.7109375" style="29" customWidth="1"/>
    <col min="2" max="2" width="35.85546875" style="27" customWidth="1"/>
    <col min="3" max="4" width="12.7109375" style="29" customWidth="1"/>
    <col min="5" max="5" width="16.7109375" style="39" customWidth="1"/>
    <col min="6" max="6" width="14.7109375" style="43" customWidth="1"/>
    <col min="7" max="7" width="14.7109375" style="39" customWidth="1"/>
    <col min="8" max="8" width="12.7109375" style="43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70" t="s">
        <v>120</v>
      </c>
      <c r="B1" s="170"/>
      <c r="C1" s="170"/>
      <c r="D1" s="170"/>
      <c r="E1" s="170"/>
      <c r="F1" s="170"/>
      <c r="G1" s="170"/>
      <c r="H1" s="170"/>
      <c r="I1" s="170"/>
      <c r="J1" s="170"/>
      <c r="K1" s="13"/>
      <c r="L1" s="14"/>
      <c r="M1" s="14"/>
    </row>
    <row r="2" spans="1:13" ht="45.75" thickBot="1">
      <c r="A2" s="15" t="s">
        <v>92</v>
      </c>
      <c r="B2" s="15" t="s">
        <v>77</v>
      </c>
      <c r="C2" s="42" t="s">
        <v>121</v>
      </c>
      <c r="D2" s="42" t="s">
        <v>122</v>
      </c>
      <c r="E2" s="42" t="s">
        <v>42</v>
      </c>
      <c r="F2" s="42" t="s">
        <v>43</v>
      </c>
      <c r="G2" s="42" t="s">
        <v>44</v>
      </c>
      <c r="H2" s="42" t="s">
        <v>45</v>
      </c>
      <c r="I2" s="17" t="s">
        <v>46</v>
      </c>
      <c r="J2" s="18" t="s">
        <v>47</v>
      </c>
    </row>
    <row r="3" spans="1:13">
      <c r="A3" s="21">
        <v>1</v>
      </c>
      <c r="B3" s="195" t="s">
        <v>114</v>
      </c>
      <c r="C3" s="103" t="s">
        <v>117</v>
      </c>
      <c r="D3" s="104" t="s">
        <v>118</v>
      </c>
      <c r="E3" s="78">
        <v>1534112.93</v>
      </c>
      <c r="F3" s="79">
        <v>746</v>
      </c>
      <c r="G3" s="78">
        <v>2056.4516487935657</v>
      </c>
      <c r="H3" s="49">
        <v>1000</v>
      </c>
      <c r="I3" s="77" t="s">
        <v>1</v>
      </c>
      <c r="J3" s="80" t="s">
        <v>14</v>
      </c>
    </row>
    <row r="4" spans="1:13">
      <c r="A4" s="21">
        <v>2</v>
      </c>
      <c r="B4" s="195" t="s">
        <v>115</v>
      </c>
      <c r="C4" s="103" t="s">
        <v>117</v>
      </c>
      <c r="D4" s="104" t="s">
        <v>119</v>
      </c>
      <c r="E4" s="78">
        <v>1089953.6200999999</v>
      </c>
      <c r="F4" s="79">
        <v>1975</v>
      </c>
      <c r="G4" s="78">
        <v>551.87525068354432</v>
      </c>
      <c r="H4" s="49">
        <v>1000</v>
      </c>
      <c r="I4" s="77" t="s">
        <v>0</v>
      </c>
      <c r="J4" s="80" t="s">
        <v>2</v>
      </c>
    </row>
    <row r="5" spans="1:13">
      <c r="A5" s="21">
        <v>3</v>
      </c>
      <c r="B5" s="213" t="s">
        <v>116</v>
      </c>
      <c r="C5" s="103" t="s">
        <v>117</v>
      </c>
      <c r="D5" s="104" t="s">
        <v>118</v>
      </c>
      <c r="E5" s="78">
        <v>324335.23</v>
      </c>
      <c r="F5" s="79">
        <v>679</v>
      </c>
      <c r="G5" s="78">
        <v>477.6660235640648</v>
      </c>
      <c r="H5" s="49">
        <v>1000</v>
      </c>
      <c r="I5" s="77" t="s">
        <v>8</v>
      </c>
      <c r="J5" s="80" t="s">
        <v>4</v>
      </c>
    </row>
    <row r="6" spans="1:13" ht="15.75" customHeight="1" thickBot="1">
      <c r="A6" s="171" t="s">
        <v>66</v>
      </c>
      <c r="B6" s="172"/>
      <c r="C6" s="105" t="s">
        <v>6</v>
      </c>
      <c r="D6" s="105" t="s">
        <v>6</v>
      </c>
      <c r="E6" s="92">
        <f>SUM(E3:E5)</f>
        <v>2948401.7800999996</v>
      </c>
      <c r="F6" s="93">
        <f>SUM(F3:F5)</f>
        <v>3400</v>
      </c>
      <c r="G6" s="105" t="s">
        <v>6</v>
      </c>
      <c r="H6" s="105" t="s">
        <v>6</v>
      </c>
      <c r="I6" s="105" t="s">
        <v>6</v>
      </c>
      <c r="J6" s="105" t="s">
        <v>6</v>
      </c>
    </row>
    <row r="7" spans="1:13">
      <c r="A7" s="174"/>
      <c r="B7" s="174"/>
      <c r="C7" s="174"/>
      <c r="D7" s="174"/>
      <c r="E7" s="174"/>
      <c r="F7" s="174"/>
      <c r="G7" s="174"/>
      <c r="H7" s="174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L37" sqref="L37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6" t="s">
        <v>123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customFormat="1" ht="15.75" customHeight="1" thickBot="1">
      <c r="A2" s="177" t="s">
        <v>40</v>
      </c>
      <c r="B2" s="96"/>
      <c r="C2" s="97"/>
      <c r="D2" s="98"/>
      <c r="E2" s="179" t="s">
        <v>124</v>
      </c>
      <c r="F2" s="179"/>
      <c r="G2" s="179"/>
      <c r="H2" s="179"/>
      <c r="I2" s="179"/>
      <c r="J2" s="179"/>
      <c r="K2" s="179"/>
    </row>
    <row r="3" spans="1:11" customFormat="1" ht="64.5" thickBot="1">
      <c r="A3" s="178"/>
      <c r="B3" s="197" t="s">
        <v>77</v>
      </c>
      <c r="C3" s="198" t="s">
        <v>78</v>
      </c>
      <c r="D3" s="198" t="s">
        <v>125</v>
      </c>
      <c r="E3" s="17" t="s">
        <v>80</v>
      </c>
      <c r="F3" s="17" t="s">
        <v>81</v>
      </c>
      <c r="G3" s="17" t="s">
        <v>126</v>
      </c>
      <c r="H3" s="17" t="s">
        <v>82</v>
      </c>
      <c r="I3" s="17" t="s">
        <v>24</v>
      </c>
      <c r="J3" s="18" t="s">
        <v>84</v>
      </c>
      <c r="K3" s="199" t="s">
        <v>85</v>
      </c>
    </row>
    <row r="4" spans="1:11" customFormat="1" collapsed="1">
      <c r="A4" s="21">
        <v>1</v>
      </c>
      <c r="B4" s="25" t="s">
        <v>127</v>
      </c>
      <c r="C4" s="99">
        <v>38441</v>
      </c>
      <c r="D4" s="99">
        <v>38625</v>
      </c>
      <c r="E4" s="94">
        <v>-7.8931376848841994E-3</v>
      </c>
      <c r="F4" s="94">
        <v>-0.11728548311980236</v>
      </c>
      <c r="G4" s="94">
        <v>-0.16375056246684849</v>
      </c>
      <c r="H4" s="94">
        <v>-0.29120945846526636</v>
      </c>
      <c r="I4" s="94">
        <v>-0.16074849893673948</v>
      </c>
      <c r="J4" s="100">
        <v>-0.52233397643593427</v>
      </c>
      <c r="K4" s="154">
        <v>-5.5913434954219743E-2</v>
      </c>
    </row>
    <row r="5" spans="1:11" customFormat="1" collapsed="1">
      <c r="A5" s="21">
        <v>2</v>
      </c>
      <c r="B5" s="195" t="s">
        <v>115</v>
      </c>
      <c r="C5" s="99">
        <v>39048</v>
      </c>
      <c r="D5" s="99">
        <v>39140</v>
      </c>
      <c r="E5" s="94">
        <v>8.2893842174302623E-2</v>
      </c>
      <c r="F5" s="94">
        <v>-2.8327214679251478E-2</v>
      </c>
      <c r="G5" s="94">
        <v>0.12270925681042733</v>
      </c>
      <c r="H5" s="94">
        <v>0.35331246480287248</v>
      </c>
      <c r="I5" s="94">
        <v>0.21664822538213491</v>
      </c>
      <c r="J5" s="100">
        <v>-0.4481247493164765</v>
      </c>
      <c r="K5" s="155">
        <v>-5.0676625569685996E-2</v>
      </c>
    </row>
    <row r="6" spans="1:11" customFormat="1">
      <c r="A6" s="21">
        <v>3</v>
      </c>
      <c r="B6" s="195" t="s">
        <v>114</v>
      </c>
      <c r="C6" s="99">
        <v>39100</v>
      </c>
      <c r="D6" s="99">
        <v>39268</v>
      </c>
      <c r="E6" s="94">
        <v>5.6330240932564779E-2</v>
      </c>
      <c r="F6" s="94">
        <v>1.3034985076801231E-2</v>
      </c>
      <c r="G6" s="94">
        <v>-3.0758340837076958E-2</v>
      </c>
      <c r="H6" s="94">
        <v>7.3241247718005997E-2</v>
      </c>
      <c r="I6" s="94">
        <v>-1.1471284745201316E-2</v>
      </c>
      <c r="J6" s="100">
        <v>1.0564516487934101</v>
      </c>
      <c r="K6" s="155">
        <v>6.7237778798769021E-2</v>
      </c>
    </row>
    <row r="7" spans="1:11" ht="15.75" thickBot="1">
      <c r="A7" s="138"/>
      <c r="B7" s="143" t="s">
        <v>89</v>
      </c>
      <c r="C7" s="144" t="s">
        <v>6</v>
      </c>
      <c r="D7" s="144" t="s">
        <v>6</v>
      </c>
      <c r="E7" s="145">
        <f>AVERAGE(E4:E6)</f>
        <v>4.3776981807327732E-2</v>
      </c>
      <c r="F7" s="145">
        <f>AVERAGE(F4:F6)</f>
        <v>-4.4192570907417537E-2</v>
      </c>
      <c r="G7" s="145">
        <f>AVERAGE(G4:G6)</f>
        <v>-2.393321549783271E-2</v>
      </c>
      <c r="H7" s="145">
        <f>AVERAGE(H4:H6)</f>
        <v>4.5114751351870708E-2</v>
      </c>
      <c r="I7" s="145">
        <f>AVERAGE(I4:I6)</f>
        <v>1.480948056673137E-2</v>
      </c>
      <c r="J7" s="144" t="s">
        <v>6</v>
      </c>
      <c r="K7" s="144" t="s">
        <v>6</v>
      </c>
    </row>
    <row r="8" spans="1:11">
      <c r="A8" s="187" t="s">
        <v>90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ht="15" thickBot="1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>
      <c r="B10" s="27"/>
      <c r="C10" s="28"/>
      <c r="D10" s="28"/>
      <c r="E10" s="27"/>
      <c r="F10" s="27"/>
      <c r="G10" s="27"/>
      <c r="H10" s="27"/>
      <c r="I10" s="27"/>
    </row>
    <row r="11" spans="1:11">
      <c r="B11" s="27"/>
      <c r="C11" s="28"/>
      <c r="D11" s="28"/>
      <c r="E11" s="110"/>
      <c r="F11" s="27"/>
      <c r="G11" s="27"/>
      <c r="H11" s="27"/>
      <c r="I11" s="2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7"/>
  <sheetViews>
    <sheetView topLeftCell="A10" zoomScale="85" workbookViewId="0">
      <selection activeCell="I43" sqref="I43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82" t="s">
        <v>128</v>
      </c>
      <c r="B1" s="182"/>
      <c r="C1" s="182"/>
      <c r="D1" s="182"/>
      <c r="E1" s="182"/>
      <c r="F1" s="182"/>
      <c r="G1" s="182"/>
    </row>
    <row r="2" spans="1:11" s="29" customFormat="1" ht="15.75" customHeight="1" thickBot="1">
      <c r="A2" s="177" t="s">
        <v>92</v>
      </c>
      <c r="B2" s="84"/>
      <c r="C2" s="183" t="s">
        <v>93</v>
      </c>
      <c r="D2" s="184"/>
      <c r="E2" s="183" t="s">
        <v>94</v>
      </c>
      <c r="F2" s="184"/>
      <c r="G2" s="85"/>
    </row>
    <row r="3" spans="1:11" s="29" customFormat="1" ht="45.75" thickBot="1">
      <c r="A3" s="178"/>
      <c r="B3" s="33" t="s">
        <v>77</v>
      </c>
      <c r="C3" s="33" t="s">
        <v>95</v>
      </c>
      <c r="D3" s="33" t="s">
        <v>96</v>
      </c>
      <c r="E3" s="33" t="s">
        <v>97</v>
      </c>
      <c r="F3" s="33" t="s">
        <v>96</v>
      </c>
      <c r="G3" s="34" t="s">
        <v>129</v>
      </c>
    </row>
    <row r="4" spans="1:11" s="29" customFormat="1">
      <c r="A4" s="21">
        <v>1</v>
      </c>
      <c r="B4" s="195" t="s">
        <v>114</v>
      </c>
      <c r="C4" s="36">
        <v>81.808649999999901</v>
      </c>
      <c r="D4" s="94">
        <v>5.6330240932705854E-2</v>
      </c>
      <c r="E4" s="37">
        <v>0</v>
      </c>
      <c r="F4" s="94">
        <v>0</v>
      </c>
      <c r="G4" s="38">
        <v>0</v>
      </c>
    </row>
    <row r="5" spans="1:11" s="29" customFormat="1">
      <c r="A5" s="21">
        <v>2</v>
      </c>
      <c r="B5" s="25" t="s">
        <v>127</v>
      </c>
      <c r="C5" s="36">
        <v>-2.5803900000000137</v>
      </c>
      <c r="D5" s="94">
        <v>-7.8931376848864355E-3</v>
      </c>
      <c r="E5" s="37">
        <v>0</v>
      </c>
      <c r="F5" s="94">
        <v>0</v>
      </c>
      <c r="G5" s="38">
        <v>0</v>
      </c>
    </row>
    <row r="6" spans="1:11" s="29" customFormat="1">
      <c r="A6" s="21">
        <v>3</v>
      </c>
      <c r="B6" s="35" t="s">
        <v>115</v>
      </c>
      <c r="C6" s="36">
        <v>-337.52017000000012</v>
      </c>
      <c r="D6" s="94">
        <v>-0.23644579139793206</v>
      </c>
      <c r="E6" s="37">
        <v>-826</v>
      </c>
      <c r="F6" s="94">
        <v>-0.29489468047126027</v>
      </c>
      <c r="G6" s="38">
        <v>-454.22904408015745</v>
      </c>
    </row>
    <row r="7" spans="1:11" s="29" customFormat="1" ht="15.75" thickBot="1">
      <c r="A7" s="106"/>
      <c r="B7" s="86" t="s">
        <v>66</v>
      </c>
      <c r="C7" s="107">
        <v>-258.29191000000026</v>
      </c>
      <c r="D7" s="91">
        <v>-8.0547733884724568E-2</v>
      </c>
      <c r="E7" s="88">
        <v>-826</v>
      </c>
      <c r="F7" s="91">
        <v>-0.19545669663984855</v>
      </c>
      <c r="G7" s="89">
        <v>-454.22904408015745</v>
      </c>
    </row>
    <row r="8" spans="1:11" s="29" customFormat="1" ht="15" customHeight="1" thickBot="1">
      <c r="A8" s="185"/>
      <c r="B8" s="185"/>
      <c r="C8" s="185"/>
      <c r="D8" s="185"/>
      <c r="E8" s="185"/>
      <c r="F8" s="185"/>
      <c r="G8" s="185"/>
      <c r="H8" s="7"/>
      <c r="I8" s="7"/>
      <c r="J8" s="7"/>
      <c r="K8" s="7"/>
    </row>
    <row r="9" spans="1:11" s="29" customFormat="1">
      <c r="D9" s="39"/>
    </row>
    <row r="10" spans="1:11" s="29" customFormat="1">
      <c r="D10" s="39"/>
    </row>
    <row r="11" spans="1:11" s="29" customFormat="1">
      <c r="D11" s="39"/>
    </row>
    <row r="12" spans="1:11" s="29" customFormat="1">
      <c r="D12" s="39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9" s="29" customFormat="1">
      <c r="D17" s="39"/>
    </row>
    <row r="18" spans="4:9" s="29" customFormat="1">
      <c r="D18" s="39"/>
    </row>
    <row r="19" spans="4:9" s="29" customFormat="1">
      <c r="D19" s="39"/>
    </row>
    <row r="20" spans="4:9" s="29" customFormat="1">
      <c r="D20" s="39"/>
    </row>
    <row r="21" spans="4:9" s="29" customFormat="1">
      <c r="D21" s="39"/>
    </row>
    <row r="22" spans="4:9" s="29" customFormat="1">
      <c r="D22" s="39"/>
    </row>
    <row r="23" spans="4:9" s="29" customFormat="1">
      <c r="D23" s="39"/>
    </row>
    <row r="24" spans="4:9" s="29" customFormat="1">
      <c r="D24" s="39"/>
    </row>
    <row r="25" spans="4:9" s="29" customFormat="1">
      <c r="D25" s="39"/>
    </row>
    <row r="26" spans="4:9" s="29" customFormat="1">
      <c r="D26" s="39"/>
    </row>
    <row r="27" spans="4:9" s="29" customFormat="1">
      <c r="D27" s="39"/>
    </row>
    <row r="28" spans="4:9" s="29" customFormat="1"/>
    <row r="29" spans="4:9" s="29" customFormat="1"/>
    <row r="30" spans="4:9" s="29" customFormat="1">
      <c r="H30" s="22"/>
      <c r="I30" s="22"/>
    </row>
    <row r="33" spans="1:5" ht="30.75" thickBot="1">
      <c r="B33" s="40" t="s">
        <v>77</v>
      </c>
      <c r="C33" s="33" t="s">
        <v>130</v>
      </c>
      <c r="D33" s="33" t="s">
        <v>131</v>
      </c>
      <c r="E33" s="34" t="s">
        <v>132</v>
      </c>
    </row>
    <row r="34" spans="1:5">
      <c r="A34" s="22">
        <v>1</v>
      </c>
      <c r="B34" s="35" t="str">
        <f t="shared" ref="B34:D36" si="0">B4</f>
        <v>Zbalansovanyi Fond "Parytet"</v>
      </c>
      <c r="C34" s="111">
        <f t="shared" si="0"/>
        <v>81.808649999999901</v>
      </c>
      <c r="D34" s="94">
        <f t="shared" si="0"/>
        <v>5.6330240932705854E-2</v>
      </c>
      <c r="E34" s="112">
        <f>G4</f>
        <v>0</v>
      </c>
    </row>
    <row r="35" spans="1:5">
      <c r="A35" s="22">
        <v>2</v>
      </c>
      <c r="B35" s="35" t="str">
        <f t="shared" si="0"/>
        <v>Оptimum</v>
      </c>
      <c r="C35" s="111">
        <f t="shared" si="0"/>
        <v>-2.5803900000000137</v>
      </c>
      <c r="D35" s="94">
        <f t="shared" si="0"/>
        <v>-7.8931376848864355E-3</v>
      </c>
      <c r="E35" s="112">
        <f>G5</f>
        <v>0</v>
      </c>
    </row>
    <row r="36" spans="1:5">
      <c r="A36" s="22">
        <v>3</v>
      </c>
      <c r="B36" s="35" t="str">
        <f t="shared" si="0"/>
        <v>ТАSК Ukrainskyi Kapital</v>
      </c>
      <c r="C36" s="111">
        <f t="shared" si="0"/>
        <v>-337.52017000000012</v>
      </c>
      <c r="D36" s="94">
        <f t="shared" si="0"/>
        <v>-0.23644579139793206</v>
      </c>
      <c r="E36" s="112">
        <f>G6</f>
        <v>-454.22904408015745</v>
      </c>
    </row>
    <row r="37" spans="1:5">
      <c r="B37" s="35"/>
      <c r="C37" s="111"/>
      <c r="D37" s="94"/>
      <c r="E37" s="112"/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R52" sqref="R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77</v>
      </c>
      <c r="B1" s="63" t="s">
        <v>106</v>
      </c>
      <c r="C1" s="10"/>
      <c r="D1" s="10"/>
    </row>
    <row r="2" spans="1:4" ht="14.25">
      <c r="A2" s="70" t="s">
        <v>133</v>
      </c>
      <c r="B2" s="131">
        <v>-7.8931376848841994E-3</v>
      </c>
      <c r="C2" s="10"/>
      <c r="D2" s="10"/>
    </row>
    <row r="3" spans="1:4" ht="14.25">
      <c r="A3" s="25" t="s">
        <v>114</v>
      </c>
      <c r="B3" s="131">
        <v>5.6330240932564779E-2</v>
      </c>
      <c r="C3" s="10"/>
      <c r="D3" s="10"/>
    </row>
    <row r="4" spans="1:4" ht="14.25">
      <c r="A4" s="25" t="s">
        <v>115</v>
      </c>
      <c r="B4" s="131">
        <v>8.2893842174302623E-2</v>
      </c>
      <c r="C4" s="10"/>
      <c r="D4" s="10"/>
    </row>
    <row r="5" spans="1:4" ht="14.25">
      <c r="A5" s="25" t="s">
        <v>109</v>
      </c>
      <c r="B5" s="132">
        <v>4.3776981807327732E-2</v>
      </c>
      <c r="C5" s="10"/>
      <c r="D5" s="10"/>
    </row>
    <row r="6" spans="1:4" ht="14.25">
      <c r="A6" s="139" t="s">
        <v>18</v>
      </c>
      <c r="B6" s="132">
        <v>3.1460986984060746E-2</v>
      </c>
      <c r="C6" s="10"/>
      <c r="D6" s="10"/>
    </row>
    <row r="7" spans="1:4" ht="14.25">
      <c r="A7" s="139" t="s">
        <v>17</v>
      </c>
      <c r="B7" s="132">
        <v>9.8886847508915965E-2</v>
      </c>
      <c r="C7" s="10"/>
      <c r="D7" s="10"/>
    </row>
    <row r="8" spans="1:4" ht="14.25">
      <c r="A8" s="139" t="s">
        <v>110</v>
      </c>
      <c r="B8" s="132">
        <v>2.4092923543818534E-2</v>
      </c>
      <c r="C8" s="10"/>
      <c r="D8" s="10"/>
    </row>
    <row r="9" spans="1:4" ht="14.25">
      <c r="A9" s="139" t="s">
        <v>111</v>
      </c>
      <c r="B9" s="132">
        <v>2.5420227536174789E-2</v>
      </c>
      <c r="C9" s="10"/>
      <c r="D9" s="10"/>
    </row>
    <row r="10" spans="1:4" ht="14.25">
      <c r="A10" s="139" t="s">
        <v>112</v>
      </c>
      <c r="B10" s="132">
        <v>1.0712328767123289E-2</v>
      </c>
      <c r="C10" s="10"/>
      <c r="D10" s="10"/>
    </row>
    <row r="11" spans="1:4" ht="15" thickBot="1">
      <c r="A11" s="212" t="s">
        <v>113</v>
      </c>
      <c r="B11" s="133">
        <v>-4.7708705614724067E-3</v>
      </c>
      <c r="C11" s="10"/>
      <c r="D11" s="10"/>
    </row>
    <row r="12" spans="1:4">
      <c r="B12" s="10"/>
      <c r="C12" s="10"/>
      <c r="D12" s="10"/>
    </row>
    <row r="13" spans="1:4" ht="14.25">
      <c r="A13" s="51"/>
      <c r="B13" s="52"/>
      <c r="C13" s="10"/>
      <c r="D13" s="10"/>
    </row>
    <row r="14" spans="1:4" ht="14.25">
      <c r="A14" s="51"/>
      <c r="B14" s="52"/>
      <c r="C14" s="10"/>
      <c r="D14" s="10"/>
    </row>
    <row r="15" spans="1:4" ht="14.25">
      <c r="A15" s="51"/>
      <c r="B15" s="52"/>
      <c r="C15" s="10"/>
      <c r="D15" s="10"/>
    </row>
    <row r="16" spans="1:4" ht="14.25">
      <c r="A16" s="51"/>
      <c r="B16" s="52"/>
      <c r="C16" s="10"/>
      <c r="D16" s="10"/>
    </row>
    <row r="17" spans="1:4" ht="14.25">
      <c r="A17" s="51"/>
      <c r="B17" s="52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2018-08-15T18:22:17Z</dcterms:modified>
</cp:coreProperties>
</file>