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<sst xmlns="http://schemas.openxmlformats.org/spreadsheetml/2006/main" count="540" uniqueCount="185">
  <si>
    <t>http://www.task.ua/</t>
  </si>
  <si>
    <t>http://pioglobal.ua/</t>
  </si>
  <si>
    <t>http://www.delta-capital.com.ua/</t>
  </si>
  <si>
    <t>http://www.dragon-am.com/</t>
  </si>
  <si>
    <t>http://univer.ua/</t>
  </si>
  <si>
    <t>http://www.sem.biz.ua/</t>
  </si>
  <si>
    <t>http://otpcapital.com.ua/</t>
  </si>
  <si>
    <t>х</t>
  </si>
  <si>
    <t>http://dragon-am.com/</t>
  </si>
  <si>
    <t>http://www.altus.ua/</t>
  </si>
  <si>
    <t>http://www.vseswit.com.ua/</t>
  </si>
  <si>
    <t>http://www.kinto.com/</t>
  </si>
  <si>
    <t>http://bonum-group.com/</t>
  </si>
  <si>
    <t>http://www.am.eavex.com.ua/</t>
  </si>
  <si>
    <t>http://upicapital.com/</t>
  </si>
  <si>
    <t>http://www.sparta.ua/</t>
  </si>
  <si>
    <t>http://am.artcapital.ua/</t>
  </si>
  <si>
    <t>**</t>
  </si>
  <si>
    <t>http://upicapital.com</t>
  </si>
  <si>
    <t>http://fidobank.ua/</t>
  </si>
  <si>
    <t/>
  </si>
  <si>
    <t>http://www.otpcapital.com.ua/</t>
  </si>
  <si>
    <t>PFTS Index</t>
  </si>
  <si>
    <t>UX index</t>
  </si>
  <si>
    <t>Open-ended CII</t>
  </si>
  <si>
    <t>Interval CII</t>
  </si>
  <si>
    <t>Closed-end CII</t>
  </si>
  <si>
    <t>November</t>
  </si>
  <si>
    <t>December</t>
  </si>
  <si>
    <t>Since the beginning of 2013</t>
  </si>
  <si>
    <t>Monthly change</t>
  </si>
  <si>
    <t>Change since year beginning</t>
  </si>
  <si>
    <t>RTSI (Russia)</t>
  </si>
  <si>
    <t>MICEX (Russia)</t>
  </si>
  <si>
    <t>FTSE 100 (Great Britain)</t>
  </si>
  <si>
    <t>CAC 40 (France)</t>
  </si>
  <si>
    <t>WIG20 (Poland)</t>
  </si>
  <si>
    <t>S&amp;P 500 (USA)</t>
  </si>
  <si>
    <t>HANG SENG (Hong Kong)</t>
  </si>
  <si>
    <t>DJIA (USA)</t>
  </si>
  <si>
    <t>SHANGHAI SE COMPOSITE (China)</t>
  </si>
  <si>
    <t>DAX (Germany)</t>
  </si>
  <si>
    <t>UX Index</t>
  </si>
  <si>
    <t>NIKKEI 225 (Japan)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</si>
  <si>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</si>
  <si>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</si>
  <si>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</si>
  <si>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</si>
  <si>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</si>
  <si>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</si>
  <si>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</si>
  <si>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</si>
  <si>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</si>
  <si>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"OTP Classic"</t>
  </si>
  <si>
    <t>"KINTO-Classic"</t>
  </si>
  <si>
    <t>"Sparta Balanced"</t>
  </si>
  <si>
    <t>"OTP Equity Fund"</t>
  </si>
  <si>
    <t>"FIDO Bond Fund"</t>
  </si>
  <si>
    <t>"Delta-Fund Balanced"</t>
  </si>
  <si>
    <t>"KINTO-Equity"</t>
  </si>
  <si>
    <t>"Premium-Index Fund "</t>
  </si>
  <si>
    <t>"Sofiyivsky"</t>
  </si>
  <si>
    <t>"Delta-Money Market Fund"</t>
  </si>
  <si>
    <t>"Altus-Deposit"</t>
  </si>
  <si>
    <t>"UNIVER.UA/Mykhailo Hrushevsky: Government Securities Fund"</t>
  </si>
  <si>
    <t>"Argentum"</t>
  </si>
  <si>
    <t>"Altus - Balanced"</t>
  </si>
  <si>
    <r>
      <t xml:space="preserve">"OTP Bond </t>
    </r>
    <r>
      <rPr>
        <sz val="11"/>
        <color indexed="8"/>
        <rFont val="Arial"/>
        <family val="0"/>
      </rPr>
      <t>Fund"</t>
    </r>
  </si>
  <si>
    <t>"VSE"</t>
  </si>
  <si>
    <t>"Andromeda"</t>
  </si>
  <si>
    <t>"KINTO-Treasury"</t>
  </si>
  <si>
    <t>"Concorde Prosperity”</t>
  </si>
  <si>
    <t>"UNIVER.UA/Taras Shevchenko: Savings Fund"</t>
  </si>
  <si>
    <t>"Sparta 300"</t>
  </si>
  <si>
    <t>“TASK Resurs”</t>
  </si>
  <si>
    <t>"Altus-Strategic"</t>
  </si>
  <si>
    <t>"Premium - Balanced Fund"</t>
  </si>
  <si>
    <t>"UNIVER.UA/Volodymyr The Great: Balanced Fund"</t>
  </si>
  <si>
    <t>"UNIVER.UA/Yaroslav The Wise - Equities Fund"</t>
  </si>
  <si>
    <t>"Concorde Stability"</t>
  </si>
  <si>
    <t>"SEM Azhio"</t>
  </si>
  <si>
    <t>"Nadbannia"</t>
  </si>
  <si>
    <t>"Bonum Optimum"</t>
  </si>
  <si>
    <t>"ART Index"</t>
  </si>
  <si>
    <t>Other</t>
  </si>
  <si>
    <t>Total</t>
  </si>
  <si>
    <t>LLC "AMC  "OTP Capital"</t>
  </si>
  <si>
    <t>PrJSC "Kinto"</t>
  </si>
  <si>
    <t xml:space="preserve">PrJSC AMC "SPARTA" </t>
  </si>
  <si>
    <t>LLC "AMC  "FIDO INVESTMENTS"</t>
  </si>
  <si>
    <t>LLC AMC "Delta-Capital"</t>
  </si>
  <si>
    <t>LLC "AMC "PIOGLOBAL Ukraine"</t>
  </si>
  <si>
    <t xml:space="preserve">LLC AMC "EAVEX ASSET MANAGEMENT" </t>
  </si>
  <si>
    <t>:LLC AMC "Altus Assets Activities"</t>
  </si>
  <si>
    <t>LLC AMC "Univer Management"</t>
  </si>
  <si>
    <t>AMC "Dragon Asset Management"</t>
  </si>
  <si>
    <t>LLC AMC "Vsesvit"</t>
  </si>
  <si>
    <t>LLC "AMC "UPI CAPITAL"</t>
  </si>
  <si>
    <t xml:space="preserve">LLC "AMC "ТАSK-Invest" </t>
  </si>
  <si>
    <t xml:space="preserve">LLC "AMC "Community Asset Management" </t>
  </si>
  <si>
    <t>LLC "AMC "Art-Capital Management"</t>
  </si>
  <si>
    <t>LLC AMC "Bonum Group"</t>
  </si>
  <si>
    <t xml:space="preserve">one month </t>
  </si>
  <si>
    <t xml:space="preserve">three months  </t>
  </si>
  <si>
    <t xml:space="preserve">six months </t>
  </si>
  <si>
    <t>since year beginning</t>
  </si>
  <si>
    <t>since the fund's inception</t>
  </si>
  <si>
    <t>since the fund's inception, % per annum (average)*</t>
  </si>
  <si>
    <t>Rate of return on investment certificates</t>
  </si>
  <si>
    <t>No</t>
  </si>
  <si>
    <t>Fund</t>
  </si>
  <si>
    <t>Registration date</t>
  </si>
  <si>
    <t>Date of reaching compliance with the standards</t>
  </si>
  <si>
    <t>Open-ended funds' rates of return. Sorting by the date of reaching compliance with the standards</t>
  </si>
  <si>
    <t>no data</t>
  </si>
  <si>
    <t>* The indicator "since the fund's inception, % per annum (average)" is calculated based on compound interest formula.</t>
  </si>
  <si>
    <t>** As the fund was recognized less than a year ago, the indicator "since the fund's inception, % per annum (average)" will not be representative.</t>
  </si>
  <si>
    <t>"Concorde Stability”</t>
  </si>
  <si>
    <t>"TASK Resurs"</t>
  </si>
  <si>
    <t>"Altus-Deposit'</t>
  </si>
  <si>
    <t>"OTP Bond Fund"</t>
  </si>
  <si>
    <t>Average</t>
  </si>
  <si>
    <t xml:space="preserve"> Open-ended funds' dynamics.  Ranking by net inflow</t>
  </si>
  <si>
    <t>Net asset value</t>
  </si>
  <si>
    <t>Number of investment certificates in circulation</t>
  </si>
  <si>
    <t>Net inflow/ outflow of capital during month, UAH thsd.</t>
  </si>
  <si>
    <t>Change, UAH thsd.</t>
  </si>
  <si>
    <t>Change, %</t>
  </si>
  <si>
    <t>Change, items</t>
  </si>
  <si>
    <t>NAV change, UAH thsd.</t>
  </si>
  <si>
    <t>NAV change, %</t>
  </si>
  <si>
    <t>Net inflow/ outflow of capital, UAH thsd.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</si>
  <si>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</si>
  <si>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</si>
  <si>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</si>
  <si>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</si>
  <si>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</si>
  <si>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</si>
  <si>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</si>
  <si>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</si>
  <si>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"Platinum"</t>
  </si>
  <si>
    <t>"Concorde Perspectiva"</t>
  </si>
  <si>
    <t>"Orion"</t>
  </si>
  <si>
    <t>"Aurum"</t>
  </si>
  <si>
    <t>"OTP Balanced"</t>
  </si>
  <si>
    <t>"Balanced Fund "Parity"</t>
  </si>
  <si>
    <t>"Optimum"</t>
  </si>
  <si>
    <t>"UNIVER.UA/Otaman: Fund of Perspective Equities"</t>
  </si>
  <si>
    <t>"TASK Ukrainian Capital"</t>
  </si>
  <si>
    <t>unit</t>
  </si>
  <si>
    <t>diversified</t>
  </si>
  <si>
    <t>LLC "Dragon Asset Management"</t>
  </si>
  <si>
    <t>LLC "AMC  "UPI CAPITAL"</t>
  </si>
  <si>
    <t>LLC AMC "ART - CAPITAL Management"</t>
  </si>
  <si>
    <t>LLC AMC "SEM"</t>
  </si>
  <si>
    <t>LLC "AMC "Univer Management"</t>
  </si>
  <si>
    <t>LLC AMC "TASK Invest"</t>
  </si>
  <si>
    <t>Interval funds' rates of return. Sorting by the date of reaching compliance with the standards</t>
  </si>
  <si>
    <t>Interval funds' dynamics.  Ranking by net inflow</t>
  </si>
  <si>
    <t>Fund name</t>
  </si>
  <si>
    <t>Closed-end funds. Ranking by NAV</t>
  </si>
  <si>
    <t>Number of securities in circulation, items</t>
  </si>
  <si>
    <t>NAV per one security, UAH</t>
  </si>
  <si>
    <t>Security nominal, UAH</t>
  </si>
  <si>
    <t>non-diversified</t>
  </si>
  <si>
    <t>"AntiBank"</t>
  </si>
  <si>
    <t>"OTP Valutniy"</t>
  </si>
  <si>
    <t>LLC AMC "OTP Capital"</t>
  </si>
  <si>
    <t>"Ukrainian Exchange Index"</t>
  </si>
  <si>
    <t>PrSC "Kinto"</t>
  </si>
  <si>
    <t>"Centavr"</t>
  </si>
  <si>
    <t>LLC AMC "UPI CAPITAL"</t>
  </si>
  <si>
    <t>"UNIVER.UA/SKIF-Real Estate Fund"</t>
  </si>
  <si>
    <t>LLC AMC "UNIVER Management"</t>
  </si>
  <si>
    <t>"KINTO-Winter"</t>
  </si>
  <si>
    <t>"TASK Universal"</t>
  </si>
  <si>
    <t>LLC AMC "TASK-Invest"</t>
  </si>
  <si>
    <t>Closed-end funds' rates of return. Sorting by the date of reaching compliance with the standards</t>
  </si>
  <si>
    <t>Closed-end funds' dynamics.  Ranking by net inflow</t>
  </si>
  <si>
    <t>Number of securities in circulation</t>
  </si>
  <si>
    <t>* All funds are diversified unit funds.</t>
  </si>
  <si>
    <t>Rate of return</t>
  </si>
  <si>
    <t>Period</t>
  </si>
  <si>
    <t>Index</t>
  </si>
  <si>
    <t>1 month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</si>
</sst>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7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5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 shrinkToFit="1"/>
    </xf>
    <xf numFmtId="4" fontId="12" fillId="0" borderId="29" xfId="0" applyNumberFormat="1" applyFont="1" applyFill="1" applyBorder="1" applyAlignment="1">
      <alignment horizontal="right" vertical="center" indent="1"/>
    </xf>
    <xf numFmtId="3" fontId="12" fillId="0" borderId="30" xfId="0" applyNumberFormat="1" applyFont="1" applyFill="1" applyBorder="1" applyAlignment="1">
      <alignment horizontal="right" vertical="center" indent="1"/>
    </xf>
    <xf numFmtId="4" fontId="12" fillId="0" borderId="31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5" xfId="0" applyNumberFormat="1" applyFont="1" applyFill="1" applyBorder="1" applyAlignment="1">
      <alignment horizontal="right" vertical="center" indent="1"/>
    </xf>
    <xf numFmtId="4" fontId="41" fillId="0" borderId="15" xfId="22" applyNumberFormat="1" applyFont="1" applyFill="1" applyBorder="1" applyAlignment="1">
      <alignment horizontal="right" vertical="center" wrapText="1" indent="1"/>
      <protection/>
    </xf>
    <xf numFmtId="3" fontId="41" fillId="0" borderId="15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14" fontId="11" fillId="0" borderId="32" xfId="0" applyNumberFormat="1" applyFont="1" applyBorder="1" applyAlignment="1">
      <alignment horizontal="center" vertical="center"/>
    </xf>
    <xf numFmtId="14" fontId="11" fillId="0" borderId="33" xfId="0" applyNumberFormat="1" applyFont="1" applyBorder="1" applyAlignment="1">
      <alignment horizontal="center" vertical="center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right" vertical="center" indent="1"/>
    </xf>
    <xf numFmtId="0" fontId="11" fillId="0" borderId="35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 wrapText="1" shrinkToFit="1"/>
    </xf>
    <xf numFmtId="4" fontId="11" fillId="0" borderId="37" xfId="0" applyNumberFormat="1" applyFont="1" applyFill="1" applyBorder="1" applyAlignment="1">
      <alignment horizontal="right" vertical="center" indent="1"/>
    </xf>
    <xf numFmtId="10" fontId="11" fillId="0" borderId="37" xfId="26" applyNumberFormat="1" applyFont="1" applyFill="1" applyBorder="1" applyAlignment="1">
      <alignment horizontal="right" vertical="center" indent="1"/>
    </xf>
    <xf numFmtId="4" fontId="11" fillId="0" borderId="38" xfId="0" applyNumberFormat="1" applyFont="1" applyFill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0" fillId="0" borderId="47" xfId="0" applyNumberFormat="1" applyFont="1" applyBorder="1" applyAlignment="1">
      <alignment horizontal="right" vertical="center" indent="1"/>
    </xf>
    <xf numFmtId="10" fontId="22" fillId="0" borderId="31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4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0" fontId="12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/>
      <protection/>
    </xf>
    <xf numFmtId="0" fontId="22" fillId="0" borderId="8" xfId="19" applyFont="1" applyFill="1" applyBorder="1" applyAlignment="1">
      <alignment vertical="center"/>
      <protection/>
    </xf>
    <xf numFmtId="0" fontId="22" fillId="0" borderId="52" xfId="19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left" vertical="center" wrapText="1"/>
      <protection/>
    </xf>
    <xf numFmtId="10" fontId="22" fillId="0" borderId="0" xfId="21" applyNumberFormat="1" applyFont="1" applyFill="1" applyBorder="1" applyAlignment="1">
      <alignment horizontal="left" vertical="center" wrapText="1"/>
      <protection/>
    </xf>
    <xf numFmtId="0" fontId="22" fillId="0" borderId="0" xfId="19" applyFont="1" applyFill="1" applyBorder="1" applyAlignment="1">
      <alignment vertical="center" wrapText="1"/>
      <protection/>
    </xf>
    <xf numFmtId="3" fontId="52" fillId="0" borderId="8" xfId="19" applyNumberFormat="1" applyFont="1" applyFill="1" applyBorder="1" applyAlignment="1">
      <alignment horizontal="center" vertical="center" wrapText="1"/>
      <protection/>
    </xf>
    <xf numFmtId="4" fontId="52" fillId="0" borderId="8" xfId="19" applyNumberFormat="1" applyFont="1" applyFill="1" applyBorder="1" applyAlignment="1">
      <alignment horizontal="center" vertical="center" wrapText="1"/>
      <protection/>
    </xf>
    <xf numFmtId="4" fontId="22" fillId="0" borderId="0" xfId="19" applyNumberFormat="1" applyFont="1" applyFill="1" applyBorder="1" applyAlignment="1">
      <alignment horizontal="center" vertical="center" wrapText="1"/>
      <protection/>
    </xf>
    <xf numFmtId="3" fontId="52" fillId="0" borderId="0" xfId="19" applyNumberFormat="1" applyFont="1" applyFill="1" applyBorder="1" applyAlignment="1">
      <alignment horizontal="center"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3" fontId="22" fillId="0" borderId="0" xfId="19" applyNumberFormat="1" applyFont="1" applyFill="1" applyBorder="1" applyAlignment="1">
      <alignment horizontal="right" vertical="center" wrapText="1" indent="1"/>
      <protection/>
    </xf>
    <xf numFmtId="3" fontId="11" fillId="0" borderId="0" xfId="0" applyNumberFormat="1" applyFont="1" applyBorder="1" applyAlignment="1">
      <alignment horizontal="right" vertical="center" indent="1"/>
    </xf>
    <xf numFmtId="4" fontId="52" fillId="0" borderId="0" xfId="19" applyNumberFormat="1" applyFont="1" applyFill="1" applyBorder="1" applyAlignment="1">
      <alignment horizontal="center" vertical="center" wrapText="1"/>
      <protection/>
    </xf>
    <xf numFmtId="0" fontId="22" fillId="0" borderId="0" xfId="19" applyFont="1" applyFill="1" applyBorder="1" applyAlignment="1">
      <alignment vertical="center" wrapText="1"/>
      <protection/>
    </xf>
    <xf numFmtId="4" fontId="12" fillId="0" borderId="0" xfId="0" applyNumberFormat="1" applyFont="1" applyFill="1" applyBorder="1" applyAlignment="1">
      <alignment horizontal="center" vertical="center"/>
    </xf>
    <xf numFmtId="4" fontId="41" fillId="0" borderId="0" xfId="22" applyNumberFormat="1" applyFont="1" applyFill="1" applyBorder="1" applyAlignment="1">
      <alignment horizontal="right" vertical="center" wrapText="1" indent="1"/>
      <protection/>
    </xf>
    <xf numFmtId="3" fontId="41" fillId="0" borderId="0" xfId="22" applyNumberFormat="1" applyFont="1" applyFill="1" applyBorder="1" applyAlignment="1">
      <alignment horizontal="right" vertical="center" wrapText="1" indent="1"/>
      <protection/>
    </xf>
    <xf numFmtId="0" fontId="12" fillId="0" borderId="7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54" xfId="0" applyFont="1" applyFill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1" fillId="0" borderId="0" xfId="22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58" xfId="0" applyBorder="1" applyAlignment="1">
      <alignment/>
    </xf>
    <xf numFmtId="0" fontId="12" fillId="0" borderId="32" xfId="0" applyFont="1" applyFill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the Ukrainian equity indexes and the rates of return of public funds in December 2013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721216"/>
        <c:axId val="15490945"/>
      </c:barChart>
      <c:catAx>
        <c:axId val="17212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5490945"/>
        <c:crosses val="autoZero"/>
        <c:auto val="1"/>
        <c:lblOffset val="0"/>
        <c:noMultiLvlLbl val="0"/>
      </c:catAx>
      <c:valAx>
        <c:axId val="15490945"/>
        <c:scaling>
          <c:orientation val="minMax"/>
          <c:max val="0.09"/>
          <c:min val="-0.11"/>
        </c:scaling>
        <c:axPos val="l"/>
        <c:delete val="0"/>
        <c:numFmt formatCode="0%" sourceLinked="0"/>
        <c:majorTickMark val="out"/>
        <c:minorTickMark val="none"/>
        <c:tickLblPos val="nextTo"/>
        <c:crossAx val="1721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the Ukrainian and global equity indexes in December 2013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75"/>
          <c:w val="1"/>
          <c:h val="0.6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Change since year beginning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5200778"/>
        <c:axId val="46807003"/>
      </c:barChart>
      <c:catAx>
        <c:axId val="5200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07003"/>
        <c:crosses val="autoZero"/>
        <c:auto val="0"/>
        <c:lblOffset val="100"/>
        <c:tickLblSkip val="1"/>
        <c:noMultiLvlLbl val="0"/>
      </c:catAx>
      <c:valAx>
        <c:axId val="46807003"/>
        <c:scaling>
          <c:orientation val="minMax"/>
          <c:max val="0.57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0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8972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Funds' shares within open-ended CII aggregate NAV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325"/>
          <c:y val="0.32175"/>
          <c:w val="0.440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В_ВЧА!$B$37:$B$47</c:f>
              <c:strCache/>
            </c:strRef>
          </c:cat>
          <c:val>
            <c:numRef>
              <c:f>В_ВЧА!$C$37:$C$47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В_ВЧА!$B$37:$B$47</c:f>
              <c:strCache/>
            </c:strRef>
          </c:cat>
          <c:val>
            <c:numRef>
              <c:f>В_ВЧА!$D$37:$D$47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 NAV dynamics over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075"/>
          <c:h val="0.5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ВЧА'!$C$69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ВЧА'!$B$70:$B$80</c:f>
              <c:strCache/>
            </c:strRef>
          </c:cat>
          <c:val>
            <c:numRef>
              <c:f>'В_динаміка ВЧА'!$C$70:$C$80</c:f>
              <c:numCache/>
            </c:numRef>
          </c:val>
        </c:ser>
        <c:ser>
          <c:idx val="0"/>
          <c:order val="1"/>
          <c:tx>
            <c:strRef>
              <c:f>'В_динаміка ВЧА'!$E$69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ВЧА'!$B$70:$B$80</c:f>
              <c:strCache/>
            </c:strRef>
          </c:cat>
          <c:val>
            <c:numRef>
              <c:f>'В_динаміка ВЧА'!$E$70:$E$80</c:f>
              <c:numCache/>
            </c:numRef>
          </c:val>
        </c:ser>
        <c:overlap val="-30"/>
        <c:axId val="18609844"/>
        <c:axId val="33270869"/>
      </c:barChart>
      <c:lineChart>
        <c:grouping val="standard"/>
        <c:varyColors val="0"/>
        <c:ser>
          <c:idx val="2"/>
          <c:order val="2"/>
          <c:tx>
            <c:strRef>
              <c:f>'В_динаміка ВЧА'!$D$69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ВЧА'!$B$70:$B$79</c:f>
              <c:strCache/>
            </c:strRef>
          </c:cat>
          <c:val>
            <c:numRef>
              <c:f>'В_динаміка ВЧА'!$D$70:$D$79</c:f>
              <c:numCache/>
            </c:numRef>
          </c:val>
          <c:smooth val="0"/>
        </c:ser>
        <c:axId val="31002366"/>
        <c:axId val="10585839"/>
      </c:lineChart>
      <c:catAx>
        <c:axId val="186098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3270869"/>
        <c:crosses val="autoZero"/>
        <c:auto val="0"/>
        <c:lblOffset val="40"/>
        <c:noMultiLvlLbl val="0"/>
      </c:catAx>
      <c:valAx>
        <c:axId val="33270869"/>
        <c:scaling>
          <c:orientation val="minMax"/>
          <c:min val="-2300"/>
        </c:scaling>
        <c:axPos val="l"/>
        <c:delete val="0"/>
        <c:numFmt formatCode="#,##0" sourceLinked="0"/>
        <c:majorTickMark val="in"/>
        <c:minorTickMark val="none"/>
        <c:tickLblPos val="nextTo"/>
        <c:crossAx val="18609844"/>
        <c:crossesAt val="1"/>
        <c:crossBetween val="between"/>
        <c:dispUnits/>
      </c:valAx>
      <c:catAx>
        <c:axId val="31002366"/>
        <c:scaling>
          <c:orientation val="minMax"/>
        </c:scaling>
        <c:axPos val="b"/>
        <c:delete val="1"/>
        <c:majorTickMark val="in"/>
        <c:minorTickMark val="none"/>
        <c:tickLblPos val="nextTo"/>
        <c:crossAx val="10585839"/>
        <c:crosses val="autoZero"/>
        <c:auto val="0"/>
        <c:lblOffset val="100"/>
        <c:noMultiLvlLbl val="0"/>
      </c:catAx>
      <c:valAx>
        <c:axId val="10585839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10023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75"/>
          <c:y val="0.7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Rates of return: open-ended funds, bank deposits and indexes over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1"/>
          <c:h val="0.8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'В_діаграма(дох)'!$A$2:$A$39</c:f>
              <c:strCache/>
            </c:strRef>
          </c:cat>
          <c:val>
            <c:numRef>
              <c:f>'В_діаграма(дох)'!$B$2:$B$39</c:f>
              <c:numCache/>
            </c:numRef>
          </c:val>
        </c:ser>
        <c:gapWidth val="60"/>
        <c:axId val="28163688"/>
        <c:axId val="52146601"/>
      </c:barChart>
      <c:catAx>
        <c:axId val="28163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46601"/>
        <c:crosses val="autoZero"/>
        <c:auto val="0"/>
        <c:lblOffset val="0"/>
        <c:tickLblSkip val="1"/>
        <c:noMultiLvlLbl val="0"/>
      </c:catAx>
      <c:valAx>
        <c:axId val="52146601"/>
        <c:scaling>
          <c:orientation val="minMax"/>
          <c:max val="0.46"/>
          <c:min val="-0.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63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 NAV dynamics over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ВЧА'!$C$40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ВЧА'!$B$41:$B$48</c:f>
              <c:strCache/>
            </c:strRef>
          </c:cat>
          <c:val>
            <c:numRef>
              <c:f>'І_динаміка ВЧА'!$C$41:$C$48</c:f>
              <c:numCache/>
            </c:numRef>
          </c:val>
        </c:ser>
        <c:ser>
          <c:idx val="0"/>
          <c:order val="1"/>
          <c:tx>
            <c:strRef>
              <c:f>'І_динаміка ВЧА'!$E$40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ВЧА'!$B$41:$B$48</c:f>
              <c:strCache/>
            </c:strRef>
          </c:cat>
          <c:val>
            <c:numRef>
              <c:f>'І_динаміка ВЧА'!$E$41:$E$48</c:f>
              <c:numCache/>
            </c:numRef>
          </c:val>
        </c:ser>
        <c:overlap val="-20"/>
        <c:axId val="66666226"/>
        <c:axId val="63125123"/>
      </c:barChart>
      <c:lineChart>
        <c:grouping val="standard"/>
        <c:varyColors val="0"/>
        <c:ser>
          <c:idx val="2"/>
          <c:order val="2"/>
          <c:tx>
            <c:strRef>
              <c:f>'І_динаміка ВЧА'!$D$40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ВЧА'!$D$41:$D$48</c:f>
              <c:numCache/>
            </c:numRef>
          </c:val>
          <c:smooth val="0"/>
        </c:ser>
        <c:axId val="31255196"/>
        <c:axId val="12861309"/>
      </c:lineChart>
      <c:catAx>
        <c:axId val="666662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3125123"/>
        <c:crosses val="autoZero"/>
        <c:auto val="0"/>
        <c:lblOffset val="100"/>
        <c:noMultiLvlLbl val="0"/>
      </c:catAx>
      <c:valAx>
        <c:axId val="63125123"/>
        <c:scaling>
          <c:orientation val="minMax"/>
          <c:max val="500"/>
          <c:min val="-5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666226"/>
        <c:crossesAt val="1"/>
        <c:crossBetween val="between"/>
        <c:dispUnits/>
      </c:valAx>
      <c:catAx>
        <c:axId val="31255196"/>
        <c:scaling>
          <c:orientation val="minMax"/>
        </c:scaling>
        <c:axPos val="b"/>
        <c:delete val="1"/>
        <c:majorTickMark val="in"/>
        <c:minorTickMark val="none"/>
        <c:tickLblPos val="nextTo"/>
        <c:crossAx val="12861309"/>
        <c:crosses val="autoZero"/>
        <c:auto val="0"/>
        <c:lblOffset val="100"/>
        <c:noMultiLvlLbl val="0"/>
      </c:catAx>
      <c:valAx>
        <c:axId val="1286130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2551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interval funds, bank deposits and indexes over the month 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15"/>
          <c:w val="0.9605"/>
          <c:h val="0.84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/>
            </c:strRef>
          </c:cat>
          <c:val>
            <c:numRef>
              <c:f>'І_діаграма(дох)'!$B$2:$B$16</c:f>
              <c:numCache/>
            </c:numRef>
          </c:val>
        </c:ser>
        <c:gapWidth val="60"/>
        <c:axId val="48642918"/>
        <c:axId val="35133079"/>
      </c:barChart>
      <c:catAx>
        <c:axId val="48642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33079"/>
        <c:crosses val="autoZero"/>
        <c:auto val="0"/>
        <c:lblOffset val="100"/>
        <c:tickLblSkip val="1"/>
        <c:noMultiLvlLbl val="0"/>
      </c:catAx>
      <c:valAx>
        <c:axId val="35133079"/>
        <c:scaling>
          <c:orientation val="minMax"/>
          <c:max val="0.05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42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 NAV dynamics over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ВЧА'!$C$39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ВЧА'!$B$40:$B$45</c:f>
              <c:strCache/>
            </c:strRef>
          </c:cat>
          <c:val>
            <c:numRef>
              <c:f>'3_динаміка ВЧА'!$C$40:$C$45</c:f>
              <c:numCache/>
            </c:numRef>
          </c:val>
        </c:ser>
        <c:ser>
          <c:idx val="0"/>
          <c:order val="1"/>
          <c:tx>
            <c:strRef>
              <c:f>'3_динаміка ВЧА'!$E$39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ВЧА'!$B$40:$B$45</c:f>
              <c:strCache/>
            </c:strRef>
          </c:cat>
          <c:val>
            <c:numRef>
              <c:f>'3_динаміка ВЧА'!$E$40:$E$45</c:f>
              <c:numCache/>
            </c:numRef>
          </c:val>
        </c:ser>
        <c:overlap val="-20"/>
        <c:axId val="47762256"/>
        <c:axId val="27207121"/>
      </c:barChart>
      <c:lineChart>
        <c:grouping val="standard"/>
        <c:varyColors val="0"/>
        <c:ser>
          <c:idx val="2"/>
          <c:order val="2"/>
          <c:tx>
            <c:strRef>
              <c:f>'3_динаміка ВЧА'!$D$39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ВЧА'!$D$40:$D$45</c:f>
              <c:numCache/>
            </c:numRef>
          </c:val>
          <c:smooth val="0"/>
        </c:ser>
        <c:axId val="43537498"/>
        <c:axId val="56293163"/>
      </c:lineChart>
      <c:catAx>
        <c:axId val="477622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7207121"/>
        <c:crosses val="autoZero"/>
        <c:auto val="0"/>
        <c:lblOffset val="100"/>
        <c:noMultiLvlLbl val="0"/>
      </c:catAx>
      <c:valAx>
        <c:axId val="2720712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762256"/>
        <c:crossesAt val="1"/>
        <c:crossBetween val="between"/>
        <c:dispUnits/>
      </c:valAx>
      <c:catAx>
        <c:axId val="43537498"/>
        <c:scaling>
          <c:orientation val="minMax"/>
        </c:scaling>
        <c:axPos val="b"/>
        <c:delete val="1"/>
        <c:majorTickMark val="in"/>
        <c:minorTickMark val="none"/>
        <c:tickLblPos val="nextTo"/>
        <c:crossAx val="56293163"/>
        <c:crosses val="autoZero"/>
        <c:auto val="0"/>
        <c:lblOffset val="100"/>
        <c:noMultiLvlLbl val="0"/>
      </c:catAx>
      <c:valAx>
        <c:axId val="5629316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5374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closed-end funds, bank deposits and indexes over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75"/>
          <c:w val="1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'З_діаграма(дох)'!$A$2:$A$14</c:f>
              <c:strCache/>
            </c:strRef>
          </c:cat>
          <c:val>
            <c:numRef>
              <c:f>'З_діаграма(дох)'!$B$2:$B$14</c:f>
              <c:numCache/>
            </c:numRef>
          </c:val>
        </c:ser>
        <c:gapWidth val="60"/>
        <c:axId val="36876420"/>
        <c:axId val="63452325"/>
      </c:barChart>
      <c:catAx>
        <c:axId val="36876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2325"/>
        <c:crosses val="autoZero"/>
        <c:auto val="0"/>
        <c:lblOffset val="100"/>
        <c:tickLblSkip val="1"/>
        <c:noMultiLvlLbl val="0"/>
      </c:catAx>
      <c:valAx>
        <c:axId val="63452325"/>
        <c:scaling>
          <c:orientation val="minMax"/>
          <c:max val="0.02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76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48</xdr:row>
      <xdr:rowOff>104775</xdr:rowOff>
    </xdr:from>
    <xdr:to>
      <xdr:col>4</xdr:col>
      <xdr:colOff>657225</xdr:colOff>
      <xdr:row>72</xdr:row>
      <xdr:rowOff>104775</xdr:rowOff>
    </xdr:to>
    <xdr:graphicFrame>
      <xdr:nvGraphicFramePr>
        <xdr:cNvPr id="1" name="Chart 2"/>
        <xdr:cNvGraphicFramePr/>
      </xdr:nvGraphicFramePr>
      <xdr:xfrm>
        <a:off x="352425" y="9201150"/>
        <a:ext cx="82486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104775</xdr:rowOff>
    </xdr:from>
    <xdr:to>
      <xdr:col>12</xdr:col>
      <xdr:colOff>390525</xdr:colOff>
      <xdr:row>60</xdr:row>
      <xdr:rowOff>161925</xdr:rowOff>
    </xdr:to>
    <xdr:graphicFrame>
      <xdr:nvGraphicFramePr>
        <xdr:cNvPr id="1" name="Chart 7"/>
        <xdr:cNvGraphicFramePr/>
      </xdr:nvGraphicFramePr>
      <xdr:xfrm>
        <a:off x="47625" y="6524625"/>
        <a:ext cx="184499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6229350" y="190500"/>
        <a:ext cx="7953375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19050</xdr:rowOff>
    </xdr:from>
    <xdr:to>
      <xdr:col>9</xdr:col>
      <xdr:colOff>666750</xdr:colOff>
      <xdr:row>33</xdr:row>
      <xdr:rowOff>152400</xdr:rowOff>
    </xdr:to>
    <xdr:graphicFrame>
      <xdr:nvGraphicFramePr>
        <xdr:cNvPr id="1" name="Chart 8"/>
        <xdr:cNvGraphicFramePr/>
      </xdr:nvGraphicFramePr>
      <xdr:xfrm>
        <a:off x="85725" y="26384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5095875" y="228600"/>
        <a:ext cx="68008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9525</xdr:rowOff>
    </xdr:from>
    <xdr:to>
      <xdr:col>9</xdr:col>
      <xdr:colOff>647700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323850" y="22669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153025" y="200025"/>
        <a:ext cx="6819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9"/>
  <sheetViews>
    <sheetView tabSelected="1" zoomScale="85" zoomScaleNormal="85" workbookViewId="0" topLeftCell="A1">
      <selection activeCell="A4" sqref="A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6" t="s">
        <v>181</v>
      </c>
      <c r="B1" s="76"/>
      <c r="C1" s="76"/>
      <c r="D1" s="77"/>
      <c r="E1" s="77"/>
      <c r="F1" s="77"/>
    </row>
    <row r="2" spans="1:9" ht="15.75" thickBot="1">
      <c r="A2" s="24" t="s">
        <v>182</v>
      </c>
      <c r="B2" s="24" t="s">
        <v>22</v>
      </c>
      <c r="C2" s="163" t="s">
        <v>23</v>
      </c>
      <c r="D2" s="163" t="s">
        <v>24</v>
      </c>
      <c r="E2" s="163" t="s">
        <v>25</v>
      </c>
      <c r="F2" s="163" t="s">
        <v>26</v>
      </c>
      <c r="G2" s="2"/>
      <c r="I2" s="1"/>
    </row>
    <row r="3" spans="1:12" ht="14.25">
      <c r="A3" s="91" t="s">
        <v>27</v>
      </c>
      <c r="B3" s="92">
        <v>0.009334497347391224</v>
      </c>
      <c r="C3" s="92">
        <v>0.04524386025596683</v>
      </c>
      <c r="D3" s="92">
        <v>0.005317160577021026</v>
      </c>
      <c r="E3" s="92">
        <v>-0.024655388803759126</v>
      </c>
      <c r="F3" s="92">
        <v>0.0012571220237015263</v>
      </c>
      <c r="G3" s="60"/>
      <c r="H3" s="60"/>
      <c r="I3" s="2"/>
      <c r="J3" s="2"/>
      <c r="K3" s="2"/>
      <c r="L3" s="2"/>
    </row>
    <row r="4" spans="1:12" ht="14.25">
      <c r="A4" s="91" t="s">
        <v>28</v>
      </c>
      <c r="B4" s="92">
        <v>-0.0002328675981372319</v>
      </c>
      <c r="C4" s="92">
        <v>0.0038608334987977333</v>
      </c>
      <c r="D4" s="92">
        <v>0.01338141818203305</v>
      </c>
      <c r="E4" s="92">
        <v>-0.009209506246786167</v>
      </c>
      <c r="F4" s="92">
        <v>0.004332497125645485</v>
      </c>
      <c r="G4" s="60"/>
      <c r="H4" s="60"/>
      <c r="I4" s="2"/>
      <c r="J4" s="2"/>
      <c r="K4" s="2"/>
      <c r="L4" s="2"/>
    </row>
    <row r="5" spans="1:12" ht="15" thickBot="1">
      <c r="A5" s="80" t="s">
        <v>29</v>
      </c>
      <c r="B5" s="82">
        <v>-0.08567343089233026</v>
      </c>
      <c r="C5" s="82">
        <v>-0.04262750378724123</v>
      </c>
      <c r="D5" s="82">
        <v>0.04258068807395328</v>
      </c>
      <c r="E5" s="82">
        <v>0.04706966465682211</v>
      </c>
      <c r="F5" s="82">
        <v>0.06301581667700033</v>
      </c>
      <c r="G5" s="60"/>
      <c r="H5" s="60"/>
      <c r="I5" s="2"/>
      <c r="J5" s="2"/>
      <c r="K5" s="2"/>
      <c r="L5" s="2"/>
    </row>
    <row r="6" spans="1:14" ht="14.25">
      <c r="A6" s="74"/>
      <c r="B6" s="73"/>
      <c r="C6" s="73"/>
      <c r="D6" s="75"/>
      <c r="E6" s="75"/>
      <c r="F6" s="75"/>
      <c r="G6" s="9"/>
      <c r="J6" s="2"/>
      <c r="K6" s="2"/>
      <c r="L6" s="2"/>
      <c r="M6" s="2"/>
      <c r="N6" s="2"/>
    </row>
    <row r="7" spans="1:14" ht="14.25">
      <c r="A7" s="74"/>
      <c r="B7" s="75"/>
      <c r="C7" s="75"/>
      <c r="D7" s="75"/>
      <c r="E7" s="75"/>
      <c r="F7" s="75"/>
      <c r="J7" s="4"/>
      <c r="K7" s="4"/>
      <c r="L7" s="4"/>
      <c r="M7" s="4"/>
      <c r="N7" s="4"/>
    </row>
    <row r="8" spans="1:6" ht="14.25">
      <c r="A8" s="74"/>
      <c r="B8" s="75"/>
      <c r="C8" s="75"/>
      <c r="D8" s="75"/>
      <c r="E8" s="75"/>
      <c r="F8" s="75"/>
    </row>
    <row r="9" spans="1:6" ht="14.25">
      <c r="A9" s="74"/>
      <c r="B9" s="75"/>
      <c r="C9" s="75"/>
      <c r="D9" s="75"/>
      <c r="E9" s="75"/>
      <c r="F9" s="75"/>
    </row>
    <row r="10" spans="1:14" ht="14.25">
      <c r="A10" s="74"/>
      <c r="B10" s="75"/>
      <c r="C10" s="75"/>
      <c r="D10" s="75"/>
      <c r="E10" s="75"/>
      <c r="F10" s="75"/>
      <c r="N10" s="9"/>
    </row>
    <row r="11" spans="1:6" ht="14.25">
      <c r="A11" s="74"/>
      <c r="B11" s="75"/>
      <c r="C11" s="75"/>
      <c r="D11" s="75"/>
      <c r="E11" s="75"/>
      <c r="F11" s="75"/>
    </row>
    <row r="12" spans="1:6" ht="14.25">
      <c r="A12" s="74"/>
      <c r="B12" s="75"/>
      <c r="C12" s="75"/>
      <c r="D12" s="75"/>
      <c r="E12" s="75"/>
      <c r="F12" s="75"/>
    </row>
    <row r="13" spans="1:6" ht="14.25">
      <c r="A13" s="74"/>
      <c r="B13" s="75"/>
      <c r="C13" s="75"/>
      <c r="D13" s="75"/>
      <c r="E13" s="75"/>
      <c r="F13" s="75"/>
    </row>
    <row r="14" spans="1:6" ht="14.25">
      <c r="A14" s="74"/>
      <c r="B14" s="75"/>
      <c r="C14" s="75"/>
      <c r="D14" s="75"/>
      <c r="E14" s="75"/>
      <c r="F14" s="75"/>
    </row>
    <row r="15" spans="1:6" ht="14.25">
      <c r="A15" s="74"/>
      <c r="B15" s="75"/>
      <c r="C15" s="75"/>
      <c r="D15" s="75"/>
      <c r="E15" s="75"/>
      <c r="F15" s="75"/>
    </row>
    <row r="16" spans="1:6" ht="14.25">
      <c r="A16" s="74"/>
      <c r="B16" s="75"/>
      <c r="C16" s="75"/>
      <c r="D16" s="75"/>
      <c r="E16" s="75"/>
      <c r="F16" s="75"/>
    </row>
    <row r="17" spans="1:6" ht="14.25">
      <c r="A17" s="74"/>
      <c r="B17" s="75"/>
      <c r="C17" s="75"/>
      <c r="D17" s="75"/>
      <c r="E17" s="75"/>
      <c r="F17" s="75"/>
    </row>
    <row r="18" spans="1:6" ht="14.25">
      <c r="A18" s="74"/>
      <c r="B18" s="75"/>
      <c r="C18" s="75"/>
      <c r="D18" s="75"/>
      <c r="E18" s="75"/>
      <c r="F18" s="75"/>
    </row>
    <row r="19" spans="1:6" ht="14.25">
      <c r="A19" s="74"/>
      <c r="B19" s="75"/>
      <c r="C19" s="75"/>
      <c r="D19" s="75"/>
      <c r="E19" s="75"/>
      <c r="F19" s="75"/>
    </row>
    <row r="20" spans="1:6" ht="14.25">
      <c r="A20" s="74"/>
      <c r="B20" s="75"/>
      <c r="C20" s="75"/>
      <c r="D20" s="75"/>
      <c r="E20" s="75"/>
      <c r="F20" s="75"/>
    </row>
    <row r="21" spans="1:6" ht="15" thickBot="1">
      <c r="A21" s="74"/>
      <c r="B21" s="75"/>
      <c r="C21" s="75"/>
      <c r="D21" s="75"/>
      <c r="E21" s="75"/>
      <c r="F21" s="75"/>
    </row>
    <row r="22" spans="1:6" ht="26.25" thickBot="1">
      <c r="A22" s="24" t="s">
        <v>183</v>
      </c>
      <c r="B22" s="164" t="s">
        <v>30</v>
      </c>
      <c r="C22" s="164" t="s">
        <v>31</v>
      </c>
      <c r="D22" s="79"/>
      <c r="E22" s="75"/>
      <c r="F22" s="75"/>
    </row>
    <row r="23" spans="1:6" ht="14.25">
      <c r="A23" s="26" t="s">
        <v>36</v>
      </c>
      <c r="B23" s="27">
        <v>-0.07107262794620606</v>
      </c>
      <c r="C23" s="66">
        <v>-0.07046125018389615</v>
      </c>
      <c r="D23" s="79"/>
      <c r="E23" s="75"/>
      <c r="F23" s="75"/>
    </row>
    <row r="24" spans="1:6" ht="28.5">
      <c r="A24" s="55" t="s">
        <v>40</v>
      </c>
      <c r="B24" s="27">
        <v>-0.05537941904976351</v>
      </c>
      <c r="C24" s="66">
        <v>-0.06077241688122681</v>
      </c>
      <c r="D24" s="79"/>
      <c r="E24" s="75"/>
      <c r="F24" s="75"/>
    </row>
    <row r="25" spans="1:6" ht="14.25">
      <c r="A25" s="167" t="s">
        <v>38</v>
      </c>
      <c r="B25" s="27">
        <v>-0.026649314170214544</v>
      </c>
      <c r="C25" s="66">
        <v>0.025512439233250195</v>
      </c>
      <c r="D25" s="79"/>
      <c r="E25" s="75"/>
      <c r="F25" s="75"/>
    </row>
    <row r="26" spans="1:6" ht="14.25">
      <c r="A26" s="26" t="s">
        <v>35</v>
      </c>
      <c r="B26" s="27">
        <v>-0.004539941004048642</v>
      </c>
      <c r="C26" s="66">
        <v>0.18105379462744287</v>
      </c>
      <c r="D26" s="79"/>
      <c r="E26" s="75"/>
      <c r="F26" s="75"/>
    </row>
    <row r="27" spans="1:6" ht="14.25">
      <c r="A27" s="26" t="s">
        <v>22</v>
      </c>
      <c r="B27" s="27">
        <v>-0.0002328675981372319</v>
      </c>
      <c r="C27" s="66">
        <v>-0.08567343089233026</v>
      </c>
      <c r="D27" s="79"/>
      <c r="E27" s="75"/>
      <c r="F27" s="75"/>
    </row>
    <row r="28" spans="1:6" ht="14.25">
      <c r="A28" s="26" t="s">
        <v>42</v>
      </c>
      <c r="B28" s="27">
        <v>0.0038608334987977333</v>
      </c>
      <c r="C28" s="66">
        <v>-0.04262750378724123</v>
      </c>
      <c r="D28" s="79"/>
      <c r="E28" s="75"/>
      <c r="F28" s="75"/>
    </row>
    <row r="29" spans="1:6" ht="14.25">
      <c r="A29" s="165" t="s">
        <v>34</v>
      </c>
      <c r="B29" s="27">
        <v>0.012134298263156484</v>
      </c>
      <c r="C29" s="66">
        <v>0.13600838428655093</v>
      </c>
      <c r="D29" s="79"/>
      <c r="E29" s="75"/>
      <c r="F29" s="75"/>
    </row>
    <row r="30" spans="1:6" ht="14.25">
      <c r="A30" s="168" t="s">
        <v>41</v>
      </c>
      <c r="B30" s="27">
        <v>0.015614600278566426</v>
      </c>
      <c r="C30" s="66">
        <v>0.25481747519504383</v>
      </c>
      <c r="D30" s="79"/>
      <c r="E30" s="75"/>
      <c r="F30" s="75"/>
    </row>
    <row r="31" spans="1:6" ht="14.25">
      <c r="A31" s="165" t="s">
        <v>33</v>
      </c>
      <c r="B31" s="27">
        <v>0.016716801297867345</v>
      </c>
      <c r="C31" s="66">
        <v>0.01990886405554937</v>
      </c>
      <c r="D31" s="79"/>
      <c r="E31" s="75"/>
      <c r="F31" s="75"/>
    </row>
    <row r="32" spans="1:6" ht="14.25">
      <c r="A32" s="166" t="s">
        <v>37</v>
      </c>
      <c r="B32" s="27">
        <v>0.019525863739817684</v>
      </c>
      <c r="C32" s="66">
        <v>0.3127714039203382</v>
      </c>
      <c r="D32" s="79"/>
      <c r="E32" s="75"/>
      <c r="F32" s="75"/>
    </row>
    <row r="33" spans="1:6" ht="14.25">
      <c r="A33" s="165" t="s">
        <v>39</v>
      </c>
      <c r="B33" s="27">
        <v>0.025977206847270562</v>
      </c>
      <c r="C33" s="66">
        <v>0.27563376721947797</v>
      </c>
      <c r="D33" s="79"/>
      <c r="E33" s="75"/>
      <c r="F33" s="75"/>
    </row>
    <row r="34" spans="1:6" ht="14.25">
      <c r="A34" s="26" t="s">
        <v>32</v>
      </c>
      <c r="B34" s="27">
        <v>0.02836919874833388</v>
      </c>
      <c r="C34" s="66">
        <v>-0.05517426554375304</v>
      </c>
      <c r="D34" s="79"/>
      <c r="E34" s="75"/>
      <c r="F34" s="75"/>
    </row>
    <row r="35" spans="1:6" ht="15" thickBot="1">
      <c r="A35" s="80" t="s">
        <v>43</v>
      </c>
      <c r="B35" s="81">
        <v>0.0401893260511037</v>
      </c>
      <c r="C35" s="82">
        <v>0.5671984515900637</v>
      </c>
      <c r="D35" s="79"/>
      <c r="E35" s="75"/>
      <c r="F35" s="75"/>
    </row>
    <row r="36" spans="1:6" ht="14.25">
      <c r="A36" s="74"/>
      <c r="B36" s="75"/>
      <c r="C36" s="75"/>
      <c r="D36" s="79"/>
      <c r="E36" s="75"/>
      <c r="F36" s="75"/>
    </row>
    <row r="37" spans="1:6" ht="14.25">
      <c r="A37" s="26"/>
      <c r="B37" s="75"/>
      <c r="C37" s="75"/>
      <c r="D37" s="79"/>
      <c r="E37" s="75"/>
      <c r="F37" s="75"/>
    </row>
    <row r="38" ht="12.75">
      <c r="A38" s="165"/>
    </row>
    <row r="39" ht="12.75">
      <c r="A39" s="165"/>
    </row>
    <row r="40" ht="14.25">
      <c r="A40" s="26"/>
    </row>
    <row r="41" ht="14.25">
      <c r="A41" s="26"/>
    </row>
    <row r="42" ht="14.25">
      <c r="A42" s="26"/>
    </row>
    <row r="43" ht="12.75">
      <c r="A43" s="166"/>
    </row>
    <row r="44" ht="12.75">
      <c r="A44" s="168"/>
    </row>
    <row r="45" ht="12.75">
      <c r="A45" s="168"/>
    </row>
    <row r="46" ht="14.25">
      <c r="A46" s="55"/>
    </row>
    <row r="47" ht="12.75">
      <c r="A47" s="168"/>
    </row>
    <row r="48" ht="14.25">
      <c r="A48" s="55"/>
    </row>
    <row r="49" ht="14.25">
      <c r="A49" s="55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3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4.75390625" style="30" customWidth="1"/>
    <col min="2" max="2" width="46.00390625" style="28" bestFit="1" customWidth="1"/>
    <col min="3" max="3" width="12.75390625" style="30" customWidth="1"/>
    <col min="4" max="4" width="13.625" style="30" bestFit="1" customWidth="1"/>
    <col min="5" max="5" width="18.75390625" style="6" bestFit="1" customWidth="1"/>
    <col min="6" max="6" width="14.75390625" style="11" customWidth="1"/>
    <col min="7" max="7" width="14.75390625" style="6" customWidth="1"/>
    <col min="8" max="8" width="12.75390625" style="11" customWidth="1"/>
    <col min="9" max="9" width="41.375" style="28" bestFit="1" customWidth="1"/>
    <col min="10" max="10" width="34.75390625" style="28" customWidth="1"/>
    <col min="11" max="11" width="35.875" style="28" customWidth="1"/>
    <col min="12" max="16384" width="9.125" style="28" customWidth="1"/>
  </cols>
  <sheetData>
    <row r="1" spans="1:10" ht="16.5" thickBot="1">
      <c r="A1" s="189" t="s">
        <v>160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60.75" thickBot="1">
      <c r="A2" s="14" t="s">
        <v>45</v>
      </c>
      <c r="B2" s="14" t="s">
        <v>110</v>
      </c>
      <c r="C2" s="43" t="s">
        <v>138</v>
      </c>
      <c r="D2" s="43" t="s">
        <v>139</v>
      </c>
      <c r="E2" s="43" t="s">
        <v>47</v>
      </c>
      <c r="F2" s="43" t="s">
        <v>161</v>
      </c>
      <c r="G2" s="43" t="s">
        <v>162</v>
      </c>
      <c r="H2" s="43" t="s">
        <v>163</v>
      </c>
      <c r="I2" s="16" t="s">
        <v>51</v>
      </c>
      <c r="J2" s="17" t="s">
        <v>52</v>
      </c>
    </row>
    <row r="3" spans="1:11" ht="14.25">
      <c r="A3" s="20">
        <v>1</v>
      </c>
      <c r="B3" s="87" t="s">
        <v>166</v>
      </c>
      <c r="C3" s="177" t="s">
        <v>149</v>
      </c>
      <c r="D3" s="176" t="s">
        <v>164</v>
      </c>
      <c r="E3" s="113">
        <v>5257715.38</v>
      </c>
      <c r="F3" s="114">
        <v>4991</v>
      </c>
      <c r="G3" s="113">
        <v>1053.439266680024</v>
      </c>
      <c r="H3" s="53">
        <v>1000</v>
      </c>
      <c r="I3" s="110" t="s">
        <v>167</v>
      </c>
      <c r="J3" s="115" t="s">
        <v>21</v>
      </c>
      <c r="K3" s="47"/>
    </row>
    <row r="4" spans="1:11" ht="14.25">
      <c r="A4" s="20">
        <v>2</v>
      </c>
      <c r="B4" s="110" t="s">
        <v>165</v>
      </c>
      <c r="C4" s="177" t="s">
        <v>149</v>
      </c>
      <c r="D4" s="176" t="s">
        <v>150</v>
      </c>
      <c r="E4" s="113">
        <v>3395641.29</v>
      </c>
      <c r="F4" s="114">
        <v>4806</v>
      </c>
      <c r="G4" s="113">
        <v>706.5420911360799</v>
      </c>
      <c r="H4" s="53">
        <v>1000</v>
      </c>
      <c r="I4" s="110" t="s">
        <v>153</v>
      </c>
      <c r="J4" s="115" t="s">
        <v>16</v>
      </c>
      <c r="K4" s="48"/>
    </row>
    <row r="5" spans="1:11" ht="14.25">
      <c r="A5" s="20">
        <v>3</v>
      </c>
      <c r="B5" s="110" t="s">
        <v>168</v>
      </c>
      <c r="C5" s="177" t="s">
        <v>149</v>
      </c>
      <c r="D5" s="176" t="s">
        <v>164</v>
      </c>
      <c r="E5" s="113">
        <v>2935698.79</v>
      </c>
      <c r="F5" s="114">
        <v>96874</v>
      </c>
      <c r="G5" s="113">
        <v>30.304300328261455</v>
      </c>
      <c r="H5" s="53">
        <v>100</v>
      </c>
      <c r="I5" s="110" t="s">
        <v>169</v>
      </c>
      <c r="J5" s="115" t="s">
        <v>11</v>
      </c>
      <c r="K5" s="48"/>
    </row>
    <row r="6" spans="1:11" ht="14.25">
      <c r="A6" s="20">
        <v>4</v>
      </c>
      <c r="B6" s="87" t="s">
        <v>170</v>
      </c>
      <c r="C6" s="177" t="s">
        <v>149</v>
      </c>
      <c r="D6" s="176" t="s">
        <v>150</v>
      </c>
      <c r="E6" s="113">
        <v>1490259.92</v>
      </c>
      <c r="F6" s="114">
        <v>1121</v>
      </c>
      <c r="G6" s="113">
        <v>1329.4022479928635</v>
      </c>
      <c r="H6" s="53">
        <v>1000</v>
      </c>
      <c r="I6" s="110" t="s">
        <v>171</v>
      </c>
      <c r="J6" s="115" t="s">
        <v>18</v>
      </c>
      <c r="K6" s="48"/>
    </row>
    <row r="7" spans="1:11" ht="14.25">
      <c r="A7" s="20">
        <v>5</v>
      </c>
      <c r="B7" s="110" t="s">
        <v>172</v>
      </c>
      <c r="C7" s="177" t="s">
        <v>149</v>
      </c>
      <c r="D7" s="176" t="s">
        <v>164</v>
      </c>
      <c r="E7" s="113">
        <v>1219337.23</v>
      </c>
      <c r="F7" s="114">
        <v>1156</v>
      </c>
      <c r="G7" s="113">
        <v>1054.789991349481</v>
      </c>
      <c r="H7" s="53">
        <v>1000</v>
      </c>
      <c r="I7" s="110" t="s">
        <v>173</v>
      </c>
      <c r="J7" s="115" t="s">
        <v>4</v>
      </c>
      <c r="K7" s="49"/>
    </row>
    <row r="8" spans="1:11" ht="14.25">
      <c r="A8" s="20">
        <v>6</v>
      </c>
      <c r="B8" s="110" t="s">
        <v>175</v>
      </c>
      <c r="C8" s="177" t="s">
        <v>149</v>
      </c>
      <c r="D8" s="176" t="s">
        <v>164</v>
      </c>
      <c r="E8" s="113">
        <v>1134985.17</v>
      </c>
      <c r="F8" s="114">
        <v>648</v>
      </c>
      <c r="G8" s="113">
        <v>1751.5203240740739</v>
      </c>
      <c r="H8" s="53">
        <v>5000</v>
      </c>
      <c r="I8" s="110" t="s">
        <v>176</v>
      </c>
      <c r="J8" s="115" t="s">
        <v>20</v>
      </c>
      <c r="K8" s="50"/>
    </row>
    <row r="9" spans="1:11" ht="14.25">
      <c r="A9" s="20">
        <v>7</v>
      </c>
      <c r="B9" s="110" t="s">
        <v>174</v>
      </c>
      <c r="C9" s="177" t="s">
        <v>149</v>
      </c>
      <c r="D9" s="176" t="s">
        <v>164</v>
      </c>
      <c r="E9" s="113">
        <v>500044.08</v>
      </c>
      <c r="F9" s="114">
        <v>1247</v>
      </c>
      <c r="G9" s="113">
        <v>400.9976583801123</v>
      </c>
      <c r="H9" s="53">
        <v>1000</v>
      </c>
      <c r="I9" s="110" t="s">
        <v>169</v>
      </c>
      <c r="J9" s="115" t="s">
        <v>11</v>
      </c>
      <c r="K9" s="48"/>
    </row>
    <row r="10" spans="1:10" ht="15.75" thickBot="1">
      <c r="A10" s="190" t="s">
        <v>85</v>
      </c>
      <c r="B10" s="191"/>
      <c r="C10" s="116" t="s">
        <v>7</v>
      </c>
      <c r="D10" s="116" t="s">
        <v>7</v>
      </c>
      <c r="E10" s="100">
        <f>SUM(E3:E9)</f>
        <v>15933681.860000001</v>
      </c>
      <c r="F10" s="101">
        <f>SUM(F3:F9)</f>
        <v>110843</v>
      </c>
      <c r="G10" s="116" t="s">
        <v>7</v>
      </c>
      <c r="H10" s="116" t="s">
        <v>7</v>
      </c>
      <c r="I10" s="116" t="s">
        <v>7</v>
      </c>
      <c r="J10" s="117" t="s">
        <v>7</v>
      </c>
    </row>
    <row r="13" spans="1:9" ht="14.25">
      <c r="A13" s="150"/>
      <c r="B13" s="175"/>
      <c r="C13" s="178"/>
      <c r="D13" s="179"/>
      <c r="E13" s="180"/>
      <c r="F13" s="181"/>
      <c r="G13" s="180"/>
      <c r="H13" s="182"/>
      <c r="I13" s="175"/>
    </row>
    <row r="14" spans="1:9" ht="14.25">
      <c r="A14" s="150"/>
      <c r="B14" s="175"/>
      <c r="C14" s="183"/>
      <c r="D14" s="179"/>
      <c r="E14" s="180"/>
      <c r="F14" s="181"/>
      <c r="G14" s="180"/>
      <c r="H14" s="182"/>
      <c r="I14" s="175"/>
    </row>
    <row r="15" spans="1:9" ht="14.25">
      <c r="A15" s="150"/>
      <c r="B15" s="184"/>
      <c r="C15" s="183"/>
      <c r="D15" s="179"/>
      <c r="E15" s="180"/>
      <c r="F15" s="181"/>
      <c r="G15" s="180"/>
      <c r="H15" s="182"/>
      <c r="I15" s="175"/>
    </row>
    <row r="16" spans="1:9" ht="14.25">
      <c r="A16" s="150"/>
      <c r="B16" s="175"/>
      <c r="C16" s="183"/>
      <c r="D16" s="179"/>
      <c r="E16" s="180"/>
      <c r="F16" s="181"/>
      <c r="G16" s="180"/>
      <c r="H16" s="182"/>
      <c r="I16" s="175"/>
    </row>
    <row r="17" spans="1:9" ht="14.25">
      <c r="A17" s="150"/>
      <c r="B17" s="184"/>
      <c r="C17" s="183"/>
      <c r="D17" s="179"/>
      <c r="E17" s="180"/>
      <c r="F17" s="181"/>
      <c r="G17" s="180"/>
      <c r="H17" s="182"/>
      <c r="I17" s="175"/>
    </row>
    <row r="18" spans="1:9" ht="14.25">
      <c r="A18" s="150"/>
      <c r="B18" s="175"/>
      <c r="C18" s="183"/>
      <c r="D18" s="179"/>
      <c r="E18" s="180"/>
      <c r="F18" s="181"/>
      <c r="G18" s="180"/>
      <c r="H18" s="182"/>
      <c r="I18" s="175"/>
    </row>
    <row r="19" spans="1:9" ht="14.25">
      <c r="A19" s="150"/>
      <c r="B19" s="175"/>
      <c r="C19" s="183"/>
      <c r="D19" s="179"/>
      <c r="E19" s="180"/>
      <c r="F19" s="181"/>
      <c r="G19" s="180"/>
      <c r="H19" s="182"/>
      <c r="I19" s="175"/>
    </row>
    <row r="20" spans="1:9" ht="14.25">
      <c r="A20" s="150"/>
      <c r="B20" s="175"/>
      <c r="C20" s="183"/>
      <c r="D20" s="179"/>
      <c r="E20" s="180"/>
      <c r="F20" s="181"/>
      <c r="G20" s="180"/>
      <c r="H20" s="182"/>
      <c r="I20" s="175"/>
    </row>
    <row r="21" spans="1:9" ht="14.25">
      <c r="A21" s="150"/>
      <c r="B21" s="175"/>
      <c r="C21" s="183"/>
      <c r="D21" s="179"/>
      <c r="E21" s="180"/>
      <c r="F21" s="181"/>
      <c r="G21" s="180"/>
      <c r="H21" s="182"/>
      <c r="I21" s="175"/>
    </row>
    <row r="22" spans="1:9" ht="14.25">
      <c r="A22" s="150"/>
      <c r="B22" s="175"/>
      <c r="C22" s="183"/>
      <c r="D22" s="179"/>
      <c r="E22" s="180"/>
      <c r="F22" s="181"/>
      <c r="G22" s="180"/>
      <c r="H22" s="182"/>
      <c r="I22" s="175"/>
    </row>
    <row r="23" spans="1:9" ht="15">
      <c r="A23" s="206"/>
      <c r="B23" s="206"/>
      <c r="C23" s="185"/>
      <c r="D23" s="185"/>
      <c r="E23" s="186"/>
      <c r="F23" s="187"/>
      <c r="G23" s="185"/>
      <c r="H23" s="185"/>
      <c r="I23" s="185"/>
    </row>
  </sheetData>
  <mergeCells count="3">
    <mergeCell ref="A1:J1"/>
    <mergeCell ref="A10:B10"/>
    <mergeCell ref="A23:B23"/>
  </mergeCells>
  <hyperlinks>
    <hyperlink ref="J10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2"/>
  <sheetViews>
    <sheetView zoomScale="80" zoomScaleNormal="80" workbookViewId="0" topLeftCell="A1">
      <selection activeCell="B17" sqref="B17"/>
    </sheetView>
  </sheetViews>
  <sheetFormatPr defaultColWidth="9.00390625" defaultRowHeight="12.75"/>
  <cols>
    <col min="1" max="1" width="4.375" style="30" customWidth="1"/>
    <col min="2" max="2" width="46.75390625" style="30" customWidth="1"/>
    <col min="3" max="4" width="14.75390625" style="29" customWidth="1"/>
    <col min="5" max="8" width="12.75390625" style="30" customWidth="1"/>
    <col min="9" max="9" width="16.125" style="30" bestFit="1" customWidth="1"/>
    <col min="10" max="10" width="19.125" style="30" customWidth="1"/>
    <col min="11" max="16384" width="9.125" style="30" customWidth="1"/>
  </cols>
  <sheetData>
    <row r="1" spans="1:10" s="51" customFormat="1" ht="16.5" thickBot="1">
      <c r="A1" s="208" t="s">
        <v>177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21" customFormat="1" ht="15.75" customHeight="1" thickBot="1">
      <c r="A2" s="195" t="s">
        <v>109</v>
      </c>
      <c r="B2" s="104"/>
      <c r="C2" s="105"/>
      <c r="D2" s="106"/>
      <c r="E2" s="197" t="s">
        <v>108</v>
      </c>
      <c r="F2" s="197"/>
      <c r="G2" s="197"/>
      <c r="H2" s="197"/>
      <c r="I2" s="197"/>
      <c r="J2" s="197"/>
    </row>
    <row r="3" spans="1:10" s="21" customFormat="1" ht="75.75" thickBot="1">
      <c r="A3" s="196"/>
      <c r="B3" s="162" t="s">
        <v>110</v>
      </c>
      <c r="C3" s="25" t="s">
        <v>111</v>
      </c>
      <c r="D3" s="25" t="s">
        <v>112</v>
      </c>
      <c r="E3" s="16" t="s">
        <v>102</v>
      </c>
      <c r="F3" s="16" t="s">
        <v>103</v>
      </c>
      <c r="G3" s="169" t="s">
        <v>104</v>
      </c>
      <c r="H3" s="16" t="s">
        <v>105</v>
      </c>
      <c r="I3" s="17" t="s">
        <v>106</v>
      </c>
      <c r="J3" s="17" t="s">
        <v>107</v>
      </c>
    </row>
    <row r="4" spans="1:10" s="21" customFormat="1" ht="14.25" collapsed="1">
      <c r="A4" s="20">
        <v>1</v>
      </c>
      <c r="B4" s="110" t="s">
        <v>175</v>
      </c>
      <c r="C4" s="107">
        <v>38945</v>
      </c>
      <c r="D4" s="107">
        <v>39016</v>
      </c>
      <c r="E4" s="102" t="s">
        <v>114</v>
      </c>
      <c r="F4" s="102" t="s">
        <v>114</v>
      </c>
      <c r="G4" s="102" t="s">
        <v>114</v>
      </c>
      <c r="H4" s="102" t="s">
        <v>114</v>
      </c>
      <c r="I4" s="102">
        <v>-0.6496959351851894</v>
      </c>
      <c r="J4" s="108">
        <v>-0.13586079161523912</v>
      </c>
    </row>
    <row r="5" spans="1:10" s="21" customFormat="1" ht="14.25" collapsed="1">
      <c r="A5" s="20">
        <v>2</v>
      </c>
      <c r="B5" s="110" t="s">
        <v>165</v>
      </c>
      <c r="C5" s="107">
        <v>39205</v>
      </c>
      <c r="D5" s="107">
        <v>39322</v>
      </c>
      <c r="E5" s="102">
        <v>-0.0029685138695287883</v>
      </c>
      <c r="F5" s="102">
        <v>0.013146045616559743</v>
      </c>
      <c r="G5" s="102">
        <v>0.07884479050228888</v>
      </c>
      <c r="H5" s="102">
        <v>0.03777363929130084</v>
      </c>
      <c r="I5" s="102">
        <v>-0.29345790886390777</v>
      </c>
      <c r="J5" s="108">
        <v>-0.05327409834279195</v>
      </c>
    </row>
    <row r="6" spans="1:10" s="21" customFormat="1" ht="14.25" collapsed="1">
      <c r="A6" s="20">
        <v>3</v>
      </c>
      <c r="B6" s="110" t="s">
        <v>172</v>
      </c>
      <c r="C6" s="107">
        <v>40050</v>
      </c>
      <c r="D6" s="107">
        <v>40319</v>
      </c>
      <c r="E6" s="102">
        <v>0.016594953597647066</v>
      </c>
      <c r="F6" s="102">
        <v>0.01710002997237381</v>
      </c>
      <c r="G6" s="102">
        <v>0.08553264199725041</v>
      </c>
      <c r="H6" s="102">
        <v>0.3252474837423869</v>
      </c>
      <c r="I6" s="102">
        <v>0.05478999134947826</v>
      </c>
      <c r="J6" s="108">
        <v>0.0148704482477513</v>
      </c>
    </row>
    <row r="7" spans="1:10" s="21" customFormat="1" ht="14.25" collapsed="1">
      <c r="A7" s="20">
        <v>4</v>
      </c>
      <c r="B7" s="110" t="s">
        <v>168</v>
      </c>
      <c r="C7" s="107">
        <v>40555</v>
      </c>
      <c r="D7" s="107">
        <v>40626</v>
      </c>
      <c r="E7" s="102">
        <v>0.001114737644705821</v>
      </c>
      <c r="F7" s="102">
        <v>0.05093871289979335</v>
      </c>
      <c r="G7" s="102">
        <v>0.047111603823121406</v>
      </c>
      <c r="H7" s="102">
        <v>-0.062174087563670044</v>
      </c>
      <c r="I7" s="102">
        <v>-0.6969569967173819</v>
      </c>
      <c r="J7" s="108">
        <v>-0.34988058221621676</v>
      </c>
    </row>
    <row r="8" spans="1:10" s="21" customFormat="1" ht="14.25">
      <c r="A8" s="20">
        <v>5</v>
      </c>
      <c r="B8" s="110" t="s">
        <v>174</v>
      </c>
      <c r="C8" s="107">
        <v>40448</v>
      </c>
      <c r="D8" s="107">
        <v>40632</v>
      </c>
      <c r="E8" s="102">
        <v>-0.012428947564036785</v>
      </c>
      <c r="F8" s="102">
        <v>-0.012428947564036785</v>
      </c>
      <c r="G8" s="102">
        <v>-0.08076997846158607</v>
      </c>
      <c r="H8" s="102">
        <v>-0.21007556477697387</v>
      </c>
      <c r="I8" s="102">
        <v>-0.5990023416198856</v>
      </c>
      <c r="J8" s="108">
        <v>-0.2821880136368582</v>
      </c>
    </row>
    <row r="9" spans="1:10" s="21" customFormat="1" ht="14.25">
      <c r="A9" s="20">
        <v>6</v>
      </c>
      <c r="B9" s="87" t="s">
        <v>170</v>
      </c>
      <c r="C9" s="107">
        <v>40716</v>
      </c>
      <c r="D9" s="107">
        <v>40995</v>
      </c>
      <c r="E9" s="102">
        <v>0.012384087209299066</v>
      </c>
      <c r="F9" s="102">
        <v>0.012474520240251863</v>
      </c>
      <c r="G9" s="102">
        <v>0.04032369288602489</v>
      </c>
      <c r="H9" s="102">
        <v>0.22430761269195787</v>
      </c>
      <c r="I9" s="102">
        <v>0.32940224799286555</v>
      </c>
      <c r="J9" s="108">
        <v>0.17542185760755924</v>
      </c>
    </row>
    <row r="10" spans="1:10" s="21" customFormat="1" ht="14.25">
      <c r="A10" s="20">
        <v>7</v>
      </c>
      <c r="B10" s="87" t="s">
        <v>166</v>
      </c>
      <c r="C10" s="107">
        <v>41207</v>
      </c>
      <c r="D10" s="107">
        <v>41494</v>
      </c>
      <c r="E10" s="102">
        <v>0.011298665735786528</v>
      </c>
      <c r="F10" s="102" t="s">
        <v>114</v>
      </c>
      <c r="G10" s="102" t="s">
        <v>114</v>
      </c>
      <c r="H10" s="102" t="s">
        <v>114</v>
      </c>
      <c r="I10" s="102">
        <v>0.053439266680023856</v>
      </c>
      <c r="J10" s="108">
        <v>0.14106085949890468</v>
      </c>
    </row>
    <row r="11" spans="1:10" s="21" customFormat="1" ht="15.75" collapsed="1" thickBot="1">
      <c r="A11" s="20"/>
      <c r="B11" s="155" t="s">
        <v>121</v>
      </c>
      <c r="C11" s="156" t="s">
        <v>7</v>
      </c>
      <c r="D11" s="156" t="s">
        <v>7</v>
      </c>
      <c r="E11" s="157">
        <f>AVERAGE(E4:E10)</f>
        <v>0.004332497125645485</v>
      </c>
      <c r="F11" s="157">
        <f>AVERAGE(F4:F10)</f>
        <v>0.016246072232988396</v>
      </c>
      <c r="G11" s="157">
        <f>AVERAGE(G4:G10)</f>
        <v>0.034208550149419904</v>
      </c>
      <c r="H11" s="157">
        <f>AVERAGE(H4:H10)</f>
        <v>0.06301581667700033</v>
      </c>
      <c r="I11" s="157">
        <f>AVERAGE(I4:I10)</f>
        <v>-0.2573545251948567</v>
      </c>
      <c r="J11" s="156" t="s">
        <v>7</v>
      </c>
    </row>
    <row r="12" spans="1:10" s="21" customFormat="1" ht="14.25">
      <c r="A12" s="198" t="s">
        <v>115</v>
      </c>
      <c r="B12" s="198"/>
      <c r="C12" s="198"/>
      <c r="D12" s="198"/>
      <c r="E12" s="198"/>
      <c r="F12" s="198"/>
      <c r="G12" s="198"/>
      <c r="H12" s="198"/>
      <c r="I12" s="198"/>
      <c r="J12" s="198"/>
    </row>
    <row r="13" spans="1:10" s="21" customFormat="1" ht="15" thickBot="1">
      <c r="A13" s="193" t="s">
        <v>116</v>
      </c>
      <c r="B13" s="193"/>
      <c r="C13" s="193"/>
      <c r="D13" s="193"/>
      <c r="E13" s="193"/>
      <c r="F13" s="193"/>
      <c r="G13" s="193"/>
      <c r="H13" s="193"/>
      <c r="I13" s="193"/>
      <c r="J13" s="193"/>
    </row>
    <row r="14" spans="3:4" s="21" customFormat="1" ht="15.75" customHeight="1">
      <c r="C14" s="65"/>
      <c r="D14" s="65"/>
    </row>
    <row r="15" spans="2:8" ht="14.25">
      <c r="B15" s="28"/>
      <c r="C15" s="109"/>
      <c r="E15" s="109"/>
      <c r="F15" s="109"/>
      <c r="G15" s="109"/>
      <c r="H15" s="109"/>
    </row>
    <row r="16" spans="2:5" ht="14.25">
      <c r="B16" s="87"/>
      <c r="C16" s="109"/>
      <c r="E16" s="109"/>
    </row>
    <row r="17" spans="2:6" ht="14.25">
      <c r="B17" s="110"/>
      <c r="E17" s="109"/>
      <c r="F17" s="109"/>
    </row>
    <row r="18" ht="14.25">
      <c r="B18" s="110"/>
    </row>
    <row r="19" ht="14.25">
      <c r="B19" s="87"/>
    </row>
    <row r="20" ht="14.25">
      <c r="B20" s="110"/>
    </row>
    <row r="21" ht="14.25">
      <c r="B21" s="110"/>
    </row>
    <row r="22" ht="14.25">
      <c r="B22" s="110"/>
    </row>
  </sheetData>
  <mergeCells count="5">
    <mergeCell ref="A13:J13"/>
    <mergeCell ref="A1:J1"/>
    <mergeCell ref="A2:A3"/>
    <mergeCell ref="E2:J2"/>
    <mergeCell ref="A12:J1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27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00390625" style="19" customWidth="1"/>
    <col min="2" max="2" width="50.75390625" style="19" customWidth="1"/>
    <col min="3" max="3" width="24.75390625" style="19" customWidth="1"/>
    <col min="4" max="4" width="24.75390625" style="52" customWidth="1"/>
    <col min="5" max="7" width="24.75390625" style="19" customWidth="1"/>
    <col min="8" max="16384" width="9.125" style="19" customWidth="1"/>
  </cols>
  <sheetData>
    <row r="1" spans="1:7" s="28" customFormat="1" ht="16.5" thickBot="1">
      <c r="A1" s="199" t="s">
        <v>178</v>
      </c>
      <c r="B1" s="199"/>
      <c r="C1" s="199"/>
      <c r="D1" s="199"/>
      <c r="E1" s="199"/>
      <c r="F1" s="199"/>
      <c r="G1" s="199"/>
    </row>
    <row r="2" spans="1:7" s="28" customFormat="1" ht="15.75" customHeight="1" thickBot="1">
      <c r="A2" s="195" t="s">
        <v>45</v>
      </c>
      <c r="B2" s="210" t="s">
        <v>110</v>
      </c>
      <c r="C2" s="200" t="s">
        <v>123</v>
      </c>
      <c r="D2" s="201"/>
      <c r="E2" s="200" t="s">
        <v>179</v>
      </c>
      <c r="F2" s="201"/>
      <c r="G2" s="204" t="s">
        <v>125</v>
      </c>
    </row>
    <row r="3" spans="1:7" s="28" customFormat="1" ht="15.75" thickBot="1">
      <c r="A3" s="196"/>
      <c r="B3" s="188"/>
      <c r="C3" s="34" t="s">
        <v>126</v>
      </c>
      <c r="D3" s="34" t="s">
        <v>127</v>
      </c>
      <c r="E3" s="34" t="s">
        <v>128</v>
      </c>
      <c r="F3" s="34" t="s">
        <v>127</v>
      </c>
      <c r="G3" s="205"/>
    </row>
    <row r="4" spans="1:8" s="28" customFormat="1" ht="14.25">
      <c r="A4" s="20">
        <v>1</v>
      </c>
      <c r="B4" s="87" t="s">
        <v>166</v>
      </c>
      <c r="C4" s="37">
        <v>2113.95596</v>
      </c>
      <c r="D4" s="102">
        <v>0.6724293044026887</v>
      </c>
      <c r="E4" s="38">
        <v>1973</v>
      </c>
      <c r="F4" s="102">
        <v>0.6537442014579191</v>
      </c>
      <c r="G4" s="39">
        <v>2055.7767127127104</v>
      </c>
      <c r="H4" s="87"/>
    </row>
    <row r="5" spans="1:8" s="28" customFormat="1" ht="14.25">
      <c r="A5" s="20">
        <v>2</v>
      </c>
      <c r="B5" s="110" t="s">
        <v>172</v>
      </c>
      <c r="C5" s="37">
        <v>19.904530000000026</v>
      </c>
      <c r="D5" s="102">
        <v>0.016594953597646643</v>
      </c>
      <c r="E5" s="38">
        <v>0</v>
      </c>
      <c r="F5" s="102">
        <v>0</v>
      </c>
      <c r="G5" s="39">
        <v>0</v>
      </c>
      <c r="H5" s="110"/>
    </row>
    <row r="6" spans="1:8" s="44" customFormat="1" ht="14.25">
      <c r="A6" s="20">
        <v>3</v>
      </c>
      <c r="B6" s="87" t="s">
        <v>170</v>
      </c>
      <c r="C6" s="37">
        <v>18.22975</v>
      </c>
      <c r="D6" s="102">
        <v>0.012384087209299522</v>
      </c>
      <c r="E6" s="38">
        <v>0</v>
      </c>
      <c r="F6" s="102">
        <v>0</v>
      </c>
      <c r="G6" s="39">
        <v>0</v>
      </c>
      <c r="H6" s="110"/>
    </row>
    <row r="7" spans="1:8" s="44" customFormat="1" ht="14.25">
      <c r="A7" s="20">
        <v>4</v>
      </c>
      <c r="B7" s="110" t="s">
        <v>168</v>
      </c>
      <c r="C7" s="37">
        <v>3.2688900000001304</v>
      </c>
      <c r="D7" s="102">
        <v>0.0011147376447089598</v>
      </c>
      <c r="E7" s="38">
        <v>0</v>
      </c>
      <c r="F7" s="102">
        <v>0</v>
      </c>
      <c r="G7" s="39">
        <v>0</v>
      </c>
      <c r="H7" s="87"/>
    </row>
    <row r="8" spans="1:8" s="44" customFormat="1" ht="14.25">
      <c r="A8" s="20">
        <v>5</v>
      </c>
      <c r="B8" s="110" t="s">
        <v>174</v>
      </c>
      <c r="C8" s="37">
        <v>-6.293239999999991</v>
      </c>
      <c r="D8" s="102">
        <v>-0.01242894756404681</v>
      </c>
      <c r="E8" s="38">
        <v>0</v>
      </c>
      <c r="F8" s="102">
        <v>0</v>
      </c>
      <c r="G8" s="39">
        <v>0</v>
      </c>
      <c r="H8" s="110"/>
    </row>
    <row r="9" spans="1:8" s="44" customFormat="1" ht="14.25">
      <c r="A9" s="20">
        <v>6</v>
      </c>
      <c r="B9" s="110" t="s">
        <v>165</v>
      </c>
      <c r="C9" s="37">
        <v>-10.11002000000002</v>
      </c>
      <c r="D9" s="102">
        <v>-0.00296851386955791</v>
      </c>
      <c r="E9" s="38">
        <v>0</v>
      </c>
      <c r="F9" s="102">
        <v>0</v>
      </c>
      <c r="G9" s="39">
        <v>0</v>
      </c>
      <c r="H9" s="110"/>
    </row>
    <row r="10" spans="1:8" s="44" customFormat="1" ht="14.25">
      <c r="A10" s="20">
        <v>7</v>
      </c>
      <c r="B10" s="110" t="s">
        <v>175</v>
      </c>
      <c r="C10" s="37" t="s">
        <v>114</v>
      </c>
      <c r="D10" s="37" t="s">
        <v>114</v>
      </c>
      <c r="E10" s="37" t="s">
        <v>114</v>
      </c>
      <c r="F10" s="37" t="s">
        <v>114</v>
      </c>
      <c r="G10" s="37" t="s">
        <v>114</v>
      </c>
      <c r="H10" s="110"/>
    </row>
    <row r="11" spans="1:7" s="28" customFormat="1" ht="15.75" thickBot="1">
      <c r="A11" s="120"/>
      <c r="B11" s="94" t="s">
        <v>85</v>
      </c>
      <c r="C11" s="95">
        <f>SUM(C4:C10)</f>
        <v>2138.9558700000002</v>
      </c>
      <c r="D11" s="99">
        <v>0.1689573191436</v>
      </c>
      <c r="E11" s="96">
        <f>SUM(E4:E10)</f>
        <v>1973</v>
      </c>
      <c r="F11" s="99">
        <v>0.018231043595572066</v>
      </c>
      <c r="G11" s="121">
        <f>SUM(G4:G10)</f>
        <v>2055.7767127127104</v>
      </c>
    </row>
    <row r="12" s="28" customFormat="1" ht="14.25">
      <c r="D12" s="6"/>
    </row>
    <row r="13" s="28" customFormat="1" ht="14.25">
      <c r="D13" s="6"/>
    </row>
    <row r="14" s="28" customFormat="1" ht="14.25">
      <c r="D14" s="6"/>
    </row>
    <row r="15" s="28" customFormat="1" ht="14.25">
      <c r="D15" s="6"/>
    </row>
    <row r="16" s="28" customFormat="1" ht="14.25">
      <c r="D16" s="6"/>
    </row>
    <row r="17" s="28" customFormat="1" ht="14.25">
      <c r="D17" s="6"/>
    </row>
    <row r="18" s="28" customFormat="1" ht="14.25">
      <c r="D18" s="6"/>
    </row>
    <row r="19" s="28" customFormat="1" ht="14.25">
      <c r="D19" s="6"/>
    </row>
    <row r="20" s="28" customFormat="1" ht="14.25">
      <c r="D20" s="6"/>
    </row>
    <row r="21" s="28" customFormat="1" ht="14.25">
      <c r="D21" s="6"/>
    </row>
    <row r="22" s="28" customFormat="1" ht="14.25">
      <c r="D22" s="6"/>
    </row>
    <row r="23" s="28" customFormat="1" ht="14.25">
      <c r="D23" s="6"/>
    </row>
    <row r="24" s="28" customFormat="1" ht="14.25">
      <c r="D24" s="6"/>
    </row>
    <row r="25" s="28" customFormat="1" ht="14.25">
      <c r="D25" s="6"/>
    </row>
    <row r="26" s="28" customFormat="1" ht="14.25">
      <c r="D26" s="6"/>
    </row>
    <row r="27" s="28" customFormat="1" ht="14.25">
      <c r="D27" s="6"/>
    </row>
    <row r="28" s="28" customFormat="1" ht="14.25">
      <c r="D28" s="6"/>
    </row>
    <row r="29" s="28" customFormat="1" ht="14.25">
      <c r="D29" s="6"/>
    </row>
    <row r="30" s="28" customFormat="1" ht="14.25">
      <c r="D30" s="6"/>
    </row>
    <row r="31" s="28" customFormat="1" ht="14.25">
      <c r="D31" s="6"/>
    </row>
    <row r="32" s="28" customFormat="1" ht="14.25">
      <c r="D32" s="6"/>
    </row>
    <row r="33" spans="2:5" s="28" customFormat="1" ht="15" thickBot="1">
      <c r="B33" s="84"/>
      <c r="C33" s="84"/>
      <c r="D33" s="85"/>
      <c r="E33" s="84"/>
    </row>
    <row r="34" s="28" customFormat="1" ht="14.25"/>
    <row r="35" s="28" customFormat="1" ht="14.25"/>
    <row r="36" s="28" customFormat="1" ht="14.25"/>
    <row r="37" s="28" customFormat="1" ht="14.25"/>
    <row r="38" s="28" customFormat="1" ht="14.25"/>
    <row r="39" spans="2:5" s="28" customFormat="1" ht="30.75" thickBot="1">
      <c r="B39" s="41" t="s">
        <v>110</v>
      </c>
      <c r="C39" s="34" t="s">
        <v>129</v>
      </c>
      <c r="D39" s="34" t="s">
        <v>130</v>
      </c>
      <c r="E39" s="35" t="s">
        <v>131</v>
      </c>
    </row>
    <row r="40" spans="2:5" s="28" customFormat="1" ht="14.25">
      <c r="B40" s="134" t="str">
        <f aca="true" t="shared" si="0" ref="B40:D45">B4</f>
        <v>"OTP Valutniy"</v>
      </c>
      <c r="C40" s="135">
        <f t="shared" si="0"/>
        <v>2113.95596</v>
      </c>
      <c r="D40" s="158">
        <f t="shared" si="0"/>
        <v>0.6724293044026887</v>
      </c>
      <c r="E40" s="136">
        <f aca="true" t="shared" si="1" ref="E40:E45">G4</f>
        <v>2055.7767127127104</v>
      </c>
    </row>
    <row r="41" spans="2:5" s="28" customFormat="1" ht="14.25">
      <c r="B41" s="36" t="str">
        <f t="shared" si="0"/>
        <v>"UNIVER.UA/SKIF-Real Estate Fund"</v>
      </c>
      <c r="C41" s="37">
        <f t="shared" si="0"/>
        <v>19.904530000000026</v>
      </c>
      <c r="D41" s="159">
        <f t="shared" si="0"/>
        <v>0.016594953597646643</v>
      </c>
      <c r="E41" s="39">
        <f t="shared" si="1"/>
        <v>0</v>
      </c>
    </row>
    <row r="42" spans="2:5" s="28" customFormat="1" ht="14.25">
      <c r="B42" s="36" t="str">
        <f t="shared" si="0"/>
        <v>"Centavr"</v>
      </c>
      <c r="C42" s="37">
        <f t="shared" si="0"/>
        <v>18.22975</v>
      </c>
      <c r="D42" s="159">
        <f t="shared" si="0"/>
        <v>0.012384087209299522</v>
      </c>
      <c r="E42" s="39">
        <f t="shared" si="1"/>
        <v>0</v>
      </c>
    </row>
    <row r="43" spans="2:5" s="28" customFormat="1" ht="14.25">
      <c r="B43" s="36" t="str">
        <f t="shared" si="0"/>
        <v>"Ukrainian Exchange Index"</v>
      </c>
      <c r="C43" s="37">
        <f t="shared" si="0"/>
        <v>3.2688900000001304</v>
      </c>
      <c r="D43" s="159">
        <f t="shared" si="0"/>
        <v>0.0011147376447089598</v>
      </c>
      <c r="E43" s="39">
        <f t="shared" si="1"/>
        <v>0</v>
      </c>
    </row>
    <row r="44" spans="2:5" s="28" customFormat="1" ht="14.25">
      <c r="B44" s="36" t="str">
        <f t="shared" si="0"/>
        <v>"KINTO-Winter"</v>
      </c>
      <c r="C44" s="37">
        <f t="shared" si="0"/>
        <v>-6.293239999999991</v>
      </c>
      <c r="D44" s="159">
        <f t="shared" si="0"/>
        <v>-0.01242894756404681</v>
      </c>
      <c r="E44" s="39">
        <f t="shared" si="1"/>
        <v>0</v>
      </c>
    </row>
    <row r="45" spans="2:6" ht="14.25">
      <c r="B45" s="36" t="str">
        <f t="shared" si="0"/>
        <v>"AntiBank"</v>
      </c>
      <c r="C45" s="37">
        <f t="shared" si="0"/>
        <v>-10.11002000000002</v>
      </c>
      <c r="D45" s="159">
        <f t="shared" si="0"/>
        <v>-0.00296851386955791</v>
      </c>
      <c r="E45" s="39">
        <f t="shared" si="1"/>
        <v>0</v>
      </c>
      <c r="F45" s="18"/>
    </row>
    <row r="46" spans="2:6" ht="14.25">
      <c r="B46" s="36"/>
      <c r="C46" s="37"/>
      <c r="D46" s="159"/>
      <c r="E46" s="39"/>
      <c r="F46" s="18"/>
    </row>
    <row r="47" spans="2:6" ht="14.25">
      <c r="B47" s="36"/>
      <c r="C47" s="37"/>
      <c r="D47" s="159"/>
      <c r="E47" s="39"/>
      <c r="F47" s="18"/>
    </row>
    <row r="48" spans="2:6" ht="14.25">
      <c r="B48" s="28"/>
      <c r="C48" s="160"/>
      <c r="D48" s="6"/>
      <c r="F48" s="18"/>
    </row>
    <row r="49" spans="2:6" ht="14.25">
      <c r="B49" s="28"/>
      <c r="C49" s="28"/>
      <c r="D49" s="6"/>
      <c r="F49" s="18"/>
    </row>
    <row r="50" spans="2:6" ht="14.25">
      <c r="B50" s="28"/>
      <c r="C50" s="28"/>
      <c r="D50" s="6"/>
      <c r="F50" s="18"/>
    </row>
    <row r="51" spans="2:6" ht="14.25">
      <c r="B51" s="28"/>
      <c r="C51" s="28"/>
      <c r="D51" s="6"/>
      <c r="F51" s="18"/>
    </row>
    <row r="52" spans="2:6" ht="14.25">
      <c r="B52" s="28"/>
      <c r="C52" s="28"/>
      <c r="D52" s="6"/>
      <c r="F52" s="18"/>
    </row>
    <row r="53" spans="2:6" ht="14.25">
      <c r="B53" s="28"/>
      <c r="C53" s="28"/>
      <c r="D53" s="6"/>
      <c r="F53" s="18"/>
    </row>
    <row r="54" spans="2:6" ht="14.25">
      <c r="B54" s="28"/>
      <c r="C54" s="28"/>
      <c r="D54" s="6"/>
      <c r="F54" s="18"/>
    </row>
    <row r="55" spans="2:4" ht="14.25">
      <c r="B55" s="28"/>
      <c r="C55" s="28"/>
      <c r="D55" s="6"/>
    </row>
    <row r="56" spans="2:4" ht="14.25">
      <c r="B56" s="28"/>
      <c r="C56" s="28"/>
      <c r="D56" s="6"/>
    </row>
    <row r="57" spans="2:4" ht="14.25">
      <c r="B57" s="28"/>
      <c r="C57" s="28"/>
      <c r="D57" s="6"/>
    </row>
    <row r="58" spans="2:4" ht="14.25">
      <c r="B58" s="28"/>
      <c r="C58" s="28"/>
      <c r="D58" s="6"/>
    </row>
    <row r="59" spans="2:4" ht="14.25">
      <c r="B59" s="28"/>
      <c r="C59" s="28"/>
      <c r="D59" s="6"/>
    </row>
    <row r="60" spans="2:4" ht="14.25">
      <c r="B60" s="28"/>
      <c r="C60" s="28"/>
      <c r="D60" s="6"/>
    </row>
    <row r="61" spans="2:4" ht="14.25">
      <c r="B61" s="28"/>
      <c r="C61" s="28"/>
      <c r="D61" s="6"/>
    </row>
    <row r="62" spans="2:4" ht="14.25">
      <c r="B62" s="28"/>
      <c r="C62" s="28"/>
      <c r="D62" s="6"/>
    </row>
    <row r="63" spans="2:4" ht="14.25">
      <c r="B63" s="28"/>
      <c r="C63" s="28"/>
      <c r="D63" s="6"/>
    </row>
    <row r="64" spans="2:4" ht="14.25">
      <c r="B64" s="28"/>
      <c r="C64" s="28"/>
      <c r="D64" s="6"/>
    </row>
    <row r="65" spans="2:4" ht="14.25">
      <c r="B65" s="28"/>
      <c r="C65" s="28"/>
      <c r="D65" s="6"/>
    </row>
    <row r="66" spans="2:4" ht="14.25">
      <c r="B66" s="28"/>
      <c r="C66" s="28"/>
      <c r="D66" s="6"/>
    </row>
    <row r="67" spans="2:4" ht="14.25">
      <c r="B67" s="28"/>
      <c r="C67" s="28"/>
      <c r="D67" s="6"/>
    </row>
    <row r="68" spans="2:4" ht="14.25">
      <c r="B68" s="28"/>
      <c r="C68" s="28"/>
      <c r="D68" s="6"/>
    </row>
    <row r="69" spans="2:4" ht="14.25">
      <c r="B69" s="28"/>
      <c r="C69" s="28"/>
      <c r="D69" s="6"/>
    </row>
    <row r="70" spans="2:4" ht="14.25">
      <c r="B70" s="28"/>
      <c r="C70" s="28"/>
      <c r="D70" s="6"/>
    </row>
    <row r="71" spans="2:4" ht="14.25">
      <c r="B71" s="28"/>
      <c r="C71" s="28"/>
      <c r="D71" s="6"/>
    </row>
    <row r="72" spans="2:4" ht="14.25">
      <c r="B72" s="28"/>
      <c r="C72" s="28"/>
      <c r="D72" s="6"/>
    </row>
    <row r="73" spans="2:4" ht="14.25">
      <c r="B73" s="28"/>
      <c r="C73" s="28"/>
      <c r="D73" s="6"/>
    </row>
    <row r="74" spans="2:4" ht="14.25">
      <c r="B74" s="28"/>
      <c r="C74" s="28"/>
      <c r="D74" s="6"/>
    </row>
    <row r="75" spans="2:4" ht="14.25">
      <c r="B75" s="28"/>
      <c r="C75" s="28"/>
      <c r="D75" s="6"/>
    </row>
    <row r="76" spans="2:4" ht="14.25">
      <c r="B76" s="28"/>
      <c r="C76" s="28"/>
      <c r="D76" s="6"/>
    </row>
    <row r="77" spans="2:4" ht="14.25">
      <c r="B77" s="28"/>
      <c r="C77" s="28"/>
      <c r="D77" s="6"/>
    </row>
    <row r="78" spans="2:4" ht="14.25">
      <c r="B78" s="28"/>
      <c r="C78" s="28"/>
      <c r="D78" s="6"/>
    </row>
    <row r="79" spans="2:4" ht="14.25">
      <c r="B79" s="28"/>
      <c r="C79" s="28"/>
      <c r="D79" s="6"/>
    </row>
    <row r="80" spans="2:4" ht="14.25">
      <c r="B80" s="28"/>
      <c r="C80" s="28"/>
      <c r="D80" s="6"/>
    </row>
    <row r="81" spans="2:4" ht="14.25">
      <c r="B81" s="28"/>
      <c r="C81" s="28"/>
      <c r="D81" s="6"/>
    </row>
    <row r="82" spans="2:4" ht="14.25">
      <c r="B82" s="28"/>
      <c r="C82" s="28"/>
      <c r="D82" s="6"/>
    </row>
    <row r="83" spans="2:4" ht="14.25">
      <c r="B83" s="28"/>
      <c r="C83" s="28"/>
      <c r="D83" s="6"/>
    </row>
    <row r="84" spans="2:4" ht="14.25">
      <c r="B84" s="28"/>
      <c r="C84" s="28"/>
      <c r="D84" s="6"/>
    </row>
    <row r="85" spans="2:4" ht="14.25">
      <c r="B85" s="28"/>
      <c r="C85" s="28"/>
      <c r="D85" s="6"/>
    </row>
    <row r="86" spans="2:4" ht="14.25">
      <c r="B86" s="28"/>
      <c r="C86" s="28"/>
      <c r="D86" s="6"/>
    </row>
    <row r="87" spans="2:4" ht="14.25">
      <c r="B87" s="28"/>
      <c r="C87" s="28"/>
      <c r="D87" s="6"/>
    </row>
    <row r="88" spans="2:4" ht="14.25">
      <c r="B88" s="28"/>
      <c r="C88" s="28"/>
      <c r="D88" s="6"/>
    </row>
    <row r="89" spans="2:4" ht="14.25">
      <c r="B89" s="28"/>
      <c r="C89" s="28"/>
      <c r="D89" s="6"/>
    </row>
    <row r="90" spans="2:4" ht="14.25">
      <c r="B90" s="28"/>
      <c r="C90" s="28"/>
      <c r="D90" s="6"/>
    </row>
    <row r="91" spans="2:4" ht="14.25">
      <c r="B91" s="28"/>
      <c r="C91" s="28"/>
      <c r="D91" s="6"/>
    </row>
    <row r="92" spans="2:4" ht="14.25">
      <c r="B92" s="28"/>
      <c r="C92" s="28"/>
      <c r="D92" s="6"/>
    </row>
    <row r="93" spans="2:4" ht="14.25">
      <c r="B93" s="28"/>
      <c r="C93" s="28"/>
      <c r="D93" s="6"/>
    </row>
    <row r="94" spans="2:4" ht="14.25">
      <c r="B94" s="28"/>
      <c r="C94" s="28"/>
      <c r="D94" s="6"/>
    </row>
    <row r="95" spans="2:4" ht="14.25">
      <c r="B95" s="28"/>
      <c r="C95" s="28"/>
      <c r="D95" s="6"/>
    </row>
    <row r="96" spans="2:4" ht="14.25">
      <c r="B96" s="28"/>
      <c r="C96" s="28"/>
      <c r="D96" s="6"/>
    </row>
    <row r="97" spans="2:4" ht="14.25">
      <c r="B97" s="28"/>
      <c r="C97" s="28"/>
      <c r="D97" s="6"/>
    </row>
    <row r="98" spans="2:4" ht="14.25">
      <c r="B98" s="28"/>
      <c r="C98" s="28"/>
      <c r="D98" s="6"/>
    </row>
    <row r="99" spans="2:4" ht="14.25">
      <c r="B99" s="28"/>
      <c r="C99" s="28"/>
      <c r="D99" s="6"/>
    </row>
    <row r="100" spans="2:4" ht="14.25">
      <c r="B100" s="28"/>
      <c r="C100" s="28"/>
      <c r="D100" s="6"/>
    </row>
    <row r="101" spans="2:4" ht="14.25">
      <c r="B101" s="28"/>
      <c r="C101" s="28"/>
      <c r="D101" s="6"/>
    </row>
    <row r="102" spans="2:4" ht="14.25">
      <c r="B102" s="28"/>
      <c r="C102" s="28"/>
      <c r="D102" s="6"/>
    </row>
    <row r="103" spans="2:4" ht="14.25">
      <c r="B103" s="28"/>
      <c r="C103" s="28"/>
      <c r="D103" s="6"/>
    </row>
    <row r="104" spans="2:4" ht="14.25">
      <c r="B104" s="28"/>
      <c r="C104" s="28"/>
      <c r="D104" s="6"/>
    </row>
    <row r="105" spans="2:4" ht="14.25">
      <c r="B105" s="28"/>
      <c r="C105" s="28"/>
      <c r="D105" s="6"/>
    </row>
    <row r="106" spans="2:4" ht="14.25">
      <c r="B106" s="28"/>
      <c r="C106" s="28"/>
      <c r="D106" s="6"/>
    </row>
    <row r="107" spans="2:4" ht="14.25">
      <c r="B107" s="28"/>
      <c r="C107" s="28"/>
      <c r="D107" s="6"/>
    </row>
    <row r="108" spans="2:4" ht="14.25">
      <c r="B108" s="28"/>
      <c r="C108" s="28"/>
      <c r="D108" s="6"/>
    </row>
    <row r="109" spans="2:4" ht="14.25">
      <c r="B109" s="28"/>
      <c r="C109" s="28"/>
      <c r="D109" s="6"/>
    </row>
    <row r="110" spans="2:4" ht="14.25">
      <c r="B110" s="28"/>
      <c r="C110" s="28"/>
      <c r="D110" s="6"/>
    </row>
    <row r="111" spans="2:4" ht="14.25">
      <c r="B111" s="28"/>
      <c r="C111" s="28"/>
      <c r="D111" s="6"/>
    </row>
    <row r="112" spans="2:4" ht="14.25">
      <c r="B112" s="28"/>
      <c r="C112" s="28"/>
      <c r="D112" s="6"/>
    </row>
    <row r="113" spans="2:4" ht="14.25">
      <c r="B113" s="28"/>
      <c r="C113" s="28"/>
      <c r="D113" s="6"/>
    </row>
    <row r="114" spans="2:4" ht="14.25">
      <c r="B114" s="28"/>
      <c r="C114" s="28"/>
      <c r="D114" s="6"/>
    </row>
    <row r="115" spans="2:4" ht="14.25">
      <c r="B115" s="28"/>
      <c r="C115" s="28"/>
      <c r="D115" s="6"/>
    </row>
    <row r="116" spans="2:4" ht="14.25">
      <c r="B116" s="28"/>
      <c r="C116" s="28"/>
      <c r="D116" s="6"/>
    </row>
    <row r="117" spans="2:4" ht="14.25">
      <c r="B117" s="28"/>
      <c r="C117" s="28"/>
      <c r="D117" s="6"/>
    </row>
    <row r="118" spans="2:4" ht="14.25">
      <c r="B118" s="28"/>
      <c r="C118" s="28"/>
      <c r="D118" s="6"/>
    </row>
    <row r="119" spans="2:4" ht="14.25">
      <c r="B119" s="28"/>
      <c r="C119" s="28"/>
      <c r="D119" s="6"/>
    </row>
    <row r="120" spans="2:4" ht="14.25">
      <c r="B120" s="28"/>
      <c r="C120" s="28"/>
      <c r="D120" s="6"/>
    </row>
    <row r="121" spans="2:4" ht="14.25">
      <c r="B121" s="28"/>
      <c r="C121" s="28"/>
      <c r="D121" s="6"/>
    </row>
    <row r="122" spans="2:4" ht="14.25">
      <c r="B122" s="28"/>
      <c r="C122" s="28"/>
      <c r="D122" s="6"/>
    </row>
    <row r="123" spans="2:4" ht="14.25">
      <c r="B123" s="28"/>
      <c r="C123" s="28"/>
      <c r="D123" s="6"/>
    </row>
    <row r="124" spans="2:4" ht="14.25">
      <c r="B124" s="28"/>
      <c r="C124" s="28"/>
      <c r="D124" s="6"/>
    </row>
    <row r="125" spans="2:4" ht="14.25">
      <c r="B125" s="28"/>
      <c r="C125" s="28"/>
      <c r="D125" s="6"/>
    </row>
    <row r="126" spans="2:4" ht="14.25">
      <c r="B126" s="28"/>
      <c r="C126" s="28"/>
      <c r="D126" s="6"/>
    </row>
    <row r="127" spans="2:4" ht="14.25">
      <c r="B127" s="28"/>
      <c r="C127" s="28"/>
      <c r="D127" s="6"/>
    </row>
  </sheetData>
  <mergeCells count="6">
    <mergeCell ref="C2:D2"/>
    <mergeCell ref="E2:F2"/>
    <mergeCell ref="A2:A3"/>
    <mergeCell ref="A1:G1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24"/>
  <sheetViews>
    <sheetView zoomScale="80" zoomScaleNormal="80" workbookViewId="0" topLeftCell="A1">
      <selection activeCell="A1" sqref="A1:B1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110</v>
      </c>
      <c r="B1" s="68" t="s">
        <v>184</v>
      </c>
      <c r="C1" s="9"/>
      <c r="D1" s="9"/>
    </row>
    <row r="2" spans="1:4" ht="14.25">
      <c r="A2" s="110" t="s">
        <v>174</v>
      </c>
      <c r="B2" s="143">
        <v>-0.012428947564036785</v>
      </c>
      <c r="C2" s="9"/>
      <c r="D2" s="9"/>
    </row>
    <row r="3" spans="1:4" ht="14.25">
      <c r="A3" s="110" t="s">
        <v>165</v>
      </c>
      <c r="B3" s="143">
        <v>-0.0029685138695287883</v>
      </c>
      <c r="C3" s="9"/>
      <c r="D3" s="9"/>
    </row>
    <row r="4" spans="1:4" ht="14.25">
      <c r="A4" s="110" t="s">
        <v>168</v>
      </c>
      <c r="B4" s="143">
        <v>0.001114737644705821</v>
      </c>
      <c r="C4" s="9"/>
      <c r="D4" s="9"/>
    </row>
    <row r="5" spans="1:4" ht="14.25">
      <c r="A5" s="87" t="s">
        <v>166</v>
      </c>
      <c r="B5" s="143">
        <v>0.011298665735786528</v>
      </c>
      <c r="C5" s="9"/>
      <c r="D5" s="9"/>
    </row>
    <row r="6" spans="1:4" ht="14.25">
      <c r="A6" s="87" t="s">
        <v>170</v>
      </c>
      <c r="B6" s="143">
        <v>0.012384087209299066</v>
      </c>
      <c r="C6" s="9"/>
      <c r="D6" s="9"/>
    </row>
    <row r="7" spans="1:4" ht="14.25">
      <c r="A7" s="110" t="s">
        <v>172</v>
      </c>
      <c r="B7" s="143">
        <v>0.016594953597647066</v>
      </c>
      <c r="C7" s="9"/>
      <c r="D7" s="9"/>
    </row>
    <row r="8" spans="1:4" ht="14.25">
      <c r="A8" s="26" t="s">
        <v>132</v>
      </c>
      <c r="B8" s="144">
        <v>0.004332497125645485</v>
      </c>
      <c r="C8" s="9"/>
      <c r="D8" s="9"/>
    </row>
    <row r="9" spans="1:4" ht="14.25">
      <c r="A9" s="26" t="s">
        <v>42</v>
      </c>
      <c r="B9" s="144">
        <v>0.0038608334987977333</v>
      </c>
      <c r="C9" s="9"/>
      <c r="D9" s="9"/>
    </row>
    <row r="10" spans="1:4" ht="14.25">
      <c r="A10" s="26" t="s">
        <v>22</v>
      </c>
      <c r="B10" s="144">
        <v>-0.000232867598137232</v>
      </c>
      <c r="C10" s="9"/>
      <c r="D10" s="9"/>
    </row>
    <row r="11" spans="1:4" ht="14.25">
      <c r="A11" s="26" t="s">
        <v>133</v>
      </c>
      <c r="B11" s="144">
        <v>-0.0702182439297626</v>
      </c>
      <c r="C11" s="9"/>
      <c r="D11" s="9"/>
    </row>
    <row r="12" spans="1:4" ht="14.25">
      <c r="A12" s="26" t="s">
        <v>134</v>
      </c>
      <c r="B12" s="144">
        <v>0.00679452054794516</v>
      </c>
      <c r="C12" s="9"/>
      <c r="D12" s="9"/>
    </row>
    <row r="13" spans="1:4" ht="14.25">
      <c r="A13" s="26" t="s">
        <v>135</v>
      </c>
      <c r="B13" s="144">
        <v>0.016986301369863017</v>
      </c>
      <c r="C13" s="9"/>
      <c r="D13" s="9"/>
    </row>
    <row r="14" spans="1:4" ht="15" thickBot="1">
      <c r="A14" s="173" t="s">
        <v>136</v>
      </c>
      <c r="B14" s="145">
        <v>-0.0238753099670883</v>
      </c>
      <c r="C14" s="9"/>
      <c r="D14" s="9"/>
    </row>
    <row r="15" spans="3:4" ht="12.75">
      <c r="C15" s="9"/>
      <c r="D15" s="9"/>
    </row>
    <row r="16" spans="1:4" ht="12.75">
      <c r="A16" s="9"/>
      <c r="B16" s="9"/>
      <c r="C16" s="9"/>
      <c r="D16" s="9"/>
    </row>
    <row r="17" spans="2:4" ht="12.75">
      <c r="B17" s="9"/>
      <c r="C17" s="9"/>
      <c r="D17" s="9"/>
    </row>
    <row r="18" spans="1:3" ht="14.25">
      <c r="A18" s="87"/>
      <c r="C18" s="9"/>
    </row>
    <row r="19" ht="14.25">
      <c r="A19" s="110"/>
    </row>
    <row r="20" ht="14.25">
      <c r="A20" s="87"/>
    </row>
    <row r="21" ht="14.25">
      <c r="A21" s="110"/>
    </row>
    <row r="22" ht="14.25">
      <c r="A22" s="110"/>
    </row>
    <row r="23" ht="14.25">
      <c r="A23" s="110"/>
    </row>
    <row r="24" ht="14.25">
      <c r="A24" s="1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7"/>
  <sheetViews>
    <sheetView zoomScale="80" zoomScaleNormal="80" workbookViewId="0" topLeftCell="A1">
      <selection activeCell="G39" sqref="G39"/>
    </sheetView>
  </sheetViews>
  <sheetFormatPr defaultColWidth="9.125" defaultRowHeight="12.75"/>
  <cols>
    <col min="1" max="1" width="4.75390625" style="21" customWidth="1"/>
    <col min="2" max="2" width="66.00390625" style="19" bestFit="1" customWidth="1"/>
    <col min="3" max="3" width="18.75390625" style="22" customWidth="1"/>
    <col min="4" max="4" width="14.75390625" style="23" customWidth="1"/>
    <col min="5" max="5" width="14.75390625" style="22" customWidth="1"/>
    <col min="6" max="6" width="14.75390625" style="23" customWidth="1"/>
    <col min="7" max="7" width="55.75390625" style="19" bestFit="1" customWidth="1"/>
    <col min="8" max="8" width="34.75390625" style="19" customWidth="1"/>
    <col min="9" max="9" width="12.75390625" style="19" customWidth="1"/>
    <col min="10" max="18" width="4.75390625" style="19" customWidth="1"/>
    <col min="19" max="16384" width="9.125" style="19" customWidth="1"/>
  </cols>
  <sheetData>
    <row r="1" spans="1:9" s="13" customFormat="1" ht="16.5" thickBot="1">
      <c r="A1" s="189" t="s">
        <v>44</v>
      </c>
      <c r="B1" s="189"/>
      <c r="C1" s="189"/>
      <c r="D1" s="189"/>
      <c r="E1" s="189"/>
      <c r="F1" s="189"/>
      <c r="G1" s="189"/>
      <c r="H1" s="189"/>
      <c r="I1" s="12"/>
    </row>
    <row r="2" spans="1:9" ht="45.75" thickBot="1">
      <c r="A2" s="14" t="s">
        <v>45</v>
      </c>
      <c r="B2" s="15" t="s">
        <v>46</v>
      </c>
      <c r="C2" s="16" t="s">
        <v>47</v>
      </c>
      <c r="D2" s="16" t="s">
        <v>48</v>
      </c>
      <c r="E2" s="16" t="s">
        <v>49</v>
      </c>
      <c r="F2" s="16" t="s">
        <v>50</v>
      </c>
      <c r="G2" s="16" t="s">
        <v>51</v>
      </c>
      <c r="H2" s="17" t="s">
        <v>52</v>
      </c>
      <c r="I2" s="18"/>
    </row>
    <row r="3" spans="1:9" ht="14.25">
      <c r="A3" s="20">
        <v>1</v>
      </c>
      <c r="B3" s="110" t="s">
        <v>53</v>
      </c>
      <c r="C3" s="88">
        <v>26169127.71</v>
      </c>
      <c r="D3" s="89">
        <v>15665</v>
      </c>
      <c r="E3" s="88">
        <v>1670.5475716565593</v>
      </c>
      <c r="F3" s="89">
        <v>1000</v>
      </c>
      <c r="G3" s="110" t="s">
        <v>86</v>
      </c>
      <c r="H3" s="90" t="s">
        <v>6</v>
      </c>
      <c r="I3" s="110"/>
    </row>
    <row r="4" spans="1:9" ht="14.25">
      <c r="A4" s="20">
        <v>2</v>
      </c>
      <c r="B4" s="110" t="s">
        <v>54</v>
      </c>
      <c r="C4" s="88">
        <v>19415344.34</v>
      </c>
      <c r="D4" s="89">
        <v>55183</v>
      </c>
      <c r="E4" s="88">
        <v>351.83560770527157</v>
      </c>
      <c r="F4" s="89">
        <v>100</v>
      </c>
      <c r="G4" s="110" t="s">
        <v>87</v>
      </c>
      <c r="H4" s="90" t="s">
        <v>11</v>
      </c>
      <c r="I4" s="110"/>
    </row>
    <row r="5" spans="1:9" ht="14.25" customHeight="1">
      <c r="A5" s="20">
        <v>3</v>
      </c>
      <c r="B5" s="110" t="s">
        <v>55</v>
      </c>
      <c r="C5" s="88">
        <v>9095633.81</v>
      </c>
      <c r="D5" s="89">
        <v>68625</v>
      </c>
      <c r="E5" s="88">
        <v>132.54111198542805</v>
      </c>
      <c r="F5" s="89">
        <v>100</v>
      </c>
      <c r="G5" s="110" t="s">
        <v>88</v>
      </c>
      <c r="H5" s="90" t="s">
        <v>15</v>
      </c>
      <c r="I5" s="110"/>
    </row>
    <row r="6" spans="1:9" ht="14.25">
      <c r="A6" s="20">
        <v>4</v>
      </c>
      <c r="B6" s="110" t="s">
        <v>57</v>
      </c>
      <c r="C6" s="88">
        <v>4698805.42</v>
      </c>
      <c r="D6" s="89">
        <v>2160</v>
      </c>
      <c r="E6" s="88">
        <v>2175.3728796296296</v>
      </c>
      <c r="F6" s="89">
        <v>1000</v>
      </c>
      <c r="G6" s="110" t="s">
        <v>89</v>
      </c>
      <c r="H6" s="90" t="s">
        <v>19</v>
      </c>
      <c r="I6" s="110"/>
    </row>
    <row r="7" spans="1:9" ht="14.25" customHeight="1">
      <c r="A7" s="20">
        <v>5</v>
      </c>
      <c r="B7" s="87" t="s">
        <v>56</v>
      </c>
      <c r="C7" s="88">
        <v>4516894.96</v>
      </c>
      <c r="D7" s="89">
        <v>7368954</v>
      </c>
      <c r="E7" s="88">
        <v>0.6129628384164156</v>
      </c>
      <c r="F7" s="89">
        <v>1</v>
      </c>
      <c r="G7" s="110" t="s">
        <v>86</v>
      </c>
      <c r="H7" s="90" t="s">
        <v>6</v>
      </c>
      <c r="I7" s="110"/>
    </row>
    <row r="8" spans="1:9" ht="14.25">
      <c r="A8" s="20">
        <v>6</v>
      </c>
      <c r="B8" s="110" t="s">
        <v>58</v>
      </c>
      <c r="C8" s="88">
        <v>3748160.41</v>
      </c>
      <c r="D8" s="89">
        <v>3767</v>
      </c>
      <c r="E8" s="88">
        <v>994.998781523759</v>
      </c>
      <c r="F8" s="89">
        <v>1000</v>
      </c>
      <c r="G8" s="110" t="s">
        <v>90</v>
      </c>
      <c r="H8" s="90" t="s">
        <v>2</v>
      </c>
      <c r="I8" s="110"/>
    </row>
    <row r="9" spans="1:9" ht="14.25">
      <c r="A9" s="20">
        <v>7</v>
      </c>
      <c r="B9" s="110" t="s">
        <v>60</v>
      </c>
      <c r="C9" s="88">
        <v>3521333.873</v>
      </c>
      <c r="D9" s="89">
        <v>10535</v>
      </c>
      <c r="E9" s="88">
        <v>334.2509608922639</v>
      </c>
      <c r="F9" s="89">
        <v>1000</v>
      </c>
      <c r="G9" s="110" t="s">
        <v>91</v>
      </c>
      <c r="H9" s="90" t="s">
        <v>1</v>
      </c>
      <c r="I9" s="110"/>
    </row>
    <row r="10" spans="1:9" ht="14.25">
      <c r="A10" s="20">
        <v>8</v>
      </c>
      <c r="B10" s="110" t="s">
        <v>59</v>
      </c>
      <c r="C10" s="88">
        <v>3342808.64</v>
      </c>
      <c r="D10" s="89">
        <v>5090</v>
      </c>
      <c r="E10" s="88">
        <v>656.7404007858546</v>
      </c>
      <c r="F10" s="89">
        <v>1000</v>
      </c>
      <c r="G10" s="110" t="s">
        <v>87</v>
      </c>
      <c r="H10" s="90" t="s">
        <v>11</v>
      </c>
      <c r="I10" s="110"/>
    </row>
    <row r="11" spans="1:9" ht="14.25">
      <c r="A11" s="20">
        <v>9</v>
      </c>
      <c r="B11" s="110" t="s">
        <v>61</v>
      </c>
      <c r="C11" s="88">
        <v>2657075.58</v>
      </c>
      <c r="D11" s="89">
        <v>4606</v>
      </c>
      <c r="E11" s="88">
        <v>576.8726834563613</v>
      </c>
      <c r="F11" s="89">
        <v>1000</v>
      </c>
      <c r="G11" s="87" t="s">
        <v>92</v>
      </c>
      <c r="H11" s="90" t="s">
        <v>13</v>
      </c>
      <c r="I11" s="87"/>
    </row>
    <row r="12" spans="1:9" ht="14.25">
      <c r="A12" s="20">
        <v>10</v>
      </c>
      <c r="B12" s="110" t="s">
        <v>62</v>
      </c>
      <c r="C12" s="88">
        <v>2224401.04</v>
      </c>
      <c r="D12" s="89">
        <v>2602</v>
      </c>
      <c r="E12" s="88">
        <v>854.8812605687932</v>
      </c>
      <c r="F12" s="89">
        <v>1000</v>
      </c>
      <c r="G12" s="110" t="s">
        <v>90</v>
      </c>
      <c r="H12" s="90" t="s">
        <v>2</v>
      </c>
      <c r="I12" s="110"/>
    </row>
    <row r="13" spans="1:9" ht="14.25">
      <c r="A13" s="20">
        <v>11</v>
      </c>
      <c r="B13" s="110" t="s">
        <v>63</v>
      </c>
      <c r="C13" s="88">
        <v>2076884.11</v>
      </c>
      <c r="D13" s="89">
        <v>1301</v>
      </c>
      <c r="E13" s="88">
        <v>1596.3751806302844</v>
      </c>
      <c r="F13" s="89">
        <v>1000</v>
      </c>
      <c r="G13" s="110" t="s">
        <v>93</v>
      </c>
      <c r="H13" s="90" t="s">
        <v>9</v>
      </c>
      <c r="I13" s="110"/>
    </row>
    <row r="14" spans="1:9" ht="14.25">
      <c r="A14" s="20">
        <v>12</v>
      </c>
      <c r="B14" s="110" t="s">
        <v>64</v>
      </c>
      <c r="C14" s="88">
        <v>1848516.61</v>
      </c>
      <c r="D14" s="89">
        <v>1415</v>
      </c>
      <c r="E14" s="88">
        <v>1306.3721625441697</v>
      </c>
      <c r="F14" s="89">
        <v>1000</v>
      </c>
      <c r="G14" s="110" t="s">
        <v>94</v>
      </c>
      <c r="H14" s="90" t="s">
        <v>4</v>
      </c>
      <c r="I14" s="110"/>
    </row>
    <row r="15" spans="1:9" ht="14.25">
      <c r="A15" s="20">
        <v>13</v>
      </c>
      <c r="B15" s="110" t="s">
        <v>66</v>
      </c>
      <c r="C15" s="88">
        <v>1724593.29</v>
      </c>
      <c r="D15" s="89">
        <v>762</v>
      </c>
      <c r="E15" s="88">
        <v>2263.245787401575</v>
      </c>
      <c r="F15" s="89">
        <v>1000</v>
      </c>
      <c r="G15" s="110" t="s">
        <v>93</v>
      </c>
      <c r="H15" s="90" t="s">
        <v>9</v>
      </c>
      <c r="I15" s="110"/>
    </row>
    <row r="16" spans="1:9" ht="14.25">
      <c r="A16" s="20">
        <v>14</v>
      </c>
      <c r="B16" s="110" t="s">
        <v>65</v>
      </c>
      <c r="C16" s="88">
        <v>1706805.74</v>
      </c>
      <c r="D16" s="89">
        <v>47324</v>
      </c>
      <c r="E16" s="88">
        <v>36.066387879300144</v>
      </c>
      <c r="F16" s="89">
        <v>100</v>
      </c>
      <c r="G16" s="110" t="s">
        <v>95</v>
      </c>
      <c r="H16" s="90" t="s">
        <v>3</v>
      </c>
      <c r="I16" s="110"/>
    </row>
    <row r="17" spans="1:9" ht="14.25">
      <c r="A17" s="20">
        <v>15</v>
      </c>
      <c r="B17" s="87" t="s">
        <v>67</v>
      </c>
      <c r="C17" s="88">
        <v>1514781.38</v>
      </c>
      <c r="D17" s="89">
        <v>1291</v>
      </c>
      <c r="E17" s="88">
        <v>1173.3395662277303</v>
      </c>
      <c r="F17" s="89">
        <v>1000</v>
      </c>
      <c r="G17" s="110" t="s">
        <v>86</v>
      </c>
      <c r="H17" s="90" t="s">
        <v>6</v>
      </c>
      <c r="I17" s="110"/>
    </row>
    <row r="18" spans="1:9" ht="14.25">
      <c r="A18" s="20">
        <v>16</v>
      </c>
      <c r="B18" s="87" t="s">
        <v>69</v>
      </c>
      <c r="C18" s="88">
        <v>1484935.66</v>
      </c>
      <c r="D18" s="89">
        <v>821</v>
      </c>
      <c r="E18" s="88">
        <v>1808.691425091352</v>
      </c>
      <c r="F18" s="89">
        <v>1000</v>
      </c>
      <c r="G18" s="110" t="s">
        <v>97</v>
      </c>
      <c r="H18" s="90" t="s">
        <v>14</v>
      </c>
      <c r="I18" s="110"/>
    </row>
    <row r="19" spans="1:9" ht="14.25">
      <c r="A19" s="20">
        <v>17</v>
      </c>
      <c r="B19" s="87" t="s">
        <v>68</v>
      </c>
      <c r="C19" s="88">
        <v>1384587.47</v>
      </c>
      <c r="D19" s="89">
        <v>1965</v>
      </c>
      <c r="E19" s="88">
        <v>704.6246666666666</v>
      </c>
      <c r="F19" s="89">
        <v>1000</v>
      </c>
      <c r="G19" s="110" t="s">
        <v>96</v>
      </c>
      <c r="H19" s="90" t="s">
        <v>10</v>
      </c>
      <c r="I19" s="110"/>
    </row>
    <row r="20" spans="1:9" ht="14.25">
      <c r="A20" s="20">
        <v>18</v>
      </c>
      <c r="B20" s="110" t="s">
        <v>70</v>
      </c>
      <c r="C20" s="88">
        <v>1376044.01</v>
      </c>
      <c r="D20" s="89">
        <v>14598</v>
      </c>
      <c r="E20" s="88">
        <v>94.2625023975887</v>
      </c>
      <c r="F20" s="89">
        <v>100</v>
      </c>
      <c r="G20" s="110" t="s">
        <v>87</v>
      </c>
      <c r="H20" s="90" t="s">
        <v>11</v>
      </c>
      <c r="I20" s="110"/>
    </row>
    <row r="21" spans="1:9" ht="14.25">
      <c r="A21" s="20">
        <v>19</v>
      </c>
      <c r="B21" s="110" t="s">
        <v>71</v>
      </c>
      <c r="C21" s="88">
        <v>1315490.48</v>
      </c>
      <c r="D21" s="89">
        <v>28134</v>
      </c>
      <c r="E21" s="88">
        <v>46.75803227411673</v>
      </c>
      <c r="F21" s="89">
        <v>100</v>
      </c>
      <c r="G21" s="110" t="s">
        <v>91</v>
      </c>
      <c r="H21" s="90" t="s">
        <v>1</v>
      </c>
      <c r="I21" s="110"/>
    </row>
    <row r="22" spans="1:9" ht="14.25">
      <c r="A22" s="20">
        <v>20</v>
      </c>
      <c r="B22" s="110" t="s">
        <v>72</v>
      </c>
      <c r="C22" s="88">
        <v>1199380.67</v>
      </c>
      <c r="D22" s="89">
        <v>1197</v>
      </c>
      <c r="E22" s="88">
        <v>1001.9888638262322</v>
      </c>
      <c r="F22" s="89">
        <v>1000</v>
      </c>
      <c r="G22" s="110" t="s">
        <v>94</v>
      </c>
      <c r="H22" s="90" t="s">
        <v>4</v>
      </c>
      <c r="I22" s="110"/>
    </row>
    <row r="23" spans="1:9" ht="14.25">
      <c r="A23" s="20">
        <v>21</v>
      </c>
      <c r="B23" s="110" t="s">
        <v>73</v>
      </c>
      <c r="C23" s="88">
        <v>1157376.36</v>
      </c>
      <c r="D23" s="89">
        <v>125</v>
      </c>
      <c r="E23" s="88">
        <v>9259.010880000002</v>
      </c>
      <c r="F23" s="89">
        <v>10000</v>
      </c>
      <c r="G23" s="110" t="s">
        <v>88</v>
      </c>
      <c r="H23" s="90" t="s">
        <v>15</v>
      </c>
      <c r="I23" s="110"/>
    </row>
    <row r="24" spans="1:9" ht="14.25">
      <c r="A24" s="20">
        <v>22</v>
      </c>
      <c r="B24" s="110" t="s">
        <v>74</v>
      </c>
      <c r="C24" s="88">
        <v>949604.51</v>
      </c>
      <c r="D24" s="89">
        <v>983</v>
      </c>
      <c r="E24" s="88">
        <v>966.0269684638861</v>
      </c>
      <c r="F24" s="89">
        <v>1000</v>
      </c>
      <c r="G24" s="110" t="s">
        <v>98</v>
      </c>
      <c r="H24" s="90" t="s">
        <v>0</v>
      </c>
      <c r="I24" s="110"/>
    </row>
    <row r="25" spans="1:9" ht="14.25">
      <c r="A25" s="20">
        <v>23</v>
      </c>
      <c r="B25" s="110" t="s">
        <v>75</v>
      </c>
      <c r="C25" s="88">
        <v>927467.18</v>
      </c>
      <c r="D25" s="89">
        <v>536</v>
      </c>
      <c r="E25" s="88">
        <v>1730.3492164179106</v>
      </c>
      <c r="F25" s="89">
        <v>1000</v>
      </c>
      <c r="G25" s="110" t="s">
        <v>93</v>
      </c>
      <c r="H25" s="90" t="s">
        <v>9</v>
      </c>
      <c r="I25" s="110"/>
    </row>
    <row r="26" spans="1:9" ht="14.25">
      <c r="A26" s="20">
        <v>24</v>
      </c>
      <c r="B26" s="110" t="s">
        <v>76</v>
      </c>
      <c r="C26" s="88">
        <v>884573.22</v>
      </c>
      <c r="D26" s="89">
        <v>2569</v>
      </c>
      <c r="E26" s="88">
        <v>344.3258933437135</v>
      </c>
      <c r="F26" s="89">
        <v>1000</v>
      </c>
      <c r="G26" s="110" t="s">
        <v>91</v>
      </c>
      <c r="H26" s="90" t="s">
        <v>1</v>
      </c>
      <c r="I26" s="110"/>
    </row>
    <row r="27" spans="1:9" ht="14.25">
      <c r="A27" s="20">
        <v>25</v>
      </c>
      <c r="B27" s="110" t="s">
        <v>77</v>
      </c>
      <c r="C27" s="88">
        <v>748185.47</v>
      </c>
      <c r="D27" s="89">
        <v>588</v>
      </c>
      <c r="E27" s="88">
        <v>1272.424268707483</v>
      </c>
      <c r="F27" s="89">
        <v>1000</v>
      </c>
      <c r="G27" s="110" t="s">
        <v>94</v>
      </c>
      <c r="H27" s="90" t="s">
        <v>4</v>
      </c>
      <c r="I27" s="110"/>
    </row>
    <row r="28" spans="1:9" ht="14.25">
      <c r="A28" s="20">
        <v>26</v>
      </c>
      <c r="B28" s="110" t="s">
        <v>78</v>
      </c>
      <c r="C28" s="88">
        <v>733970.47</v>
      </c>
      <c r="D28" s="89">
        <v>1300</v>
      </c>
      <c r="E28" s="88">
        <v>564.5926692307692</v>
      </c>
      <c r="F28" s="89">
        <v>1000</v>
      </c>
      <c r="G28" s="110" t="s">
        <v>94</v>
      </c>
      <c r="H28" s="90" t="s">
        <v>4</v>
      </c>
      <c r="I28" s="110"/>
    </row>
    <row r="29" spans="1:9" ht="14.25">
      <c r="A29" s="20">
        <v>27</v>
      </c>
      <c r="B29" s="110" t="s">
        <v>82</v>
      </c>
      <c r="C29" s="88">
        <v>704981.3895</v>
      </c>
      <c r="D29" s="89">
        <v>8937</v>
      </c>
      <c r="E29" s="88">
        <v>78.88344964753273</v>
      </c>
      <c r="F29" s="89">
        <v>100</v>
      </c>
      <c r="G29" s="110" t="s">
        <v>101</v>
      </c>
      <c r="H29" s="90" t="s">
        <v>12</v>
      </c>
      <c r="I29" s="110"/>
    </row>
    <row r="30" spans="1:9" ht="14.25">
      <c r="A30" s="20">
        <v>28</v>
      </c>
      <c r="B30" s="110" t="s">
        <v>79</v>
      </c>
      <c r="C30" s="88">
        <v>644850.98</v>
      </c>
      <c r="D30" s="89">
        <v>19431</v>
      </c>
      <c r="E30" s="88">
        <v>33.18671092584015</v>
      </c>
      <c r="F30" s="89">
        <v>100</v>
      </c>
      <c r="G30" s="110" t="s">
        <v>91</v>
      </c>
      <c r="H30" s="90" t="s">
        <v>1</v>
      </c>
      <c r="I30" s="110"/>
    </row>
    <row r="31" spans="1:9" ht="14.25">
      <c r="A31" s="20">
        <v>29</v>
      </c>
      <c r="B31" s="110" t="s">
        <v>81</v>
      </c>
      <c r="C31" s="88">
        <v>596321.98</v>
      </c>
      <c r="D31" s="89">
        <v>9991</v>
      </c>
      <c r="E31" s="88">
        <v>59.68591532379141</v>
      </c>
      <c r="F31" s="89">
        <v>100</v>
      </c>
      <c r="G31" s="110" t="s">
        <v>100</v>
      </c>
      <c r="H31" s="90" t="s">
        <v>16</v>
      </c>
      <c r="I31" s="110"/>
    </row>
    <row r="32" spans="1:9" ht="14.25">
      <c r="A32" s="20">
        <v>30</v>
      </c>
      <c r="B32" s="110" t="s">
        <v>80</v>
      </c>
      <c r="C32" s="88">
        <v>576974.94</v>
      </c>
      <c r="D32" s="89">
        <v>1141</v>
      </c>
      <c r="E32" s="88">
        <v>505.6747940403155</v>
      </c>
      <c r="F32" s="89">
        <v>1000</v>
      </c>
      <c r="G32" s="110" t="s">
        <v>99</v>
      </c>
      <c r="H32" s="90" t="s">
        <v>5</v>
      </c>
      <c r="I32" s="110"/>
    </row>
    <row r="33" spans="1:9" ht="14.25">
      <c r="A33" s="20">
        <v>31</v>
      </c>
      <c r="B33" s="110" t="s">
        <v>83</v>
      </c>
      <c r="C33" s="88">
        <v>155610.66</v>
      </c>
      <c r="D33" s="89">
        <v>4694</v>
      </c>
      <c r="E33" s="88">
        <v>33.15097145291862</v>
      </c>
      <c r="F33" s="89">
        <v>100</v>
      </c>
      <c r="G33" s="110" t="s">
        <v>100</v>
      </c>
      <c r="H33" s="90" t="s">
        <v>16</v>
      </c>
      <c r="I33" s="110"/>
    </row>
    <row r="34" spans="1:8" ht="15" customHeight="1" thickBot="1">
      <c r="A34" s="190" t="s">
        <v>85</v>
      </c>
      <c r="B34" s="191"/>
      <c r="C34" s="100">
        <f>SUM(C3:C33)</f>
        <v>103101522.36250003</v>
      </c>
      <c r="D34" s="101">
        <f>SUM(D3:D33)</f>
        <v>7686290</v>
      </c>
      <c r="E34" s="57" t="s">
        <v>7</v>
      </c>
      <c r="F34" s="57" t="s">
        <v>7</v>
      </c>
      <c r="G34" s="57" t="s">
        <v>7</v>
      </c>
      <c r="H34" s="58" t="s">
        <v>7</v>
      </c>
    </row>
    <row r="35" spans="1:8" ht="15" customHeight="1" thickBot="1">
      <c r="A35" s="192" t="s">
        <v>180</v>
      </c>
      <c r="B35" s="192"/>
      <c r="C35" s="192"/>
      <c r="D35" s="192"/>
      <c r="E35" s="192"/>
      <c r="F35" s="192"/>
      <c r="G35" s="192"/>
      <c r="H35" s="192"/>
    </row>
    <row r="37" spans="2:4" ht="14.25">
      <c r="B37" s="19" t="s">
        <v>84</v>
      </c>
      <c r="C37" s="22">
        <f>C34-SUM(C3:C12)</f>
        <v>23711936.57950002</v>
      </c>
      <c r="D37" s="133">
        <f>C37/$C$34</f>
        <v>0.2299862895926016</v>
      </c>
    </row>
    <row r="38" spans="2:8" ht="14.25">
      <c r="B38" s="87" t="str">
        <f aca="true" t="shared" si="0" ref="B38:C47">B3</f>
        <v>"OTP Classic"</v>
      </c>
      <c r="C38" s="88">
        <f t="shared" si="0"/>
        <v>26169127.71</v>
      </c>
      <c r="D38" s="133">
        <f>C38/$C$34</f>
        <v>0.25381902333110656</v>
      </c>
      <c r="H38" s="18"/>
    </row>
    <row r="39" spans="2:8" ht="14.25">
      <c r="B39" s="87" t="str">
        <f t="shared" si="0"/>
        <v>"KINTO-Classic"</v>
      </c>
      <c r="C39" s="88">
        <f t="shared" si="0"/>
        <v>19415344.34</v>
      </c>
      <c r="D39" s="133">
        <f aca="true" t="shared" si="1" ref="D39:D47">C39/$C$34</f>
        <v>0.18831287739609293</v>
      </c>
      <c r="H39" s="18"/>
    </row>
    <row r="40" spans="2:8" ht="14.25">
      <c r="B40" s="87" t="str">
        <f t="shared" si="0"/>
        <v>"Sparta Balanced"</v>
      </c>
      <c r="C40" s="88">
        <f t="shared" si="0"/>
        <v>9095633.81</v>
      </c>
      <c r="D40" s="133">
        <f t="shared" si="1"/>
        <v>0.08822016980525454</v>
      </c>
      <c r="H40" s="18"/>
    </row>
    <row r="41" spans="2:8" ht="14.25">
      <c r="B41" s="87" t="str">
        <f t="shared" si="0"/>
        <v>"FIDO Bond Fund"</v>
      </c>
      <c r="C41" s="88">
        <f t="shared" si="0"/>
        <v>4698805.42</v>
      </c>
      <c r="D41" s="133">
        <f t="shared" si="1"/>
        <v>0.04557454935999126</v>
      </c>
      <c r="H41" s="18"/>
    </row>
    <row r="42" spans="2:8" ht="14.25">
      <c r="B42" s="87" t="str">
        <f t="shared" si="0"/>
        <v>"OTP Equity Fund"</v>
      </c>
      <c r="C42" s="88">
        <f t="shared" si="0"/>
        <v>4516894.96</v>
      </c>
      <c r="D42" s="133">
        <f t="shared" si="1"/>
        <v>0.043810167459204075</v>
      </c>
      <c r="H42" s="18"/>
    </row>
    <row r="43" spans="2:8" ht="14.25">
      <c r="B43" s="87" t="str">
        <f t="shared" si="0"/>
        <v>"Delta-Fund Balanced"</v>
      </c>
      <c r="C43" s="88">
        <f t="shared" si="0"/>
        <v>3748160.41</v>
      </c>
      <c r="D43" s="133">
        <f t="shared" si="1"/>
        <v>0.03635407435422386</v>
      </c>
      <c r="H43" s="18"/>
    </row>
    <row r="44" spans="2:8" ht="14.25">
      <c r="B44" s="87" t="str">
        <f t="shared" si="0"/>
        <v>"Premium-Index Fund "</v>
      </c>
      <c r="C44" s="88">
        <f t="shared" si="0"/>
        <v>3521333.873</v>
      </c>
      <c r="D44" s="133">
        <f t="shared" si="1"/>
        <v>0.03415404343516053</v>
      </c>
      <c r="H44" s="18"/>
    </row>
    <row r="45" spans="2:8" ht="14.25">
      <c r="B45" s="87" t="str">
        <f t="shared" si="0"/>
        <v>"KINTO-Equity"</v>
      </c>
      <c r="C45" s="88">
        <f t="shared" si="0"/>
        <v>3342808.64</v>
      </c>
      <c r="D45" s="133">
        <f t="shared" si="1"/>
        <v>0.03242249545304331</v>
      </c>
      <c r="H45" s="18"/>
    </row>
    <row r="46" spans="2:4" ht="14.25">
      <c r="B46" s="87" t="str">
        <f t="shared" si="0"/>
        <v>"Sofiyivsky"</v>
      </c>
      <c r="C46" s="88">
        <f t="shared" si="0"/>
        <v>2657075.58</v>
      </c>
      <c r="D46" s="133">
        <f t="shared" si="1"/>
        <v>0.025771448559778285</v>
      </c>
    </row>
    <row r="47" spans="2:4" ht="14.25">
      <c r="B47" s="87" t="str">
        <f t="shared" si="0"/>
        <v>"Delta-Money Market Fund"</v>
      </c>
      <c r="C47" s="88">
        <f t="shared" si="0"/>
        <v>2224401.04</v>
      </c>
      <c r="D47" s="133">
        <f t="shared" si="1"/>
        <v>0.02157486125354301</v>
      </c>
    </row>
  </sheetData>
  <mergeCells count="3">
    <mergeCell ref="A1:H1"/>
    <mergeCell ref="A34:B34"/>
    <mergeCell ref="A35:H35"/>
  </mergeCells>
  <hyperlinks>
    <hyperlink ref="H34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8"/>
  <sheetViews>
    <sheetView zoomScale="80" zoomScaleNormal="80" workbookViewId="0" topLeftCell="A1">
      <selection activeCell="B8" sqref="B8"/>
    </sheetView>
  </sheetViews>
  <sheetFormatPr defaultColWidth="9.00390625" defaultRowHeight="12.75"/>
  <cols>
    <col min="1" max="1" width="4.25390625" style="31" customWidth="1"/>
    <col min="2" max="2" width="66.00390625" style="31" bestFit="1" customWidth="1"/>
    <col min="3" max="4" width="14.75390625" style="32" customWidth="1"/>
    <col min="5" max="8" width="12.75390625" style="33" customWidth="1"/>
    <col min="9" max="9" width="16.125" style="31" bestFit="1" customWidth="1"/>
    <col min="10" max="10" width="18.625" style="31" customWidth="1"/>
    <col min="11" max="16384" width="9.125" style="31" customWidth="1"/>
  </cols>
  <sheetData>
    <row r="1" spans="1:10" s="13" customFormat="1" ht="16.5" thickBot="1">
      <c r="A1" s="194" t="s">
        <v>113</v>
      </c>
      <c r="B1" s="194"/>
      <c r="C1" s="194"/>
      <c r="D1" s="194"/>
      <c r="E1" s="194"/>
      <c r="F1" s="194"/>
      <c r="G1" s="194"/>
      <c r="H1" s="194"/>
      <c r="I1" s="194"/>
      <c r="J1" s="103"/>
    </row>
    <row r="2" spans="1:10" s="19" customFormat="1" ht="15.75" customHeight="1" thickBot="1">
      <c r="A2" s="195" t="s">
        <v>109</v>
      </c>
      <c r="B2" s="104"/>
      <c r="C2" s="105"/>
      <c r="D2" s="106"/>
      <c r="E2" s="197" t="s">
        <v>108</v>
      </c>
      <c r="F2" s="197"/>
      <c r="G2" s="197"/>
      <c r="H2" s="197"/>
      <c r="I2" s="197"/>
      <c r="J2" s="197"/>
    </row>
    <row r="3" spans="1:10" s="21" customFormat="1" ht="75.75" thickBot="1">
      <c r="A3" s="196"/>
      <c r="B3" s="162" t="s">
        <v>110</v>
      </c>
      <c r="C3" s="25" t="s">
        <v>111</v>
      </c>
      <c r="D3" s="25" t="s">
        <v>112</v>
      </c>
      <c r="E3" s="16" t="s">
        <v>102</v>
      </c>
      <c r="F3" s="16" t="s">
        <v>103</v>
      </c>
      <c r="G3" s="169" t="s">
        <v>104</v>
      </c>
      <c r="H3" s="16" t="s">
        <v>105</v>
      </c>
      <c r="I3" s="17" t="s">
        <v>106</v>
      </c>
      <c r="J3" s="17" t="s">
        <v>107</v>
      </c>
    </row>
    <row r="4" spans="1:11" s="19" customFormat="1" ht="14.25" collapsed="1">
      <c r="A4" s="20">
        <v>1</v>
      </c>
      <c r="B4" s="110" t="s">
        <v>54</v>
      </c>
      <c r="C4" s="152">
        <v>38118</v>
      </c>
      <c r="D4" s="152">
        <v>38182</v>
      </c>
      <c r="E4" s="153">
        <v>-0.01511797868841358</v>
      </c>
      <c r="F4" s="153">
        <v>-0.01446573826359776</v>
      </c>
      <c r="G4" s="153">
        <v>0.008820408073219488</v>
      </c>
      <c r="H4" s="153">
        <v>-0.05325264841359212</v>
      </c>
      <c r="I4" s="153">
        <v>2.5183560770524154</v>
      </c>
      <c r="J4" s="154">
        <v>0.1420912834717618</v>
      </c>
      <c r="K4" s="110"/>
    </row>
    <row r="5" spans="1:11" s="19" customFormat="1" ht="14.25" collapsed="1">
      <c r="A5" s="20">
        <v>2</v>
      </c>
      <c r="B5" s="170" t="s">
        <v>76</v>
      </c>
      <c r="C5" s="152">
        <v>38492</v>
      </c>
      <c r="D5" s="152">
        <v>38629</v>
      </c>
      <c r="E5" s="153">
        <v>0.039070693475731666</v>
      </c>
      <c r="F5" s="153">
        <v>0.028911759802851655</v>
      </c>
      <c r="G5" s="153">
        <v>0.017541330955481493</v>
      </c>
      <c r="H5" s="153">
        <v>-0.04521801881013421</v>
      </c>
      <c r="I5" s="153">
        <v>-0.6556741066562837</v>
      </c>
      <c r="J5" s="154">
        <v>-0.12131513620356382</v>
      </c>
      <c r="K5" s="170"/>
    </row>
    <row r="6" spans="1:11" s="19" customFormat="1" ht="14.25" collapsed="1">
      <c r="A6" s="20">
        <v>3</v>
      </c>
      <c r="B6" s="170" t="s">
        <v>66</v>
      </c>
      <c r="C6" s="152">
        <v>38828</v>
      </c>
      <c r="D6" s="152">
        <v>39028</v>
      </c>
      <c r="E6" s="153">
        <v>0.007656742796471772</v>
      </c>
      <c r="F6" s="153">
        <v>0.018476545092568575</v>
      </c>
      <c r="G6" s="153">
        <v>0.06288954497022314</v>
      </c>
      <c r="H6" s="153">
        <v>0.14047320719315382</v>
      </c>
      <c r="I6" s="153">
        <v>1.2632457874016105</v>
      </c>
      <c r="J6" s="154">
        <v>0.12100635824816997</v>
      </c>
      <c r="K6" s="170"/>
    </row>
    <row r="7" spans="1:11" s="19" customFormat="1" ht="14.25" collapsed="1">
      <c r="A7" s="20">
        <v>4</v>
      </c>
      <c r="B7" s="170" t="s">
        <v>77</v>
      </c>
      <c r="C7" s="152">
        <v>38919</v>
      </c>
      <c r="D7" s="152">
        <v>39092</v>
      </c>
      <c r="E7" s="153">
        <v>-0.013947935145959378</v>
      </c>
      <c r="F7" s="153">
        <v>0.011803139850408595</v>
      </c>
      <c r="G7" s="153">
        <v>0.01704218817097325</v>
      </c>
      <c r="H7" s="153">
        <v>0.003655071034193602</v>
      </c>
      <c r="I7" s="153">
        <v>0.2724242687074758</v>
      </c>
      <c r="J7" s="154">
        <v>0.03514278405149751</v>
      </c>
      <c r="K7" s="170"/>
    </row>
    <row r="8" spans="1:11" s="19" customFormat="1" ht="14.25" collapsed="1">
      <c r="A8" s="20">
        <v>5</v>
      </c>
      <c r="B8" s="170" t="s">
        <v>78</v>
      </c>
      <c r="C8" s="152">
        <v>38919</v>
      </c>
      <c r="D8" s="152">
        <v>39092</v>
      </c>
      <c r="E8" s="153">
        <v>-0.009586027681453335</v>
      </c>
      <c r="F8" s="153">
        <v>-0.014404125703814885</v>
      </c>
      <c r="G8" s="153">
        <v>0.015138945218107214</v>
      </c>
      <c r="H8" s="153">
        <v>-0.09741224556031602</v>
      </c>
      <c r="I8" s="153">
        <v>-0.43540733076923077</v>
      </c>
      <c r="J8" s="154">
        <v>-0.0786848073580082</v>
      </c>
      <c r="K8" s="170"/>
    </row>
    <row r="9" spans="1:11" s="19" customFormat="1" ht="14.25" collapsed="1">
      <c r="A9" s="20">
        <v>6</v>
      </c>
      <c r="B9" s="26" t="s">
        <v>82</v>
      </c>
      <c r="C9" s="152">
        <v>38968</v>
      </c>
      <c r="D9" s="152">
        <v>39140</v>
      </c>
      <c r="E9" s="153">
        <v>0.46143437159181655</v>
      </c>
      <c r="F9" s="153">
        <v>0.47247717377789344</v>
      </c>
      <c r="G9" s="153">
        <v>0.46107995970594806</v>
      </c>
      <c r="H9" s="153">
        <v>0.6901660438979587</v>
      </c>
      <c r="I9" s="153">
        <v>-0.21116550352467756</v>
      </c>
      <c r="J9" s="154">
        <v>-0.034065008472064506</v>
      </c>
      <c r="K9" s="26"/>
    </row>
    <row r="10" spans="1:11" s="19" customFormat="1" ht="14.25" collapsed="1">
      <c r="A10" s="20">
        <v>7</v>
      </c>
      <c r="B10" s="110" t="s">
        <v>57</v>
      </c>
      <c r="C10" s="152">
        <v>39066</v>
      </c>
      <c r="D10" s="152">
        <v>39258</v>
      </c>
      <c r="E10" s="153">
        <v>0.009115820108108075</v>
      </c>
      <c r="F10" s="153">
        <v>0.024153495411705528</v>
      </c>
      <c r="G10" s="153">
        <v>0.12977108711577534</v>
      </c>
      <c r="H10" s="153">
        <v>0.12094340510593793</v>
      </c>
      <c r="I10" s="153">
        <v>1.1753728796296592</v>
      </c>
      <c r="J10" s="154">
        <v>0.12658670970007413</v>
      </c>
      <c r="K10" s="110"/>
    </row>
    <row r="11" spans="1:11" s="19" customFormat="1" ht="14.25" collapsed="1">
      <c r="A11" s="20">
        <v>8</v>
      </c>
      <c r="B11" s="26" t="s">
        <v>62</v>
      </c>
      <c r="C11" s="152">
        <v>39252</v>
      </c>
      <c r="D11" s="152">
        <v>39420</v>
      </c>
      <c r="E11" s="153">
        <v>-0.04434170363557555</v>
      </c>
      <c r="F11" s="153">
        <v>-0.04369585635379569</v>
      </c>
      <c r="G11" s="153">
        <v>-0.01464176796396155</v>
      </c>
      <c r="H11" s="153">
        <v>0.011569661150060861</v>
      </c>
      <c r="I11" s="153">
        <v>-0.14511873943120723</v>
      </c>
      <c r="J11" s="154">
        <v>-0.025472191803201927</v>
      </c>
      <c r="K11" s="26"/>
    </row>
    <row r="12" spans="1:11" s="19" customFormat="1" ht="14.25" collapsed="1">
      <c r="A12" s="20">
        <v>9</v>
      </c>
      <c r="B12" s="170" t="s">
        <v>58</v>
      </c>
      <c r="C12" s="152">
        <v>39252</v>
      </c>
      <c r="D12" s="152">
        <v>39420</v>
      </c>
      <c r="E12" s="153">
        <v>-0.019108952837551763</v>
      </c>
      <c r="F12" s="153">
        <v>-0.01538266983205383</v>
      </c>
      <c r="G12" s="153">
        <v>0.007392511129437285</v>
      </c>
      <c r="H12" s="153">
        <v>0.04994624553304661</v>
      </c>
      <c r="I12" s="153">
        <v>-0.0050012184762404654</v>
      </c>
      <c r="J12" s="154">
        <v>-0.0008247385008488539</v>
      </c>
      <c r="K12" s="170"/>
    </row>
    <row r="13" spans="1:11" s="19" customFormat="1" ht="14.25" collapsed="1">
      <c r="A13" s="20">
        <v>10</v>
      </c>
      <c r="B13" s="170" t="s">
        <v>117</v>
      </c>
      <c r="C13" s="152">
        <v>39269</v>
      </c>
      <c r="D13" s="152">
        <v>39443</v>
      </c>
      <c r="E13" s="153">
        <v>0.0047298223579372856</v>
      </c>
      <c r="F13" s="153">
        <v>0.006463952728956945</v>
      </c>
      <c r="G13" s="153">
        <v>0.0032675859151716224</v>
      </c>
      <c r="H13" s="153">
        <v>0.0625061342737041</v>
      </c>
      <c r="I13" s="153">
        <v>-0.6681328907415975</v>
      </c>
      <c r="J13" s="154">
        <v>-0.167579880814677</v>
      </c>
      <c r="K13" s="170"/>
    </row>
    <row r="14" spans="1:11" s="19" customFormat="1" ht="14.25" collapsed="1">
      <c r="A14" s="20">
        <v>11</v>
      </c>
      <c r="B14" s="170" t="s">
        <v>71</v>
      </c>
      <c r="C14" s="152">
        <v>39269</v>
      </c>
      <c r="D14" s="152">
        <v>39471</v>
      </c>
      <c r="E14" s="153">
        <v>0.00014245668652268506</v>
      </c>
      <c r="F14" s="153">
        <v>-0.0010779312717597023</v>
      </c>
      <c r="G14" s="153">
        <v>-0.015322448867291616</v>
      </c>
      <c r="H14" s="153">
        <v>-0.006544948925716887</v>
      </c>
      <c r="I14" s="153">
        <v>-0.5324196772588304</v>
      </c>
      <c r="J14" s="154">
        <v>-0.12018365270946985</v>
      </c>
      <c r="K14" s="170"/>
    </row>
    <row r="15" spans="1:11" s="19" customFormat="1" ht="14.25" collapsed="1">
      <c r="A15" s="20">
        <v>12</v>
      </c>
      <c r="B15" s="170" t="s">
        <v>60</v>
      </c>
      <c r="C15" s="152">
        <v>39378</v>
      </c>
      <c r="D15" s="152">
        <v>39478</v>
      </c>
      <c r="E15" s="153">
        <v>0.0241562107151565</v>
      </c>
      <c r="F15" s="153">
        <v>0.04001864991676385</v>
      </c>
      <c r="G15" s="153">
        <v>-0.010343310440351527</v>
      </c>
      <c r="H15" s="153">
        <v>-0.07467320051345627</v>
      </c>
      <c r="I15" s="153">
        <v>-0.6657490391077381</v>
      </c>
      <c r="J15" s="154">
        <v>-0.1690457876046607</v>
      </c>
      <c r="K15" s="170"/>
    </row>
    <row r="16" spans="1:11" s="19" customFormat="1" ht="14.25" collapsed="1">
      <c r="A16" s="20">
        <v>13</v>
      </c>
      <c r="B16" s="151" t="s">
        <v>53</v>
      </c>
      <c r="C16" s="152">
        <v>39413</v>
      </c>
      <c r="D16" s="152">
        <v>39589</v>
      </c>
      <c r="E16" s="153">
        <v>0.012152430608898479</v>
      </c>
      <c r="F16" s="153">
        <v>0.023181943153120832</v>
      </c>
      <c r="G16" s="153">
        <v>0.07722169567070658</v>
      </c>
      <c r="H16" s="153">
        <v>0.1717138304598218</v>
      </c>
      <c r="I16" s="153">
        <v>0.6705475716565941</v>
      </c>
      <c r="J16" s="154">
        <v>0.09571879551443518</v>
      </c>
      <c r="K16" s="151"/>
    </row>
    <row r="17" spans="1:11" s="19" customFormat="1" ht="14.25" collapsed="1">
      <c r="A17" s="20">
        <v>14</v>
      </c>
      <c r="B17" s="151" t="s">
        <v>118</v>
      </c>
      <c r="C17" s="152">
        <v>39429</v>
      </c>
      <c r="D17" s="152">
        <v>39618</v>
      </c>
      <c r="E17" s="153">
        <v>0.007588272950574293</v>
      </c>
      <c r="F17" s="153">
        <v>0.01184865309424632</v>
      </c>
      <c r="G17" s="153">
        <v>0.0008372697550562691</v>
      </c>
      <c r="H17" s="153">
        <v>-0.005797437679972428</v>
      </c>
      <c r="I17" s="153">
        <v>-0.033973031536102094</v>
      </c>
      <c r="J17" s="154">
        <v>-0.0062259279586218685</v>
      </c>
      <c r="K17" s="151"/>
    </row>
    <row r="18" spans="1:11" s="19" customFormat="1" ht="14.25" collapsed="1">
      <c r="A18" s="20">
        <v>15</v>
      </c>
      <c r="B18" s="151" t="s">
        <v>80</v>
      </c>
      <c r="C18" s="152">
        <v>39429</v>
      </c>
      <c r="D18" s="152">
        <v>39651</v>
      </c>
      <c r="E18" s="153">
        <v>-0.09032685187501965</v>
      </c>
      <c r="F18" s="153">
        <v>-0.08850976690776491</v>
      </c>
      <c r="G18" s="153">
        <v>-0.0963789532211572</v>
      </c>
      <c r="H18" s="153">
        <v>-0.04320609009009835</v>
      </c>
      <c r="I18" s="153">
        <v>-0.49432520595968465</v>
      </c>
      <c r="J18" s="154">
        <v>-0.1177271145029326</v>
      </c>
      <c r="K18" s="151"/>
    </row>
    <row r="19" spans="1:11" s="19" customFormat="1" ht="14.25" collapsed="1">
      <c r="A19" s="20">
        <v>16</v>
      </c>
      <c r="B19" s="171" t="s">
        <v>75</v>
      </c>
      <c r="C19" s="152">
        <v>39527</v>
      </c>
      <c r="D19" s="152">
        <v>39715</v>
      </c>
      <c r="E19" s="153">
        <v>0.008346611272850524</v>
      </c>
      <c r="F19" s="153">
        <v>0.020438337289629294</v>
      </c>
      <c r="G19" s="153">
        <v>0.06421006810242647</v>
      </c>
      <c r="H19" s="153">
        <v>0.14878225680031187</v>
      </c>
      <c r="I19" s="153">
        <v>0.7303492164178935</v>
      </c>
      <c r="J19" s="154">
        <v>0.1096846938551701</v>
      </c>
      <c r="K19" s="171"/>
    </row>
    <row r="20" spans="1:11" s="19" customFormat="1" ht="14.25" collapsed="1">
      <c r="A20" s="20">
        <v>17</v>
      </c>
      <c r="B20" s="110" t="s">
        <v>55</v>
      </c>
      <c r="C20" s="152">
        <v>39630</v>
      </c>
      <c r="D20" s="152">
        <v>39717</v>
      </c>
      <c r="E20" s="153">
        <v>0</v>
      </c>
      <c r="F20" s="153">
        <v>0</v>
      </c>
      <c r="G20" s="153">
        <v>3.695193200980995E-06</v>
      </c>
      <c r="H20" s="153">
        <v>-0.010788473339379934</v>
      </c>
      <c r="I20" s="153">
        <v>0.3254111198542855</v>
      </c>
      <c r="J20" s="154">
        <v>0.05498735146848621</v>
      </c>
      <c r="K20" s="110"/>
    </row>
    <row r="21" spans="1:11" s="19" customFormat="1" ht="14.25">
      <c r="A21" s="20">
        <v>18</v>
      </c>
      <c r="B21" s="170" t="s">
        <v>81</v>
      </c>
      <c r="C21" s="152">
        <v>39560</v>
      </c>
      <c r="D21" s="152">
        <v>39770</v>
      </c>
      <c r="E21" s="153">
        <v>-0.0020252133396015948</v>
      </c>
      <c r="F21" s="153">
        <v>0.01688934153545274</v>
      </c>
      <c r="G21" s="153">
        <v>-0.013377177298819043</v>
      </c>
      <c r="H21" s="153">
        <v>-0.06488679450281265</v>
      </c>
      <c r="I21" s="153">
        <v>-0.4031408467620945</v>
      </c>
      <c r="J21" s="154">
        <v>-0.0959213258391548</v>
      </c>
      <c r="K21" s="170"/>
    </row>
    <row r="22" spans="1:11" s="19" customFormat="1" ht="14.25">
      <c r="A22" s="20">
        <v>19</v>
      </c>
      <c r="B22" s="26" t="s">
        <v>59</v>
      </c>
      <c r="C22" s="152">
        <v>39884</v>
      </c>
      <c r="D22" s="152">
        <v>40001</v>
      </c>
      <c r="E22" s="153">
        <v>-0.0022761084797493503</v>
      </c>
      <c r="F22" s="153">
        <v>-0.009986601574552112</v>
      </c>
      <c r="G22" s="153">
        <v>-0.07743547445134213</v>
      </c>
      <c r="H22" s="153">
        <v>-0.102192381409686</v>
      </c>
      <c r="I22" s="153">
        <v>-0.34325959921412375</v>
      </c>
      <c r="J22" s="154">
        <v>-0.08949047869624827</v>
      </c>
      <c r="K22" s="26"/>
    </row>
    <row r="23" spans="1:11" s="19" customFormat="1" ht="14.25">
      <c r="A23" s="20">
        <v>20</v>
      </c>
      <c r="B23" s="170" t="s">
        <v>65</v>
      </c>
      <c r="C23" s="152">
        <v>40031</v>
      </c>
      <c r="D23" s="152">
        <v>40129</v>
      </c>
      <c r="E23" s="153">
        <v>0.007060195313064677</v>
      </c>
      <c r="F23" s="153">
        <v>0.022354429112638963</v>
      </c>
      <c r="G23" s="153">
        <v>-0.019973711328827748</v>
      </c>
      <c r="H23" s="153">
        <v>-0.06396305480099207</v>
      </c>
      <c r="I23" s="153">
        <v>-0.6393361212069977</v>
      </c>
      <c r="J23" s="154">
        <v>-0.21860417806072163</v>
      </c>
      <c r="K23" s="170"/>
    </row>
    <row r="24" spans="1:11" s="19" customFormat="1" ht="14.25" collapsed="1">
      <c r="A24" s="20">
        <v>21</v>
      </c>
      <c r="B24" s="26" t="s">
        <v>56</v>
      </c>
      <c r="C24" s="152">
        <v>40253</v>
      </c>
      <c r="D24" s="152">
        <v>40366</v>
      </c>
      <c r="E24" s="153">
        <v>-0.0035662226384362006</v>
      </c>
      <c r="F24" s="153">
        <v>0.007741258083880487</v>
      </c>
      <c r="G24" s="153">
        <v>0.02572445230548448</v>
      </c>
      <c r="H24" s="153">
        <v>0.012772748266658418</v>
      </c>
      <c r="I24" s="153">
        <v>-0.38703716158357904</v>
      </c>
      <c r="J24" s="154">
        <v>-0.13103097708573286</v>
      </c>
      <c r="K24" s="26"/>
    </row>
    <row r="25" spans="1:11" s="19" customFormat="1" ht="14.25" collapsed="1">
      <c r="A25" s="20">
        <v>22</v>
      </c>
      <c r="B25" s="170" t="s">
        <v>61</v>
      </c>
      <c r="C25" s="152">
        <v>40114</v>
      </c>
      <c r="D25" s="152">
        <v>40401</v>
      </c>
      <c r="E25" s="153">
        <v>0.00843885221062024</v>
      </c>
      <c r="F25" s="153">
        <v>0.040276981273790424</v>
      </c>
      <c r="G25" s="153">
        <v>-0.006045693030254817</v>
      </c>
      <c r="H25" s="153">
        <v>-0.013605975203997867</v>
      </c>
      <c r="I25" s="153">
        <v>-0.42312731654364044</v>
      </c>
      <c r="J25" s="154">
        <v>-0.1498370488279891</v>
      </c>
      <c r="K25" s="170"/>
    </row>
    <row r="26" spans="1:11" s="19" customFormat="1" ht="14.25" collapsed="1">
      <c r="A26" s="20">
        <v>23</v>
      </c>
      <c r="B26" s="170" t="s">
        <v>119</v>
      </c>
      <c r="C26" s="152">
        <v>40226</v>
      </c>
      <c r="D26" s="152">
        <v>40430</v>
      </c>
      <c r="E26" s="153">
        <v>0.008486251671637524</v>
      </c>
      <c r="F26" s="153">
        <v>0.020279147641607542</v>
      </c>
      <c r="G26" s="153">
        <v>0.06789041477018287</v>
      </c>
      <c r="H26" s="153">
        <v>0.16437923977650226</v>
      </c>
      <c r="I26" s="153">
        <v>0.5963751806302913</v>
      </c>
      <c r="J26" s="154">
        <v>0.15180166272377904</v>
      </c>
      <c r="K26" s="170"/>
    </row>
    <row r="27" spans="1:11" s="19" customFormat="1" ht="14.25" collapsed="1">
      <c r="A27" s="20">
        <v>24</v>
      </c>
      <c r="B27" s="170" t="s">
        <v>83</v>
      </c>
      <c r="C27" s="152">
        <v>40268</v>
      </c>
      <c r="D27" s="152">
        <v>40430</v>
      </c>
      <c r="E27" s="153">
        <v>-0.0031631063353949607</v>
      </c>
      <c r="F27" s="153">
        <v>0.021409582190047738</v>
      </c>
      <c r="G27" s="153">
        <v>-0.005463765910199925</v>
      </c>
      <c r="H27" s="153">
        <v>-0.10836210232057797</v>
      </c>
      <c r="I27" s="153">
        <v>-0.6684902854708106</v>
      </c>
      <c r="J27" s="154">
        <v>-0.28366390786221807</v>
      </c>
      <c r="K27" s="170"/>
    </row>
    <row r="28" spans="1:11" s="19" customFormat="1" ht="14.25" collapsed="1">
      <c r="A28" s="20">
        <v>25</v>
      </c>
      <c r="B28" s="171" t="s">
        <v>72</v>
      </c>
      <c r="C28" s="152">
        <v>40427</v>
      </c>
      <c r="D28" s="152">
        <v>40543</v>
      </c>
      <c r="E28" s="153">
        <v>0.004096224408423277</v>
      </c>
      <c r="F28" s="153">
        <v>0.007926765015650039</v>
      </c>
      <c r="G28" s="153">
        <v>0.03388102728778075</v>
      </c>
      <c r="H28" s="153">
        <v>0.03629558947856548</v>
      </c>
      <c r="I28" s="153">
        <v>0.0019888638262339775</v>
      </c>
      <c r="J28" s="154">
        <v>0.000662515584912482</v>
      </c>
      <c r="K28" s="171"/>
    </row>
    <row r="29" spans="1:11" s="19" customFormat="1" ht="14.25" collapsed="1">
      <c r="A29" s="20">
        <v>26</v>
      </c>
      <c r="B29" s="110" t="s">
        <v>73</v>
      </c>
      <c r="C29" s="152">
        <v>40333</v>
      </c>
      <c r="D29" s="152">
        <v>40572</v>
      </c>
      <c r="E29" s="153">
        <v>0</v>
      </c>
      <c r="F29" s="153">
        <v>0</v>
      </c>
      <c r="G29" s="153">
        <v>0</v>
      </c>
      <c r="H29" s="153">
        <v>-0.013482897404172522</v>
      </c>
      <c r="I29" s="153">
        <v>-0.0740989120000024</v>
      </c>
      <c r="J29" s="154">
        <v>-0.02601634912380013</v>
      </c>
      <c r="K29" s="110"/>
    </row>
    <row r="30" spans="1:11" s="19" customFormat="1" ht="14.25" collapsed="1">
      <c r="A30" s="20">
        <v>27</v>
      </c>
      <c r="B30" s="170" t="s">
        <v>68</v>
      </c>
      <c r="C30" s="152">
        <v>40444</v>
      </c>
      <c r="D30" s="152">
        <v>40638</v>
      </c>
      <c r="E30" s="153">
        <v>-0.01366127238257997</v>
      </c>
      <c r="F30" s="153">
        <v>-0.05810096390429176</v>
      </c>
      <c r="G30" s="153">
        <v>-0.024995712559951477</v>
      </c>
      <c r="H30" s="153">
        <v>-0.13754397746528424</v>
      </c>
      <c r="I30" s="153">
        <v>-0.2953753333333311</v>
      </c>
      <c r="J30" s="154">
        <v>-0.11995554176160261</v>
      </c>
      <c r="K30" s="170"/>
    </row>
    <row r="31" spans="1:11" s="19" customFormat="1" ht="14.25" collapsed="1">
      <c r="A31" s="20">
        <v>28</v>
      </c>
      <c r="B31" s="171" t="s">
        <v>64</v>
      </c>
      <c r="C31" s="152">
        <v>40427</v>
      </c>
      <c r="D31" s="152">
        <v>40708</v>
      </c>
      <c r="E31" s="153">
        <v>0.007575702036164866</v>
      </c>
      <c r="F31" s="153">
        <v>0.012982866940374427</v>
      </c>
      <c r="G31" s="153">
        <v>0.041866539883994136</v>
      </c>
      <c r="H31" s="153">
        <v>0.08845743972825493</v>
      </c>
      <c r="I31" s="153">
        <v>0.30637216254416866</v>
      </c>
      <c r="J31" s="154">
        <v>0.11058843076607938</v>
      </c>
      <c r="K31" s="171"/>
    </row>
    <row r="32" spans="1:11" s="19" customFormat="1" ht="14.25" collapsed="1">
      <c r="A32" s="20">
        <v>29</v>
      </c>
      <c r="B32" s="55" t="s">
        <v>69</v>
      </c>
      <c r="C32" s="152">
        <v>40716</v>
      </c>
      <c r="D32" s="152">
        <v>40897</v>
      </c>
      <c r="E32" s="153">
        <v>0.010305677238825472</v>
      </c>
      <c r="F32" s="153">
        <v>0.012052508510457027</v>
      </c>
      <c r="G32" s="153">
        <v>0.07954379711109394</v>
      </c>
      <c r="H32" s="153">
        <v>0.48357123368351473</v>
      </c>
      <c r="I32" s="153">
        <v>0.8086914250913537</v>
      </c>
      <c r="J32" s="154">
        <v>0.3389734854758628</v>
      </c>
      <c r="K32" s="55"/>
    </row>
    <row r="33" spans="1:11" s="19" customFormat="1" ht="14.25">
      <c r="A33" s="20">
        <v>30</v>
      </c>
      <c r="B33" s="91" t="s">
        <v>70</v>
      </c>
      <c r="C33" s="152">
        <v>41026</v>
      </c>
      <c r="D33" s="152">
        <v>41242</v>
      </c>
      <c r="E33" s="153">
        <v>-0.0006258113609909355</v>
      </c>
      <c r="F33" s="153">
        <v>-0.012550098516911024</v>
      </c>
      <c r="G33" s="153">
        <v>0.016828802173918467</v>
      </c>
      <c r="H33" s="153">
        <v>-0.06688121772289723</v>
      </c>
      <c r="I33" s="153">
        <v>-0.05737497602411268</v>
      </c>
      <c r="J33" s="154">
        <v>-0.05300478793034846</v>
      </c>
      <c r="K33" s="91"/>
    </row>
    <row r="34" spans="1:11" s="19" customFormat="1" ht="14.25" collapsed="1">
      <c r="A34" s="20">
        <v>31</v>
      </c>
      <c r="B34" s="151" t="s">
        <v>120</v>
      </c>
      <c r="C34" s="152">
        <v>41127</v>
      </c>
      <c r="D34" s="152">
        <v>41332</v>
      </c>
      <c r="E34" s="153">
        <v>0.012214812600946923</v>
      </c>
      <c r="F34" s="153">
        <v>0.022658761105287306</v>
      </c>
      <c r="G34" s="153">
        <v>0.07401536776595541</v>
      </c>
      <c r="H34" s="153" t="s">
        <v>114</v>
      </c>
      <c r="I34" s="153">
        <v>0.17333956622773172</v>
      </c>
      <c r="J34" s="154" t="s">
        <v>17</v>
      </c>
      <c r="K34" s="151"/>
    </row>
    <row r="35" spans="1:11" s="19" customFormat="1" ht="15.75" thickBot="1">
      <c r="A35" s="150"/>
      <c r="B35" s="155" t="s">
        <v>121</v>
      </c>
      <c r="C35" s="156" t="s">
        <v>7</v>
      </c>
      <c r="D35" s="156" t="s">
        <v>7</v>
      </c>
      <c r="E35" s="157">
        <f>AVERAGE(E4:E34)</f>
        <v>0.01338141818203305</v>
      </c>
      <c r="F35" s="157">
        <f>AVERAGE(F4:F34)</f>
        <v>0.018844243199960968</v>
      </c>
      <c r="G35" s="157">
        <f>AVERAGE(G4:G34)</f>
        <v>0.029709312135547748</v>
      </c>
      <c r="H35" s="157">
        <f>AVERAGE(H4:H34)</f>
        <v>0.04258068807395328</v>
      </c>
      <c r="I35" s="157">
        <f>AVERAGE(I4:I34)</f>
        <v>0.05497634914320736</v>
      </c>
      <c r="J35" s="156" t="s">
        <v>7</v>
      </c>
      <c r="K35" s="155"/>
    </row>
    <row r="36" spans="1:10" s="19" customFormat="1" ht="14.25">
      <c r="A36" s="198" t="s">
        <v>115</v>
      </c>
      <c r="B36" s="198"/>
      <c r="C36" s="198"/>
      <c r="D36" s="198"/>
      <c r="E36" s="198"/>
      <c r="F36" s="198"/>
      <c r="G36" s="198"/>
      <c r="H36" s="198"/>
      <c r="I36" s="198"/>
      <c r="J36" s="198"/>
    </row>
    <row r="37" spans="1:10" s="19" customFormat="1" ht="15" thickBot="1">
      <c r="A37" s="193" t="s">
        <v>116</v>
      </c>
      <c r="B37" s="193"/>
      <c r="C37" s="193"/>
      <c r="D37" s="193"/>
      <c r="E37" s="193"/>
      <c r="F37" s="193"/>
      <c r="G37" s="193"/>
      <c r="H37" s="193"/>
      <c r="I37" s="193"/>
      <c r="J37" s="193"/>
    </row>
    <row r="38" s="19" customFormat="1" ht="14.25" collapsed="1"/>
    <row r="39" s="19" customFormat="1" ht="14.25" collapsed="1"/>
    <row r="40" s="19" customFormat="1" ht="14.25" collapsed="1"/>
    <row r="41" s="19" customFormat="1" ht="14.25" collapsed="1"/>
    <row r="42" s="19" customFormat="1" ht="14.25" collapsed="1"/>
    <row r="43" s="19" customFormat="1" ht="14.25" collapsed="1"/>
    <row r="44" s="19" customFormat="1" ht="14.25" collapsed="1"/>
    <row r="45" s="19" customFormat="1" ht="14.25" collapsed="1"/>
    <row r="46" s="19" customFormat="1" ht="14.25" collapsed="1"/>
    <row r="47" s="19" customFormat="1" ht="14.25"/>
    <row r="48" s="19" customFormat="1" ht="14.25"/>
    <row r="49" spans="3:8" s="28" customFormat="1" ht="14.25">
      <c r="C49" s="29"/>
      <c r="D49" s="29"/>
      <c r="E49" s="30"/>
      <c r="F49" s="30"/>
      <c r="G49" s="30"/>
      <c r="H49" s="30"/>
    </row>
    <row r="50" spans="3:8" s="28" customFormat="1" ht="14.25">
      <c r="C50" s="29"/>
      <c r="D50" s="29"/>
      <c r="E50" s="30"/>
      <c r="F50" s="30"/>
      <c r="G50" s="30"/>
      <c r="H50" s="30"/>
    </row>
    <row r="51" spans="3:8" s="28" customFormat="1" ht="14.25">
      <c r="C51" s="29"/>
      <c r="D51" s="29"/>
      <c r="E51" s="30"/>
      <c r="F51" s="30"/>
      <c r="G51" s="30"/>
      <c r="H51" s="30"/>
    </row>
    <row r="52" spans="3:8" s="28" customFormat="1" ht="14.25">
      <c r="C52" s="29"/>
      <c r="D52" s="29"/>
      <c r="E52" s="30"/>
      <c r="F52" s="30"/>
      <c r="G52" s="30"/>
      <c r="H52" s="30"/>
    </row>
    <row r="53" spans="3:8" s="28" customFormat="1" ht="14.25">
      <c r="C53" s="29"/>
      <c r="D53" s="29"/>
      <c r="E53" s="30"/>
      <c r="F53" s="30"/>
      <c r="G53" s="30"/>
      <c r="H53" s="30"/>
    </row>
    <row r="54" spans="3:8" s="28" customFormat="1" ht="14.25">
      <c r="C54" s="29"/>
      <c r="D54" s="29"/>
      <c r="E54" s="30"/>
      <c r="F54" s="30"/>
      <c r="G54" s="30"/>
      <c r="H54" s="30"/>
    </row>
    <row r="55" spans="3:8" s="28" customFormat="1" ht="14.25">
      <c r="C55" s="29"/>
      <c r="D55" s="29"/>
      <c r="E55" s="30"/>
      <c r="F55" s="30"/>
      <c r="G55" s="30"/>
      <c r="H55" s="30"/>
    </row>
    <row r="56" spans="3:8" s="28" customFormat="1" ht="14.25">
      <c r="C56" s="29"/>
      <c r="D56" s="29"/>
      <c r="E56" s="30"/>
      <c r="F56" s="30"/>
      <c r="G56" s="30"/>
      <c r="H56" s="30"/>
    </row>
    <row r="57" spans="3:8" s="28" customFormat="1" ht="14.25">
      <c r="C57" s="29"/>
      <c r="D57" s="29"/>
      <c r="E57" s="30"/>
      <c r="F57" s="30"/>
      <c r="G57" s="30"/>
      <c r="H57" s="30"/>
    </row>
    <row r="58" spans="3:8" s="28" customFormat="1" ht="14.25">
      <c r="C58" s="29"/>
      <c r="D58" s="29"/>
      <c r="E58" s="30"/>
      <c r="F58" s="30"/>
      <c r="G58" s="30"/>
      <c r="H58" s="30"/>
    </row>
    <row r="59" spans="3:8" s="28" customFormat="1" ht="14.25">
      <c r="C59" s="29"/>
      <c r="D59" s="29"/>
      <c r="E59" s="30"/>
      <c r="F59" s="30"/>
      <c r="G59" s="30"/>
      <c r="H59" s="30"/>
    </row>
    <row r="60" spans="3:8" s="28" customFormat="1" ht="14.25">
      <c r="C60" s="29"/>
      <c r="D60" s="29"/>
      <c r="E60" s="30"/>
      <c r="F60" s="30"/>
      <c r="G60" s="30"/>
      <c r="H60" s="30"/>
    </row>
    <row r="61" spans="3:8" s="28" customFormat="1" ht="14.25">
      <c r="C61" s="29"/>
      <c r="D61" s="29"/>
      <c r="E61" s="30"/>
      <c r="F61" s="30"/>
      <c r="G61" s="30"/>
      <c r="H61" s="30"/>
    </row>
    <row r="62" spans="3:8" s="28" customFormat="1" ht="14.25">
      <c r="C62" s="29"/>
      <c r="D62" s="29"/>
      <c r="E62" s="30"/>
      <c r="F62" s="30"/>
      <c r="G62" s="30"/>
      <c r="H62" s="30"/>
    </row>
    <row r="63" spans="3:8" s="28" customFormat="1" ht="14.25">
      <c r="C63" s="29"/>
      <c r="D63" s="29"/>
      <c r="E63" s="30"/>
      <c r="F63" s="30"/>
      <c r="G63" s="30"/>
      <c r="H63" s="30"/>
    </row>
    <row r="64" spans="3:8" s="28" customFormat="1" ht="14.25">
      <c r="C64" s="29"/>
      <c r="D64" s="29"/>
      <c r="E64" s="30"/>
      <c r="F64" s="30"/>
      <c r="G64" s="30"/>
      <c r="H64" s="30"/>
    </row>
    <row r="65" spans="3:8" s="28" customFormat="1" ht="14.25">
      <c r="C65" s="29"/>
      <c r="D65" s="29"/>
      <c r="E65" s="30"/>
      <c r="F65" s="30"/>
      <c r="G65" s="30"/>
      <c r="H65" s="30"/>
    </row>
    <row r="66" spans="3:8" s="28" customFormat="1" ht="14.25">
      <c r="C66" s="29"/>
      <c r="D66" s="29"/>
      <c r="E66" s="30"/>
      <c r="F66" s="30"/>
      <c r="G66" s="30"/>
      <c r="H66" s="30"/>
    </row>
    <row r="67" spans="3:8" s="28" customFormat="1" ht="14.25">
      <c r="C67" s="29"/>
      <c r="D67" s="29"/>
      <c r="E67" s="30"/>
      <c r="F67" s="30"/>
      <c r="G67" s="30"/>
      <c r="H67" s="30"/>
    </row>
    <row r="68" spans="3:8" s="28" customFormat="1" ht="14.25">
      <c r="C68" s="29"/>
      <c r="D68" s="29"/>
      <c r="E68" s="30"/>
      <c r="F68" s="30"/>
      <c r="G68" s="30"/>
      <c r="H68" s="30"/>
    </row>
  </sheetData>
  <mergeCells count="5">
    <mergeCell ref="A37:J37"/>
    <mergeCell ref="A1:I1"/>
    <mergeCell ref="A2:A3"/>
    <mergeCell ref="E2:J2"/>
    <mergeCell ref="A36:J3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8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3.875" style="28" customWidth="1"/>
    <col min="2" max="2" width="64.375" style="28" bestFit="1" customWidth="1"/>
    <col min="3" max="3" width="24.75390625" style="28" customWidth="1"/>
    <col min="4" max="4" width="24.75390625" style="40" customWidth="1"/>
    <col min="5" max="7" width="24.75390625" style="28" customWidth="1"/>
    <col min="8" max="16384" width="9.125" style="28" customWidth="1"/>
  </cols>
  <sheetData>
    <row r="1" spans="1:7" ht="16.5" thickBot="1">
      <c r="A1" s="199" t="s">
        <v>122</v>
      </c>
      <c r="B1" s="199"/>
      <c r="C1" s="199"/>
      <c r="D1" s="199"/>
      <c r="E1" s="199"/>
      <c r="F1" s="199"/>
      <c r="G1" s="199"/>
    </row>
    <row r="2" spans="1:7" ht="15.75" customHeight="1" thickBot="1">
      <c r="A2" s="195" t="s">
        <v>109</v>
      </c>
      <c r="B2" s="202" t="s">
        <v>110</v>
      </c>
      <c r="C2" s="200" t="s">
        <v>123</v>
      </c>
      <c r="D2" s="201"/>
      <c r="E2" s="200" t="s">
        <v>124</v>
      </c>
      <c r="F2" s="201"/>
      <c r="G2" s="204" t="s">
        <v>125</v>
      </c>
    </row>
    <row r="3" spans="1:7" ht="15.75" thickBot="1">
      <c r="A3" s="196"/>
      <c r="B3" s="203"/>
      <c r="C3" s="34" t="s">
        <v>126</v>
      </c>
      <c r="D3" s="34" t="s">
        <v>127</v>
      </c>
      <c r="E3" s="34" t="s">
        <v>128</v>
      </c>
      <c r="F3" s="34" t="s">
        <v>127</v>
      </c>
      <c r="G3" s="205"/>
    </row>
    <row r="4" spans="1:8" ht="15" customHeight="1">
      <c r="A4" s="20">
        <v>1</v>
      </c>
      <c r="B4" s="55" t="s">
        <v>69</v>
      </c>
      <c r="C4" s="37">
        <v>29.469099999999862</v>
      </c>
      <c r="D4" s="98">
        <v>0.02024718451793208</v>
      </c>
      <c r="E4" s="38">
        <v>8</v>
      </c>
      <c r="F4" s="98">
        <v>0.00984009840098401</v>
      </c>
      <c r="G4" s="39">
        <v>14.43682135301366</v>
      </c>
      <c r="H4" s="171"/>
    </row>
    <row r="5" spans="1:8" ht="14.25" customHeight="1">
      <c r="A5" s="20">
        <v>2</v>
      </c>
      <c r="B5" s="170" t="s">
        <v>83</v>
      </c>
      <c r="C5" s="37">
        <v>0.5039100000000034</v>
      </c>
      <c r="D5" s="98">
        <v>0.0032487947816584608</v>
      </c>
      <c r="E5" s="38">
        <v>30</v>
      </c>
      <c r="F5" s="98">
        <v>0.006432246998284734</v>
      </c>
      <c r="G5" s="39">
        <v>0.9824671955403046</v>
      </c>
      <c r="H5" s="170"/>
    </row>
    <row r="6" spans="1:8" ht="14.25">
      <c r="A6" s="20">
        <v>3</v>
      </c>
      <c r="B6" s="26" t="s">
        <v>82</v>
      </c>
      <c r="C6" s="37">
        <v>222.59134640000005</v>
      </c>
      <c r="D6" s="98">
        <v>0.46143437159182116</v>
      </c>
      <c r="E6" s="38">
        <v>0</v>
      </c>
      <c r="F6" s="98">
        <v>0</v>
      </c>
      <c r="G6" s="39">
        <v>0</v>
      </c>
      <c r="H6" s="55"/>
    </row>
    <row r="7" spans="1:8" ht="14.25">
      <c r="A7" s="20">
        <v>4</v>
      </c>
      <c r="B7" s="110" t="s">
        <v>57</v>
      </c>
      <c r="C7" s="37">
        <v>42.44653000000026</v>
      </c>
      <c r="D7" s="98">
        <v>0.009115820108101733</v>
      </c>
      <c r="E7" s="38">
        <v>0</v>
      </c>
      <c r="F7" s="98">
        <v>0</v>
      </c>
      <c r="G7" s="39">
        <v>0</v>
      </c>
      <c r="H7" s="91"/>
    </row>
    <row r="8" spans="1:8" ht="14.25">
      <c r="A8" s="20">
        <v>5</v>
      </c>
      <c r="B8" s="170" t="s">
        <v>61</v>
      </c>
      <c r="C8" s="37">
        <v>22.23503000000026</v>
      </c>
      <c r="D8" s="98">
        <v>0.008438852210620587</v>
      </c>
      <c r="E8" s="38">
        <v>0</v>
      </c>
      <c r="F8" s="98">
        <v>0</v>
      </c>
      <c r="G8" s="39">
        <v>0</v>
      </c>
      <c r="H8" s="170"/>
    </row>
    <row r="9" spans="1:8" ht="14.25">
      <c r="A9" s="20">
        <v>6</v>
      </c>
      <c r="B9" s="170" t="s">
        <v>119</v>
      </c>
      <c r="C9" s="37">
        <v>17.47665000000014</v>
      </c>
      <c r="D9" s="98">
        <v>0.008486251671633811</v>
      </c>
      <c r="E9" s="38">
        <v>0</v>
      </c>
      <c r="F9" s="98">
        <v>0</v>
      </c>
      <c r="G9" s="39">
        <v>0</v>
      </c>
      <c r="H9" s="170"/>
    </row>
    <row r="10" spans="1:8" ht="14.25">
      <c r="A10" s="20">
        <v>7</v>
      </c>
      <c r="B10" s="171" t="s">
        <v>64</v>
      </c>
      <c r="C10" s="37">
        <v>13.89852000000002</v>
      </c>
      <c r="D10" s="98">
        <v>0.0075757020361660226</v>
      </c>
      <c r="E10" s="38">
        <v>0</v>
      </c>
      <c r="F10" s="98">
        <v>0</v>
      </c>
      <c r="G10" s="39">
        <v>0</v>
      </c>
      <c r="H10" s="170"/>
    </row>
    <row r="11" spans="1:8" ht="14.25">
      <c r="A11" s="20">
        <v>8</v>
      </c>
      <c r="B11" s="170" t="s">
        <v>66</v>
      </c>
      <c r="C11" s="37">
        <v>13.104429999999935</v>
      </c>
      <c r="D11" s="98">
        <v>0.007656742796444456</v>
      </c>
      <c r="E11" s="38">
        <v>0</v>
      </c>
      <c r="F11" s="98">
        <v>0</v>
      </c>
      <c r="G11" s="39">
        <v>0</v>
      </c>
      <c r="H11" s="170"/>
    </row>
    <row r="12" spans="1:8" ht="14.25">
      <c r="A12" s="20">
        <v>9</v>
      </c>
      <c r="B12" s="171" t="s">
        <v>75</v>
      </c>
      <c r="C12" s="37">
        <v>7.6771300000000045</v>
      </c>
      <c r="D12" s="98">
        <v>0.008346611272866025</v>
      </c>
      <c r="E12" s="38">
        <v>0</v>
      </c>
      <c r="F12" s="98">
        <v>0</v>
      </c>
      <c r="G12" s="39">
        <v>0</v>
      </c>
      <c r="H12" s="151"/>
    </row>
    <row r="13" spans="1:8" ht="14.25">
      <c r="A13" s="20">
        <v>10</v>
      </c>
      <c r="B13" s="151" t="s">
        <v>118</v>
      </c>
      <c r="C13" s="37">
        <v>7.151589999999968</v>
      </c>
      <c r="D13" s="98">
        <v>0.007588272950546927</v>
      </c>
      <c r="E13" s="38">
        <v>0</v>
      </c>
      <c r="F13" s="98">
        <v>0</v>
      </c>
      <c r="G13" s="39">
        <v>0</v>
      </c>
      <c r="H13" s="170"/>
    </row>
    <row r="14" spans="1:8" ht="14.25">
      <c r="A14" s="20">
        <v>11</v>
      </c>
      <c r="B14" s="171" t="s">
        <v>72</v>
      </c>
      <c r="C14" s="37">
        <v>4.892889999999898</v>
      </c>
      <c r="D14" s="98">
        <v>0.0040962244084237496</v>
      </c>
      <c r="E14" s="38">
        <v>0</v>
      </c>
      <c r="F14" s="98">
        <v>0</v>
      </c>
      <c r="G14" s="39">
        <v>0</v>
      </c>
      <c r="H14" s="170"/>
    </row>
    <row r="15" spans="1:8" ht="14.25">
      <c r="A15" s="20">
        <v>12</v>
      </c>
      <c r="B15" s="110" t="s">
        <v>55</v>
      </c>
      <c r="C15" s="37">
        <v>0</v>
      </c>
      <c r="D15" s="98">
        <v>0</v>
      </c>
      <c r="E15" s="38">
        <v>0</v>
      </c>
      <c r="F15" s="98">
        <v>0</v>
      </c>
      <c r="G15" s="39">
        <v>0</v>
      </c>
      <c r="H15" s="171"/>
    </row>
    <row r="16" spans="1:8" ht="14.25">
      <c r="A16" s="20">
        <v>13</v>
      </c>
      <c r="B16" s="110" t="s">
        <v>73</v>
      </c>
      <c r="C16" s="37">
        <v>0</v>
      </c>
      <c r="D16" s="98">
        <v>0</v>
      </c>
      <c r="E16" s="38">
        <v>0</v>
      </c>
      <c r="F16" s="98">
        <v>0</v>
      </c>
      <c r="G16" s="39">
        <v>0</v>
      </c>
      <c r="H16" s="171"/>
    </row>
    <row r="17" spans="1:8" ht="14.25">
      <c r="A17" s="20">
        <v>14</v>
      </c>
      <c r="B17" s="170" t="s">
        <v>81</v>
      </c>
      <c r="C17" s="37">
        <v>-1.2101300000000046</v>
      </c>
      <c r="D17" s="98">
        <v>-0.0020252133395810387</v>
      </c>
      <c r="E17" s="38">
        <v>0</v>
      </c>
      <c r="F17" s="98">
        <v>0</v>
      </c>
      <c r="G17" s="39">
        <v>0</v>
      </c>
      <c r="H17" s="151"/>
    </row>
    <row r="18" spans="1:8" ht="14.25">
      <c r="A18" s="20">
        <v>15</v>
      </c>
      <c r="B18" s="170" t="s">
        <v>78</v>
      </c>
      <c r="C18" s="37">
        <v>-7.10396000000008</v>
      </c>
      <c r="D18" s="98">
        <v>-0.009586027681457152</v>
      </c>
      <c r="E18" s="38">
        <v>0</v>
      </c>
      <c r="F18" s="98">
        <v>0</v>
      </c>
      <c r="G18" s="39">
        <v>0</v>
      </c>
      <c r="H18" s="170"/>
    </row>
    <row r="19" spans="1:8" ht="14.25">
      <c r="A19" s="20">
        <v>16</v>
      </c>
      <c r="B19" s="151" t="s">
        <v>80</v>
      </c>
      <c r="C19" s="37">
        <v>-57.29127000000002</v>
      </c>
      <c r="D19" s="98">
        <v>-0.09032685187501951</v>
      </c>
      <c r="E19" s="38">
        <v>0</v>
      </c>
      <c r="F19" s="98">
        <v>0</v>
      </c>
      <c r="G19" s="39">
        <v>0</v>
      </c>
      <c r="H19" s="26"/>
    </row>
    <row r="20" spans="1:8" ht="14.25">
      <c r="A20" s="20">
        <v>17</v>
      </c>
      <c r="B20" s="26" t="s">
        <v>62</v>
      </c>
      <c r="C20" s="37">
        <v>-103.21025</v>
      </c>
      <c r="D20" s="98">
        <v>-0.04434170363557568</v>
      </c>
      <c r="E20" s="38">
        <v>0</v>
      </c>
      <c r="F20" s="98">
        <v>0</v>
      </c>
      <c r="G20" s="39">
        <v>0</v>
      </c>
      <c r="H20" s="26"/>
    </row>
    <row r="21" spans="1:8" ht="14.25">
      <c r="A21" s="20">
        <v>18</v>
      </c>
      <c r="B21" s="170" t="s">
        <v>71</v>
      </c>
      <c r="C21" s="37">
        <v>-0.28014000000013045</v>
      </c>
      <c r="D21" s="98">
        <v>-0.00021290945073703684</v>
      </c>
      <c r="E21" s="38">
        <v>-10</v>
      </c>
      <c r="F21" s="98">
        <v>-0.00035531552018192155</v>
      </c>
      <c r="G21" s="39">
        <v>-0.46690528354185634</v>
      </c>
      <c r="H21" s="151"/>
    </row>
    <row r="22" spans="1:8" ht="13.5" customHeight="1">
      <c r="A22" s="20">
        <v>19</v>
      </c>
      <c r="B22" s="170" t="s">
        <v>77</v>
      </c>
      <c r="C22" s="37">
        <v>-11.873680000000052</v>
      </c>
      <c r="D22" s="98">
        <v>-0.015622047310396896</v>
      </c>
      <c r="E22" s="38">
        <v>-1</v>
      </c>
      <c r="F22" s="98">
        <v>-0.001697792869269949</v>
      </c>
      <c r="G22" s="39">
        <v>-1.2730703225806572</v>
      </c>
      <c r="H22" s="110"/>
    </row>
    <row r="23" spans="1:8" ht="14.25">
      <c r="A23" s="20">
        <v>20</v>
      </c>
      <c r="B23" s="170" t="s">
        <v>117</v>
      </c>
      <c r="C23" s="37">
        <v>-1.9189000000000234</v>
      </c>
      <c r="D23" s="98">
        <v>-0.002966897592695602</v>
      </c>
      <c r="E23" s="38">
        <v>-150</v>
      </c>
      <c r="F23" s="98">
        <v>-0.007660487206986364</v>
      </c>
      <c r="G23" s="39">
        <v>-4.956192354833733</v>
      </c>
      <c r="H23" s="110"/>
    </row>
    <row r="24" spans="1:8" ht="14.25">
      <c r="A24" s="20">
        <v>21</v>
      </c>
      <c r="B24" s="170" t="s">
        <v>58</v>
      </c>
      <c r="C24" s="37">
        <v>-80.11940999999969</v>
      </c>
      <c r="D24" s="98">
        <v>-0.020928305601234678</v>
      </c>
      <c r="E24" s="38">
        <v>-7</v>
      </c>
      <c r="F24" s="98">
        <v>-0.0018547959724430313</v>
      </c>
      <c r="G24" s="39">
        <v>-7.02903973335822</v>
      </c>
      <c r="H24" s="170"/>
    </row>
    <row r="25" spans="1:8" ht="14.25">
      <c r="A25" s="20">
        <v>22</v>
      </c>
      <c r="B25" s="170" t="s">
        <v>76</v>
      </c>
      <c r="C25" s="37">
        <v>19.343439999999944</v>
      </c>
      <c r="D25" s="98">
        <v>0.022356419586020193</v>
      </c>
      <c r="E25" s="38">
        <v>-42</v>
      </c>
      <c r="F25" s="98">
        <v>-0.0160857908847185</v>
      </c>
      <c r="G25" s="39">
        <v>-14.071242185565318</v>
      </c>
      <c r="H25" s="170"/>
    </row>
    <row r="26" spans="1:8" ht="14.25">
      <c r="A26" s="20">
        <v>23</v>
      </c>
      <c r="B26" s="91" t="s">
        <v>70</v>
      </c>
      <c r="C26" s="37">
        <v>-21.612419800000033</v>
      </c>
      <c r="D26" s="98">
        <v>-0.0154633279962034</v>
      </c>
      <c r="E26" s="38">
        <v>-220</v>
      </c>
      <c r="F26" s="98">
        <v>-0.014846807936293697</v>
      </c>
      <c r="G26" s="39">
        <v>-20.642190976349934</v>
      </c>
      <c r="H26" s="170"/>
    </row>
    <row r="27" spans="1:8" ht="14.25">
      <c r="A27" s="20">
        <v>24</v>
      </c>
      <c r="B27" s="170" t="s">
        <v>60</v>
      </c>
      <c r="C27" s="37">
        <v>60.862803000000305</v>
      </c>
      <c r="D27" s="98">
        <v>0.017588010929390694</v>
      </c>
      <c r="E27" s="38">
        <v>-68</v>
      </c>
      <c r="F27" s="98">
        <v>-0.006413279260586626</v>
      </c>
      <c r="G27" s="39">
        <v>-22.147880829382615</v>
      </c>
      <c r="H27" s="170"/>
    </row>
    <row r="28" spans="1:8" ht="14.25">
      <c r="A28" s="20">
        <v>25</v>
      </c>
      <c r="B28" s="36" t="s">
        <v>53</v>
      </c>
      <c r="C28" s="37">
        <v>277.8894299999997</v>
      </c>
      <c r="D28" s="98">
        <v>0.01073295247584426</v>
      </c>
      <c r="E28" s="38">
        <v>-22</v>
      </c>
      <c r="F28" s="98">
        <v>-0.0014024351373748965</v>
      </c>
      <c r="G28" s="39">
        <v>-36.58812081851287</v>
      </c>
      <c r="H28" s="110"/>
    </row>
    <row r="29" spans="1:8" ht="14.25">
      <c r="A29" s="20">
        <v>26</v>
      </c>
      <c r="B29" s="151" t="s">
        <v>120</v>
      </c>
      <c r="C29" s="37">
        <v>-40.8387100000002</v>
      </c>
      <c r="D29" s="98">
        <v>-0.02625236731161025</v>
      </c>
      <c r="E29" s="38">
        <v>-51</v>
      </c>
      <c r="F29" s="98">
        <v>-0.038002980625931444</v>
      </c>
      <c r="G29" s="39">
        <v>-59.26470027280628</v>
      </c>
      <c r="H29" s="170"/>
    </row>
    <row r="30" spans="1:8" ht="14.25">
      <c r="A30" s="20">
        <v>27</v>
      </c>
      <c r="B30" s="170" t="s">
        <v>65</v>
      </c>
      <c r="C30" s="37">
        <v>-74.7028600000001</v>
      </c>
      <c r="D30" s="98">
        <v>-0.04193236002340943</v>
      </c>
      <c r="E30" s="38">
        <v>-2420</v>
      </c>
      <c r="F30" s="98">
        <v>-0.04864908330652943</v>
      </c>
      <c r="G30" s="39">
        <v>-85.58952436471468</v>
      </c>
      <c r="H30" s="26"/>
    </row>
    <row r="31" spans="1:8" ht="14.25">
      <c r="A31" s="20">
        <v>28</v>
      </c>
      <c r="B31" s="26" t="s">
        <v>59</v>
      </c>
      <c r="C31" s="37">
        <v>-137.95719999999972</v>
      </c>
      <c r="D31" s="98">
        <v>-0.039634151316538926</v>
      </c>
      <c r="E31" s="38">
        <v>-198</v>
      </c>
      <c r="F31" s="98">
        <v>-0.03744326777609682</v>
      </c>
      <c r="G31" s="39">
        <v>-130.30325415663205</v>
      </c>
      <c r="H31" s="110"/>
    </row>
    <row r="32" spans="1:8" ht="14.25">
      <c r="A32" s="20">
        <v>29</v>
      </c>
      <c r="B32" s="170" t="s">
        <v>68</v>
      </c>
      <c r="C32" s="37">
        <v>-161.33964000000014</v>
      </c>
      <c r="D32" s="98">
        <v>-0.10436432543058263</v>
      </c>
      <c r="E32" s="38">
        <v>-199</v>
      </c>
      <c r="F32" s="98">
        <v>-0.09195933456561922</v>
      </c>
      <c r="G32" s="39">
        <v>-140.57569854633144</v>
      </c>
      <c r="H32" s="170"/>
    </row>
    <row r="33" spans="1:8" ht="14.25">
      <c r="A33" s="20">
        <v>30</v>
      </c>
      <c r="B33" s="26" t="s">
        <v>56</v>
      </c>
      <c r="C33" s="37">
        <v>-359.2645899999998</v>
      </c>
      <c r="D33" s="98">
        <v>-0.0736777757815574</v>
      </c>
      <c r="E33" s="38">
        <v>-557742</v>
      </c>
      <c r="F33" s="98">
        <v>-0.07036248141722604</v>
      </c>
      <c r="G33" s="39">
        <v>-340.88793502352667</v>
      </c>
      <c r="H33" s="26"/>
    </row>
    <row r="34" spans="1:8" ht="14.25">
      <c r="A34" s="20">
        <v>31</v>
      </c>
      <c r="B34" s="110" t="s">
        <v>54</v>
      </c>
      <c r="C34" s="37">
        <v>-961.7713599999994</v>
      </c>
      <c r="D34" s="98">
        <v>-0.04719860132118695</v>
      </c>
      <c r="E34" s="38">
        <v>-1858</v>
      </c>
      <c r="F34" s="98">
        <v>-0.03257306148209183</v>
      </c>
      <c r="G34" s="39">
        <v>-659.7804373418082</v>
      </c>
      <c r="H34" s="36"/>
    </row>
    <row r="35" spans="1:8" ht="15.75" thickBot="1">
      <c r="A35" s="93"/>
      <c r="B35" s="94" t="s">
        <v>85</v>
      </c>
      <c r="C35" s="95">
        <f>SUM(C4:C34)</f>
        <v>-1280.9517203999992</v>
      </c>
      <c r="D35" s="99">
        <v>-0.012271712580626084</v>
      </c>
      <c r="E35" s="96">
        <f>SUM(E4:E34)</f>
        <v>-562950</v>
      </c>
      <c r="F35" s="99">
        <v>-0.06824265023202138</v>
      </c>
      <c r="G35" s="97">
        <f>SUM(G4:G34)</f>
        <v>-1508.1569036613905</v>
      </c>
      <c r="H35" s="54"/>
    </row>
    <row r="36" spans="2:8" ht="14.25">
      <c r="B36" s="69"/>
      <c r="C36" s="70"/>
      <c r="D36" s="71"/>
      <c r="E36" s="72"/>
      <c r="F36" s="71"/>
      <c r="G36" s="70"/>
      <c r="H36" s="54"/>
    </row>
    <row r="55" spans="2:5" ht="15">
      <c r="B55" s="61"/>
      <c r="C55" s="62"/>
      <c r="D55" s="63"/>
      <c r="E55" s="64"/>
    </row>
    <row r="56" spans="2:5" ht="15">
      <c r="B56" s="61"/>
      <c r="C56" s="62"/>
      <c r="D56" s="63"/>
      <c r="E56" s="64"/>
    </row>
    <row r="57" spans="2:5" ht="15">
      <c r="B57" s="61"/>
      <c r="C57" s="62"/>
      <c r="D57" s="63"/>
      <c r="E57" s="64"/>
    </row>
    <row r="58" spans="2:5" ht="15">
      <c r="B58" s="61"/>
      <c r="C58" s="62"/>
      <c r="D58" s="63"/>
      <c r="E58" s="64"/>
    </row>
    <row r="59" spans="2:5" ht="15">
      <c r="B59" s="61"/>
      <c r="C59" s="62"/>
      <c r="D59" s="63"/>
      <c r="E59" s="64"/>
    </row>
    <row r="60" spans="2:5" ht="15">
      <c r="B60" s="61"/>
      <c r="C60" s="62"/>
      <c r="D60" s="63"/>
      <c r="E60" s="64"/>
    </row>
    <row r="61" spans="2:5" ht="15.75" thickBot="1">
      <c r="B61" s="83"/>
      <c r="C61" s="83"/>
      <c r="D61" s="83"/>
      <c r="E61" s="83"/>
    </row>
    <row r="64" ht="14.25" customHeight="1"/>
    <row r="65" ht="14.25">
      <c r="F65" s="54"/>
    </row>
    <row r="67" ht="14.25">
      <c r="F67"/>
    </row>
    <row r="68" ht="14.25">
      <c r="F68"/>
    </row>
    <row r="69" spans="2:6" ht="30.75" thickBot="1">
      <c r="B69" s="41" t="s">
        <v>110</v>
      </c>
      <c r="C69" s="34" t="s">
        <v>129</v>
      </c>
      <c r="D69" s="34" t="s">
        <v>130</v>
      </c>
      <c r="E69" s="35" t="s">
        <v>131</v>
      </c>
      <c r="F69"/>
    </row>
    <row r="70" spans="2:5" ht="14.25">
      <c r="B70" s="36" t="str">
        <f aca="true" t="shared" si="0" ref="B70:D74">B4</f>
        <v>"Andromeda"</v>
      </c>
      <c r="C70" s="37">
        <f t="shared" si="0"/>
        <v>29.469099999999862</v>
      </c>
      <c r="D70" s="98">
        <f t="shared" si="0"/>
        <v>0.02024718451793208</v>
      </c>
      <c r="E70" s="39">
        <f>G4</f>
        <v>14.43682135301366</v>
      </c>
    </row>
    <row r="71" spans="2:5" ht="14.25">
      <c r="B71" s="36" t="str">
        <f t="shared" si="0"/>
        <v>"ART Index"</v>
      </c>
      <c r="C71" s="37">
        <f t="shared" si="0"/>
        <v>0.5039100000000034</v>
      </c>
      <c r="D71" s="98">
        <f t="shared" si="0"/>
        <v>0.0032487947816584608</v>
      </c>
      <c r="E71" s="39">
        <f>G5</f>
        <v>0.9824671955403046</v>
      </c>
    </row>
    <row r="72" spans="2:5" ht="14.25">
      <c r="B72" s="36" t="str">
        <f t="shared" si="0"/>
        <v>"Bonum Optimum"</v>
      </c>
      <c r="C72" s="37">
        <f t="shared" si="0"/>
        <v>222.59134640000005</v>
      </c>
      <c r="D72" s="98">
        <f t="shared" si="0"/>
        <v>0.46143437159182116</v>
      </c>
      <c r="E72" s="39">
        <f>G6</f>
        <v>0</v>
      </c>
    </row>
    <row r="73" spans="2:5" ht="14.25">
      <c r="B73" s="36" t="str">
        <f t="shared" si="0"/>
        <v>"FIDO Bond Fund"</v>
      </c>
      <c r="C73" s="37">
        <f t="shared" si="0"/>
        <v>42.44653000000026</v>
      </c>
      <c r="D73" s="98">
        <f t="shared" si="0"/>
        <v>0.009115820108101733</v>
      </c>
      <c r="E73" s="39">
        <f>G7</f>
        <v>0</v>
      </c>
    </row>
    <row r="74" spans="2:5" ht="14.25">
      <c r="B74" s="129" t="str">
        <f t="shared" si="0"/>
        <v>"Sofiyivsky"</v>
      </c>
      <c r="C74" s="130">
        <f t="shared" si="0"/>
        <v>22.23503000000026</v>
      </c>
      <c r="D74" s="131">
        <f t="shared" si="0"/>
        <v>0.008438852210620587</v>
      </c>
      <c r="E74" s="132">
        <f>G8</f>
        <v>0</v>
      </c>
    </row>
    <row r="75" spans="2:5" ht="14.25">
      <c r="B75" s="125" t="str">
        <f>B30</f>
        <v>"Argentum"</v>
      </c>
      <c r="C75" s="126">
        <f aca="true" t="shared" si="1" ref="C75:D78">C30</f>
        <v>-74.7028600000001</v>
      </c>
      <c r="D75" s="127">
        <f t="shared" si="1"/>
        <v>-0.04193236002340943</v>
      </c>
      <c r="E75" s="128">
        <f>G30</f>
        <v>-85.58952436471468</v>
      </c>
    </row>
    <row r="76" spans="2:5" ht="14.25">
      <c r="B76" s="125" t="str">
        <f>B31</f>
        <v>"KINTO-Equity"</v>
      </c>
      <c r="C76" s="126">
        <f t="shared" si="1"/>
        <v>-137.95719999999972</v>
      </c>
      <c r="D76" s="127">
        <f t="shared" si="1"/>
        <v>-0.039634151316538926</v>
      </c>
      <c r="E76" s="128">
        <f>G31</f>
        <v>-130.30325415663205</v>
      </c>
    </row>
    <row r="77" spans="2:5" ht="14.25">
      <c r="B77" s="125" t="str">
        <f>B32</f>
        <v>"VSE"</v>
      </c>
      <c r="C77" s="126">
        <f t="shared" si="1"/>
        <v>-161.33964000000014</v>
      </c>
      <c r="D77" s="127">
        <f t="shared" si="1"/>
        <v>-0.10436432543058263</v>
      </c>
      <c r="E77" s="128">
        <f>G32</f>
        <v>-140.57569854633144</v>
      </c>
    </row>
    <row r="78" spans="2:5" ht="14.25">
      <c r="B78" s="125" t="str">
        <f>B33</f>
        <v>"OTP Equity Fund"</v>
      </c>
      <c r="C78" s="126">
        <f t="shared" si="1"/>
        <v>-359.2645899999998</v>
      </c>
      <c r="D78" s="127">
        <f t="shared" si="1"/>
        <v>-0.0736777757815574</v>
      </c>
      <c r="E78" s="128">
        <f>G33</f>
        <v>-340.88793502352667</v>
      </c>
    </row>
    <row r="79" spans="2:5" ht="14.25">
      <c r="B79" s="125" t="str">
        <f>B34</f>
        <v>"KINTO-Classic"</v>
      </c>
      <c r="C79" s="126">
        <f>C34</f>
        <v>-961.7713599999994</v>
      </c>
      <c r="D79" s="127">
        <f>D34</f>
        <v>-0.04719860132118695</v>
      </c>
      <c r="E79" s="128">
        <f>G34</f>
        <v>-659.7804373418082</v>
      </c>
    </row>
    <row r="80" spans="2:5" ht="14.25">
      <c r="B80" s="139" t="s">
        <v>84</v>
      </c>
      <c r="C80" s="140">
        <f>C35-SUM(C70:C79)</f>
        <v>96.83801319999952</v>
      </c>
      <c r="D80" s="141"/>
      <c r="E80" s="140">
        <f>G35-SUM(E70:E79)</f>
        <v>-166.43934277693143</v>
      </c>
    </row>
    <row r="81" spans="2:5" ht="15">
      <c r="B81" s="137" t="s">
        <v>85</v>
      </c>
      <c r="C81" s="138">
        <f>SUM(C70:C80)</f>
        <v>-1280.9517203999992</v>
      </c>
      <c r="D81" s="138"/>
      <c r="E81" s="138">
        <f>SUM(E70:E80)</f>
        <v>-1508.1569036613905</v>
      </c>
    </row>
  </sheetData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121"/>
  <sheetViews>
    <sheetView zoomScale="80" zoomScaleNormal="80" workbookViewId="0" topLeftCell="A1">
      <selection activeCell="A1" sqref="A1:B1"/>
    </sheetView>
  </sheetViews>
  <sheetFormatPr defaultColWidth="9.00390625" defaultRowHeight="12.75"/>
  <cols>
    <col min="1" max="1" width="66.00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110</v>
      </c>
      <c r="B1" s="68" t="s">
        <v>184</v>
      </c>
      <c r="C1" s="9"/>
    </row>
    <row r="2" spans="1:3" ht="14.25">
      <c r="A2" s="171" t="s">
        <v>80</v>
      </c>
      <c r="B2" s="146">
        <v>-0.09032685187501965</v>
      </c>
      <c r="C2" s="9"/>
    </row>
    <row r="3" spans="1:16" ht="14.25">
      <c r="A3" s="26" t="s">
        <v>62</v>
      </c>
      <c r="B3" s="147">
        <v>-0.04434170363557555</v>
      </c>
      <c r="C3" s="9"/>
      <c r="P3" s="170"/>
    </row>
    <row r="4" spans="1:16" ht="14.25">
      <c r="A4" s="170" t="s">
        <v>58</v>
      </c>
      <c r="B4" s="148">
        <v>-0.019108952837551763</v>
      </c>
      <c r="C4" s="9"/>
      <c r="P4" s="142"/>
    </row>
    <row r="5" spans="1:16" ht="14.25">
      <c r="A5" s="110" t="s">
        <v>54</v>
      </c>
      <c r="B5" s="147">
        <v>-0.01511797868841358</v>
      </c>
      <c r="C5" s="9"/>
      <c r="P5" s="170"/>
    </row>
    <row r="6" spans="1:16" ht="14.25">
      <c r="A6" s="170" t="s">
        <v>77</v>
      </c>
      <c r="B6" s="147">
        <v>-0.013947935145959378</v>
      </c>
      <c r="C6" s="9"/>
      <c r="P6" s="26"/>
    </row>
    <row r="7" spans="1:16" ht="14.25">
      <c r="A7" s="170" t="s">
        <v>68</v>
      </c>
      <c r="B7" s="147">
        <v>-0.01366127238257997</v>
      </c>
      <c r="C7" s="9"/>
      <c r="P7" s="170"/>
    </row>
    <row r="8" spans="1:16" ht="14.25">
      <c r="A8" s="170" t="s">
        <v>78</v>
      </c>
      <c r="B8" s="147">
        <v>-0.009586027681453335</v>
      </c>
      <c r="C8" s="9"/>
      <c r="P8" s="170"/>
    </row>
    <row r="9" spans="1:16" ht="14.25">
      <c r="A9" s="26" t="s">
        <v>56</v>
      </c>
      <c r="B9" s="147">
        <v>-0.0035662226384362006</v>
      </c>
      <c r="C9" s="9"/>
      <c r="P9" s="110"/>
    </row>
    <row r="10" spans="1:16" ht="14.25">
      <c r="A10" s="170" t="s">
        <v>83</v>
      </c>
      <c r="B10" s="147">
        <v>-0.0031631063353949607</v>
      </c>
      <c r="C10" s="9"/>
      <c r="P10" s="110"/>
    </row>
    <row r="11" spans="1:16" ht="14.25">
      <c r="A11" s="26" t="s">
        <v>59</v>
      </c>
      <c r="B11" s="147">
        <v>-0.0022761084797493503</v>
      </c>
      <c r="C11" s="9"/>
      <c r="P11" s="110"/>
    </row>
    <row r="12" spans="1:16" ht="14.25">
      <c r="A12" s="170" t="s">
        <v>81</v>
      </c>
      <c r="B12" s="147">
        <v>-0.0020252133396015948</v>
      </c>
      <c r="C12" s="9"/>
      <c r="P12" s="26"/>
    </row>
    <row r="13" spans="1:16" ht="14.25">
      <c r="A13" s="142" t="s">
        <v>70</v>
      </c>
      <c r="B13" s="147">
        <v>-0.0006258113609909355</v>
      </c>
      <c r="C13" s="9"/>
      <c r="P13" s="170"/>
    </row>
    <row r="14" spans="1:16" ht="14.25">
      <c r="A14" s="110" t="s">
        <v>55</v>
      </c>
      <c r="B14" s="147">
        <v>0</v>
      </c>
      <c r="C14" s="9"/>
      <c r="P14" s="55"/>
    </row>
    <row r="15" spans="1:16" ht="14.25">
      <c r="A15" s="110" t="s">
        <v>73</v>
      </c>
      <c r="B15" s="147">
        <v>0</v>
      </c>
      <c r="C15" s="9"/>
      <c r="P15" s="171"/>
    </row>
    <row r="16" spans="1:16" ht="14.25">
      <c r="A16" s="170" t="s">
        <v>71</v>
      </c>
      <c r="B16" s="147">
        <v>0.00014245668652268506</v>
      </c>
      <c r="C16" s="9"/>
      <c r="P16" s="170"/>
    </row>
    <row r="17" spans="1:16" ht="14.25">
      <c r="A17" s="171" t="s">
        <v>72</v>
      </c>
      <c r="B17" s="147">
        <v>0.004096224408423277</v>
      </c>
      <c r="C17" s="9"/>
      <c r="P17" s="171"/>
    </row>
    <row r="18" spans="1:16" ht="14.25">
      <c r="A18" s="170" t="s">
        <v>117</v>
      </c>
      <c r="B18" s="147">
        <v>0.0047298223579372856</v>
      </c>
      <c r="C18" s="9"/>
      <c r="P18" s="171"/>
    </row>
    <row r="19" spans="1:16" ht="14.25">
      <c r="A19" s="170" t="s">
        <v>65</v>
      </c>
      <c r="B19" s="147">
        <v>0.007060195313064677</v>
      </c>
      <c r="C19" s="9"/>
      <c r="P19" s="171"/>
    </row>
    <row r="20" spans="1:16" ht="14.25">
      <c r="A20" s="171" t="s">
        <v>64</v>
      </c>
      <c r="B20" s="147">
        <v>0.007575702036164866</v>
      </c>
      <c r="C20" s="9"/>
      <c r="P20" s="91"/>
    </row>
    <row r="21" spans="1:16" ht="14.25">
      <c r="A21" s="171" t="s">
        <v>74</v>
      </c>
      <c r="B21" s="147">
        <v>0.007588272950574293</v>
      </c>
      <c r="C21" s="9"/>
      <c r="P21" s="142"/>
    </row>
    <row r="22" spans="1:16" ht="14.25">
      <c r="A22" s="170" t="s">
        <v>66</v>
      </c>
      <c r="B22" s="148">
        <v>0.007656742796471772</v>
      </c>
      <c r="C22" s="9"/>
      <c r="P22" s="170"/>
    </row>
    <row r="23" spans="1:16" ht="14.25">
      <c r="A23" s="171" t="s">
        <v>75</v>
      </c>
      <c r="B23" s="147">
        <v>0.008346611272850524</v>
      </c>
      <c r="C23" s="9"/>
      <c r="P23" s="142"/>
    </row>
    <row r="24" spans="1:16" ht="14.25">
      <c r="A24" s="170" t="s">
        <v>61</v>
      </c>
      <c r="B24" s="147">
        <v>0.00843885221062024</v>
      </c>
      <c r="C24" s="9"/>
      <c r="P24" s="26"/>
    </row>
    <row r="25" spans="1:16" ht="14.25">
      <c r="A25" s="170" t="s">
        <v>119</v>
      </c>
      <c r="B25" s="147">
        <v>0.008486251671637524</v>
      </c>
      <c r="C25" s="9"/>
      <c r="P25" s="170"/>
    </row>
    <row r="26" spans="1:16" ht="14.25">
      <c r="A26" s="172" t="s">
        <v>57</v>
      </c>
      <c r="B26" s="147">
        <v>0.009115820108108075</v>
      </c>
      <c r="C26" s="9"/>
      <c r="P26" s="171"/>
    </row>
    <row r="27" spans="1:16" ht="14.25">
      <c r="A27" s="55" t="s">
        <v>69</v>
      </c>
      <c r="B27" s="147">
        <v>0.010305677238825472</v>
      </c>
      <c r="C27" s="9"/>
      <c r="P27" s="172"/>
    </row>
    <row r="28" spans="1:16" ht="14.25">
      <c r="A28" s="142" t="s">
        <v>53</v>
      </c>
      <c r="B28" s="148">
        <v>0.012152430608898479</v>
      </c>
      <c r="C28" s="9"/>
      <c r="P28" s="170"/>
    </row>
    <row r="29" spans="1:16" ht="14.25">
      <c r="A29" s="142" t="s">
        <v>120</v>
      </c>
      <c r="B29" s="147">
        <v>0.012214812600946923</v>
      </c>
      <c r="C29" s="9"/>
      <c r="P29" s="170"/>
    </row>
    <row r="30" spans="1:16" ht="14.25">
      <c r="A30" s="170" t="s">
        <v>60</v>
      </c>
      <c r="B30" s="147">
        <v>0.0241562107151565</v>
      </c>
      <c r="C30" s="9"/>
      <c r="P30" s="170"/>
    </row>
    <row r="31" spans="1:16" ht="14.25">
      <c r="A31" s="170" t="s">
        <v>76</v>
      </c>
      <c r="B31" s="147">
        <v>0.039070693475731666</v>
      </c>
      <c r="C31" s="9"/>
      <c r="P31" s="170"/>
    </row>
    <row r="32" spans="1:16" ht="14.25">
      <c r="A32" s="91" t="s">
        <v>82</v>
      </c>
      <c r="B32" s="147">
        <v>0.46143437159181655</v>
      </c>
      <c r="C32" s="9"/>
      <c r="P32" s="170"/>
    </row>
    <row r="33" spans="1:16" ht="14.25">
      <c r="A33" s="26" t="s">
        <v>132</v>
      </c>
      <c r="B33" s="146">
        <v>0.01338141818203305</v>
      </c>
      <c r="C33" s="9"/>
      <c r="P33" s="170"/>
    </row>
    <row r="34" spans="1:16" ht="14.25">
      <c r="A34" s="26" t="s">
        <v>42</v>
      </c>
      <c r="B34" s="146">
        <v>0.0038608334987977333</v>
      </c>
      <c r="C34" s="9"/>
      <c r="P34" s="26"/>
    </row>
    <row r="35" spans="1:16" ht="14.25">
      <c r="A35" s="26" t="s">
        <v>22</v>
      </c>
      <c r="B35" s="146">
        <v>-0.0002328675981372319</v>
      </c>
      <c r="C35" s="59"/>
      <c r="P35" s="26"/>
    </row>
    <row r="36" spans="1:16" ht="14.25">
      <c r="A36" s="26" t="s">
        <v>133</v>
      </c>
      <c r="B36" s="146">
        <v>-0.07021824392976261</v>
      </c>
      <c r="C36" s="8"/>
      <c r="P36" s="26"/>
    </row>
    <row r="37" spans="1:16" ht="14.25">
      <c r="A37" s="26" t="s">
        <v>134</v>
      </c>
      <c r="B37" s="146">
        <v>0.00679452054794516</v>
      </c>
      <c r="C37" s="78"/>
      <c r="P37" s="26"/>
    </row>
    <row r="38" spans="1:16" ht="14.25">
      <c r="A38" s="26" t="s">
        <v>135</v>
      </c>
      <c r="B38" s="146">
        <v>0.016986301369863017</v>
      </c>
      <c r="C38" s="9"/>
      <c r="P38" s="26"/>
    </row>
    <row r="39" spans="1:16" ht="15" thickBot="1">
      <c r="A39" s="173" t="s">
        <v>136</v>
      </c>
      <c r="B39" s="149">
        <v>-0.02387530996708831</v>
      </c>
      <c r="C39" s="9"/>
      <c r="P39" s="91"/>
    </row>
    <row r="40" spans="2:16" ht="14.25">
      <c r="B40" s="9"/>
      <c r="C40" s="9"/>
      <c r="P40" s="174"/>
    </row>
    <row r="41" ht="12.75">
      <c r="C41" s="9"/>
    </row>
    <row r="42" spans="2:3" ht="12.75">
      <c r="B42" s="9"/>
      <c r="C42" s="9"/>
    </row>
    <row r="43" ht="12.75">
      <c r="C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28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30" customWidth="1"/>
    <col min="2" max="2" width="53.00390625" style="28" bestFit="1" customWidth="1"/>
    <col min="3" max="4" width="12.75390625" style="30" customWidth="1"/>
    <col min="5" max="5" width="16.75390625" style="40" customWidth="1"/>
    <col min="6" max="6" width="14.75390625" style="45" customWidth="1"/>
    <col min="7" max="7" width="14.75390625" style="40" customWidth="1"/>
    <col min="8" max="8" width="12.75390625" style="45" customWidth="1"/>
    <col min="9" max="9" width="47.875" style="28" bestFit="1" customWidth="1"/>
    <col min="10" max="10" width="34.75390625" style="28" customWidth="1"/>
    <col min="11" max="20" width="4.75390625" style="28" customWidth="1"/>
    <col min="21" max="16384" width="9.125" style="28" customWidth="1"/>
  </cols>
  <sheetData>
    <row r="1" spans="1:13" s="42" customFormat="1" ht="16.5" thickBot="1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2"/>
      <c r="L1" s="13"/>
      <c r="M1" s="13"/>
    </row>
    <row r="2" spans="1:10" ht="45.75" thickBot="1">
      <c r="A2" s="14" t="s">
        <v>109</v>
      </c>
      <c r="B2" s="14" t="s">
        <v>110</v>
      </c>
      <c r="C2" s="43" t="s">
        <v>138</v>
      </c>
      <c r="D2" s="43" t="s">
        <v>139</v>
      </c>
      <c r="E2" s="43" t="s">
        <v>47</v>
      </c>
      <c r="F2" s="43" t="s">
        <v>48</v>
      </c>
      <c r="G2" s="43" t="s">
        <v>49</v>
      </c>
      <c r="H2" s="43" t="s">
        <v>50</v>
      </c>
      <c r="I2" s="16" t="s">
        <v>51</v>
      </c>
      <c r="J2" s="17" t="s">
        <v>52</v>
      </c>
    </row>
    <row r="3" spans="1:10" ht="14.25">
      <c r="A3" s="20">
        <v>1</v>
      </c>
      <c r="B3" s="110" t="s">
        <v>140</v>
      </c>
      <c r="C3" s="111" t="s">
        <v>149</v>
      </c>
      <c r="D3" s="112" t="s">
        <v>150</v>
      </c>
      <c r="E3" s="113">
        <v>10144894.55</v>
      </c>
      <c r="F3" s="114">
        <v>40081</v>
      </c>
      <c r="G3" s="113">
        <v>253.10981637184702</v>
      </c>
      <c r="H3" s="53">
        <v>100</v>
      </c>
      <c r="I3" s="110" t="s">
        <v>151</v>
      </c>
      <c r="J3" s="115" t="s">
        <v>8</v>
      </c>
    </row>
    <row r="4" spans="1:10" ht="14.25" customHeight="1">
      <c r="A4" s="20">
        <v>2</v>
      </c>
      <c r="B4" s="110" t="s">
        <v>141</v>
      </c>
      <c r="C4" s="111" t="s">
        <v>149</v>
      </c>
      <c r="D4" s="112" t="s">
        <v>150</v>
      </c>
      <c r="E4" s="113">
        <v>2636371.07</v>
      </c>
      <c r="F4" s="114">
        <v>47506</v>
      </c>
      <c r="G4" s="113">
        <v>55.49553887929945</v>
      </c>
      <c r="H4" s="86">
        <v>100</v>
      </c>
      <c r="I4" s="110" t="s">
        <v>91</v>
      </c>
      <c r="J4" s="115" t="s">
        <v>1</v>
      </c>
    </row>
    <row r="5" spans="1:10" ht="14.25">
      <c r="A5" s="20">
        <v>3</v>
      </c>
      <c r="B5" s="110" t="s">
        <v>142</v>
      </c>
      <c r="C5" s="111" t="s">
        <v>149</v>
      </c>
      <c r="D5" s="112" t="s">
        <v>150</v>
      </c>
      <c r="E5" s="113">
        <v>2202554.41</v>
      </c>
      <c r="F5" s="114">
        <v>1400</v>
      </c>
      <c r="G5" s="113">
        <v>1573.25315</v>
      </c>
      <c r="H5" s="53">
        <v>1000</v>
      </c>
      <c r="I5" s="110" t="s">
        <v>152</v>
      </c>
      <c r="J5" s="115" t="s">
        <v>18</v>
      </c>
    </row>
    <row r="6" spans="1:10" ht="14.25">
      <c r="A6" s="20">
        <v>4</v>
      </c>
      <c r="B6" s="110" t="s">
        <v>143</v>
      </c>
      <c r="C6" s="111" t="s">
        <v>149</v>
      </c>
      <c r="D6" s="112" t="s">
        <v>150</v>
      </c>
      <c r="E6" s="113">
        <v>1902419.76</v>
      </c>
      <c r="F6" s="114">
        <v>52053</v>
      </c>
      <c r="G6" s="113">
        <v>36.54774479857069</v>
      </c>
      <c r="H6" s="53">
        <v>100</v>
      </c>
      <c r="I6" s="110" t="s">
        <v>151</v>
      </c>
      <c r="J6" s="115" t="s">
        <v>3</v>
      </c>
    </row>
    <row r="7" spans="1:10" s="44" customFormat="1" ht="14.25" collapsed="1">
      <c r="A7" s="20">
        <v>5</v>
      </c>
      <c r="B7" s="110" t="s">
        <v>148</v>
      </c>
      <c r="C7" s="111" t="s">
        <v>149</v>
      </c>
      <c r="D7" s="112" t="s">
        <v>150</v>
      </c>
      <c r="E7" s="113">
        <v>1603884.0003</v>
      </c>
      <c r="F7" s="114">
        <v>3026</v>
      </c>
      <c r="G7" s="113">
        <v>530.0343689028421</v>
      </c>
      <c r="H7" s="53">
        <v>1000</v>
      </c>
      <c r="I7" s="110" t="s">
        <v>156</v>
      </c>
      <c r="J7" s="115" t="s">
        <v>0</v>
      </c>
    </row>
    <row r="8" spans="1:10" s="44" customFormat="1" ht="14.25">
      <c r="A8" s="20">
        <v>6</v>
      </c>
      <c r="B8" s="110" t="s">
        <v>144</v>
      </c>
      <c r="C8" s="111" t="s">
        <v>149</v>
      </c>
      <c r="D8" s="112" t="s">
        <v>150</v>
      </c>
      <c r="E8" s="113">
        <v>1166283.19</v>
      </c>
      <c r="F8" s="114">
        <v>1179</v>
      </c>
      <c r="G8" s="113">
        <v>989.2139016115351</v>
      </c>
      <c r="H8" s="53">
        <v>1000</v>
      </c>
      <c r="I8" s="110" t="s">
        <v>86</v>
      </c>
      <c r="J8" s="115" t="s">
        <v>6</v>
      </c>
    </row>
    <row r="9" spans="1:10" s="44" customFormat="1" ht="14.25">
      <c r="A9" s="20">
        <v>7</v>
      </c>
      <c r="B9" s="110" t="s">
        <v>145</v>
      </c>
      <c r="C9" s="111" t="s">
        <v>149</v>
      </c>
      <c r="D9" s="112" t="s">
        <v>150</v>
      </c>
      <c r="E9" s="113">
        <v>1016195.49</v>
      </c>
      <c r="F9" s="114">
        <v>863</v>
      </c>
      <c r="G9" s="113">
        <v>1177.515052143685</v>
      </c>
      <c r="H9" s="53">
        <v>1000</v>
      </c>
      <c r="I9" s="110" t="s">
        <v>153</v>
      </c>
      <c r="J9" s="115" t="s">
        <v>16</v>
      </c>
    </row>
    <row r="10" spans="1:10" s="44" customFormat="1" ht="14.25">
      <c r="A10" s="20">
        <v>8</v>
      </c>
      <c r="B10" s="110" t="s">
        <v>146</v>
      </c>
      <c r="C10" s="111" t="s">
        <v>149</v>
      </c>
      <c r="D10" s="112" t="s">
        <v>150</v>
      </c>
      <c r="E10" s="113">
        <v>685157.14</v>
      </c>
      <c r="F10" s="114">
        <v>684</v>
      </c>
      <c r="G10" s="113">
        <v>1001.6917251461989</v>
      </c>
      <c r="H10" s="53">
        <v>1000</v>
      </c>
      <c r="I10" s="110" t="s">
        <v>154</v>
      </c>
      <c r="J10" s="115" t="s">
        <v>5</v>
      </c>
    </row>
    <row r="11" spans="1:10" s="44" customFormat="1" ht="14.25">
      <c r="A11" s="20">
        <v>9</v>
      </c>
      <c r="B11" s="110" t="s">
        <v>147</v>
      </c>
      <c r="C11" s="111" t="s">
        <v>149</v>
      </c>
      <c r="D11" s="112" t="s">
        <v>150</v>
      </c>
      <c r="E11" s="113">
        <v>635368.18</v>
      </c>
      <c r="F11" s="114">
        <v>910</v>
      </c>
      <c r="G11" s="113">
        <v>698.2067912087913</v>
      </c>
      <c r="H11" s="53">
        <v>1000</v>
      </c>
      <c r="I11" s="110" t="s">
        <v>155</v>
      </c>
      <c r="J11" s="115" t="s">
        <v>4</v>
      </c>
    </row>
    <row r="12" spans="1:10" ht="15.75" customHeight="1" thickBot="1">
      <c r="A12" s="190" t="s">
        <v>85</v>
      </c>
      <c r="B12" s="191"/>
      <c r="C12" s="116" t="s">
        <v>7</v>
      </c>
      <c r="D12" s="116" t="s">
        <v>7</v>
      </c>
      <c r="E12" s="100">
        <f>SUM(E3:E11)</f>
        <v>21993127.790300004</v>
      </c>
      <c r="F12" s="101">
        <f>SUM(F3:F11)</f>
        <v>147702</v>
      </c>
      <c r="G12" s="116" t="s">
        <v>7</v>
      </c>
      <c r="H12" s="116" t="s">
        <v>7</v>
      </c>
      <c r="I12" s="116" t="s">
        <v>7</v>
      </c>
      <c r="J12" s="117" t="s">
        <v>7</v>
      </c>
    </row>
    <row r="14" ht="14.25">
      <c r="I14" s="110"/>
    </row>
    <row r="15" ht="14.25">
      <c r="I15" s="110"/>
    </row>
    <row r="16" ht="14.25">
      <c r="I16" s="110"/>
    </row>
    <row r="17" spans="1:9" ht="14.25">
      <c r="A17" s="150"/>
      <c r="B17" s="175"/>
      <c r="I17" s="110"/>
    </row>
    <row r="18" spans="1:9" ht="14.25">
      <c r="A18" s="150"/>
      <c r="B18" s="175"/>
      <c r="I18" s="110"/>
    </row>
    <row r="19" spans="1:9" ht="14.25">
      <c r="A19" s="150"/>
      <c r="B19" s="175"/>
      <c r="I19" s="110"/>
    </row>
    <row r="20" spans="1:9" ht="14.25">
      <c r="A20" s="150"/>
      <c r="B20" s="175"/>
      <c r="I20" s="110"/>
    </row>
    <row r="21" spans="1:9" ht="14.25">
      <c r="A21" s="150"/>
      <c r="B21" s="175"/>
      <c r="I21" s="110"/>
    </row>
    <row r="22" spans="1:9" ht="14.25">
      <c r="A22" s="150"/>
      <c r="B22" s="175"/>
      <c r="I22" s="110"/>
    </row>
    <row r="23" spans="1:9" ht="14.25">
      <c r="A23" s="150"/>
      <c r="B23" s="175"/>
      <c r="I23" s="110"/>
    </row>
    <row r="24" spans="1:9" ht="14.25">
      <c r="A24" s="150"/>
      <c r="B24" s="175"/>
      <c r="I24" s="110"/>
    </row>
    <row r="25" spans="1:2" ht="14.25">
      <c r="A25" s="150"/>
      <c r="B25" s="175"/>
    </row>
    <row r="26" spans="1:2" ht="14.25">
      <c r="A26" s="150"/>
      <c r="B26" s="175"/>
    </row>
    <row r="27" spans="1:2" ht="14.25">
      <c r="A27" s="150"/>
      <c r="B27" s="175"/>
    </row>
    <row r="28" spans="1:2" ht="15">
      <c r="A28" s="206"/>
      <c r="B28" s="206"/>
    </row>
  </sheetData>
  <mergeCells count="3">
    <mergeCell ref="A1:J1"/>
    <mergeCell ref="A12:B12"/>
    <mergeCell ref="A28:B28"/>
  </mergeCells>
  <hyperlinks>
    <hyperlink ref="J12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4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53.0039062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0" customFormat="1" ht="16.5" thickBot="1">
      <c r="A1" s="208" t="s">
        <v>157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5.75" customHeight="1" thickBot="1">
      <c r="A2" s="195" t="s">
        <v>109</v>
      </c>
      <c r="B2" s="104"/>
      <c r="C2" s="105"/>
      <c r="D2" s="106"/>
      <c r="E2" s="197" t="s">
        <v>108</v>
      </c>
      <c r="F2" s="197"/>
      <c r="G2" s="197"/>
      <c r="H2" s="197"/>
      <c r="I2" s="197"/>
      <c r="J2" s="197"/>
    </row>
    <row r="3" spans="1:10" ht="75.75" thickBot="1">
      <c r="A3" s="196"/>
      <c r="B3" s="162" t="s">
        <v>110</v>
      </c>
      <c r="C3" s="25" t="s">
        <v>111</v>
      </c>
      <c r="D3" s="25" t="s">
        <v>112</v>
      </c>
      <c r="E3" s="16" t="s">
        <v>102</v>
      </c>
      <c r="F3" s="16" t="s">
        <v>103</v>
      </c>
      <c r="G3" s="169" t="s">
        <v>104</v>
      </c>
      <c r="H3" s="16" t="s">
        <v>105</v>
      </c>
      <c r="I3" s="17" t="s">
        <v>106</v>
      </c>
      <c r="J3" s="17" t="s">
        <v>107</v>
      </c>
    </row>
    <row r="4" spans="1:10" ht="14.25" collapsed="1">
      <c r="A4" s="20">
        <v>1</v>
      </c>
      <c r="B4" s="110" t="s">
        <v>146</v>
      </c>
      <c r="C4" s="107">
        <v>38441</v>
      </c>
      <c r="D4" s="107">
        <v>38625</v>
      </c>
      <c r="E4" s="102">
        <v>-0.06943899868545422</v>
      </c>
      <c r="F4" s="102">
        <v>-0.09583558721605723</v>
      </c>
      <c r="G4" s="102">
        <v>-0.08418461795591847</v>
      </c>
      <c r="H4" s="102">
        <v>0.03890320258457436</v>
      </c>
      <c r="I4" s="102">
        <v>0.0016917251461991967</v>
      </c>
      <c r="J4" s="108">
        <v>0.00020478630396403297</v>
      </c>
    </row>
    <row r="5" spans="1:10" ht="14.25" collapsed="1">
      <c r="A5" s="20">
        <v>2</v>
      </c>
      <c r="B5" s="110" t="s">
        <v>140</v>
      </c>
      <c r="C5" s="107">
        <v>38862</v>
      </c>
      <c r="D5" s="107">
        <v>38958</v>
      </c>
      <c r="E5" s="102">
        <v>0.029020999414576254</v>
      </c>
      <c r="F5" s="102">
        <v>0.0670728923914965</v>
      </c>
      <c r="G5" s="102">
        <v>-0.02338898243529619</v>
      </c>
      <c r="H5" s="102">
        <v>-0.06590497773615722</v>
      </c>
      <c r="I5" s="102">
        <v>1.5310981637184424</v>
      </c>
      <c r="J5" s="108">
        <v>0.13482338460176524</v>
      </c>
    </row>
    <row r="6" spans="1:10" ht="14.25">
      <c r="A6" s="20">
        <v>3</v>
      </c>
      <c r="B6" s="110" t="s">
        <v>148</v>
      </c>
      <c r="C6" s="107">
        <v>39048</v>
      </c>
      <c r="D6" s="107">
        <v>39140</v>
      </c>
      <c r="E6" s="102" t="s">
        <v>114</v>
      </c>
      <c r="F6" s="102" t="s">
        <v>114</v>
      </c>
      <c r="G6" s="102" t="s">
        <v>114</v>
      </c>
      <c r="H6" s="102" t="s">
        <v>114</v>
      </c>
      <c r="I6" s="102">
        <v>-0.4699656310971515</v>
      </c>
      <c r="J6" s="108">
        <v>-0.0885850217862556</v>
      </c>
    </row>
    <row r="7" spans="1:10" ht="14.25">
      <c r="A7" s="20">
        <v>4</v>
      </c>
      <c r="B7" s="110" t="s">
        <v>145</v>
      </c>
      <c r="C7" s="107">
        <v>39100</v>
      </c>
      <c r="D7" s="107">
        <v>39268</v>
      </c>
      <c r="E7" s="102">
        <v>0.006323650953640625</v>
      </c>
      <c r="F7" s="102">
        <v>0.02073463063606029</v>
      </c>
      <c r="G7" s="102">
        <v>0.06267789142264424</v>
      </c>
      <c r="H7" s="102">
        <v>0.06934226753841144</v>
      </c>
      <c r="I7" s="102">
        <v>0.17751505214370034</v>
      </c>
      <c r="J7" s="108">
        <v>0.025485289554613377</v>
      </c>
    </row>
    <row r="8" spans="1:10" ht="14.25">
      <c r="A8" s="20">
        <v>5</v>
      </c>
      <c r="B8" s="110" t="s">
        <v>141</v>
      </c>
      <c r="C8" s="107">
        <v>39269</v>
      </c>
      <c r="D8" s="107">
        <v>39420</v>
      </c>
      <c r="E8" s="102">
        <v>-0.001818837896328085</v>
      </c>
      <c r="F8" s="102">
        <v>-0.00364116312078111</v>
      </c>
      <c r="G8" s="102">
        <v>-0.030943345794092636</v>
      </c>
      <c r="H8" s="102">
        <v>-0.06466285467284849</v>
      </c>
      <c r="I8" s="102">
        <v>-0.44504461120699146</v>
      </c>
      <c r="J8" s="108">
        <v>-0.09235833069150357</v>
      </c>
    </row>
    <row r="9" spans="1:10" ht="14.25">
      <c r="A9" s="20">
        <v>6</v>
      </c>
      <c r="B9" s="110" t="s">
        <v>144</v>
      </c>
      <c r="C9" s="107">
        <v>39412</v>
      </c>
      <c r="D9" s="107">
        <v>39589</v>
      </c>
      <c r="E9" s="102">
        <v>0.010091647803007975</v>
      </c>
      <c r="F9" s="102">
        <v>0.01320680082451231</v>
      </c>
      <c r="G9" s="102">
        <v>0.049071772423818105</v>
      </c>
      <c r="H9" s="102">
        <v>0.08671597421153199</v>
      </c>
      <c r="I9" s="102">
        <v>-0.010786098388484877</v>
      </c>
      <c r="J9" s="108">
        <v>-0.0019299614163955647</v>
      </c>
    </row>
    <row r="10" spans="1:10" ht="14.25">
      <c r="A10" s="20">
        <v>7</v>
      </c>
      <c r="B10" s="110" t="s">
        <v>147</v>
      </c>
      <c r="C10" s="107">
        <v>39647</v>
      </c>
      <c r="D10" s="107">
        <v>39861</v>
      </c>
      <c r="E10" s="102">
        <v>-0.050453505046108904</v>
      </c>
      <c r="F10" s="102">
        <v>-0.23426185450693937</v>
      </c>
      <c r="G10" s="102">
        <v>-0.08300612706788102</v>
      </c>
      <c r="H10" s="102">
        <v>0.09358258452907164</v>
      </c>
      <c r="I10" s="102">
        <v>-0.30179320879120675</v>
      </c>
      <c r="J10" s="108">
        <v>-0.07113209088070216</v>
      </c>
    </row>
    <row r="11" spans="1:10" ht="14.25">
      <c r="A11" s="20">
        <v>8</v>
      </c>
      <c r="B11" s="110" t="s">
        <v>143</v>
      </c>
      <c r="C11" s="107">
        <v>40253</v>
      </c>
      <c r="D11" s="107">
        <v>40445</v>
      </c>
      <c r="E11" s="102">
        <v>-0.010836659553769556</v>
      </c>
      <c r="F11" s="102">
        <v>0.007058738111482166</v>
      </c>
      <c r="G11" s="102">
        <v>-0.022932382775079363</v>
      </c>
      <c r="H11" s="102">
        <v>-0.08563905999860222</v>
      </c>
      <c r="I11" s="102">
        <v>-0.6345225520142941</v>
      </c>
      <c r="J11" s="108">
        <v>-0.2650520362303629</v>
      </c>
    </row>
    <row r="12" spans="1:10" ht="14.25">
      <c r="A12" s="20">
        <v>9</v>
      </c>
      <c r="B12" s="110" t="s">
        <v>142</v>
      </c>
      <c r="C12" s="107">
        <v>40716</v>
      </c>
      <c r="D12" s="107">
        <v>40995</v>
      </c>
      <c r="E12" s="102">
        <v>0.013435653036146578</v>
      </c>
      <c r="F12" s="102">
        <v>0.00704407892649539</v>
      </c>
      <c r="G12" s="102">
        <v>0.044342627951535096</v>
      </c>
      <c r="H12" s="102">
        <v>0.30422018079859536</v>
      </c>
      <c r="I12" s="102">
        <v>0.5732531500000022</v>
      </c>
      <c r="J12" s="108">
        <v>0.29334102092055403</v>
      </c>
    </row>
    <row r="13" spans="1:10" ht="15.75" thickBot="1">
      <c r="A13" s="150"/>
      <c r="B13" s="155" t="s">
        <v>121</v>
      </c>
      <c r="C13" s="156" t="s">
        <v>7</v>
      </c>
      <c r="D13" s="156" t="s">
        <v>7</v>
      </c>
      <c r="E13" s="157">
        <f>AVERAGE(E4:E12)</f>
        <v>-0.009209506246786167</v>
      </c>
      <c r="F13" s="157">
        <f>AVERAGE(F4:F12)</f>
        <v>-0.027327682994216382</v>
      </c>
      <c r="G13" s="157">
        <f>AVERAGE(G4:G12)</f>
        <v>-0.01104539552878378</v>
      </c>
      <c r="H13" s="157">
        <f>AVERAGE(H4:H12)</f>
        <v>0.04706966465682211</v>
      </c>
      <c r="I13" s="157">
        <f>AVERAGE(I4:I12)</f>
        <v>0.04682733216780171</v>
      </c>
      <c r="J13" s="156" t="s">
        <v>7</v>
      </c>
    </row>
    <row r="14" spans="1:10" ht="15" thickBot="1">
      <c r="A14" s="209" t="s">
        <v>115</v>
      </c>
      <c r="B14" s="209"/>
      <c r="C14" s="209"/>
      <c r="D14" s="209"/>
      <c r="E14" s="209"/>
      <c r="F14" s="209"/>
      <c r="G14" s="209"/>
      <c r="H14" s="209"/>
      <c r="I14" s="209"/>
      <c r="J14" s="209"/>
    </row>
    <row r="15" spans="2:9" ht="14.25">
      <c r="B15" s="28"/>
      <c r="C15" s="29"/>
      <c r="D15" s="29"/>
      <c r="E15" s="28"/>
      <c r="F15" s="28"/>
      <c r="G15" s="28"/>
      <c r="H15" s="28"/>
      <c r="I15" s="28"/>
    </row>
    <row r="16" spans="1:10" ht="14.25">
      <c r="A16" s="207"/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9" ht="14.25">
      <c r="B17" s="28"/>
      <c r="C17" s="29"/>
      <c r="D17" s="29"/>
      <c r="E17" s="122"/>
      <c r="F17" s="28"/>
      <c r="G17" s="28"/>
      <c r="H17" s="28"/>
      <c r="I17" s="28"/>
    </row>
    <row r="18" spans="2:9" ht="14.25">
      <c r="B18" s="110"/>
      <c r="C18" s="29"/>
      <c r="D18" s="29"/>
      <c r="E18" s="28"/>
      <c r="F18" s="28"/>
      <c r="G18" s="28"/>
      <c r="H18" s="28"/>
      <c r="I18" s="28"/>
    </row>
    <row r="19" spans="2:9" ht="14.25">
      <c r="B19" s="110"/>
      <c r="C19" s="29"/>
      <c r="D19" s="29"/>
      <c r="E19" s="28"/>
      <c r="F19" s="28"/>
      <c r="G19" s="28"/>
      <c r="H19" s="28"/>
      <c r="I19" s="28"/>
    </row>
    <row r="20" spans="2:9" ht="14.25">
      <c r="B20" s="110"/>
      <c r="C20" s="29"/>
      <c r="D20" s="29"/>
      <c r="E20" s="28"/>
      <c r="F20" s="28"/>
      <c r="G20" s="28"/>
      <c r="H20" s="28"/>
      <c r="I20" s="28"/>
    </row>
    <row r="21" spans="2:9" ht="14.25">
      <c r="B21" s="110"/>
      <c r="C21" s="29"/>
      <c r="D21" s="29"/>
      <c r="E21" s="28"/>
      <c r="F21" s="28"/>
      <c r="G21" s="28"/>
      <c r="H21" s="28"/>
      <c r="I21" s="28"/>
    </row>
    <row r="22" spans="2:9" ht="14.25">
      <c r="B22" s="110"/>
      <c r="C22" s="29"/>
      <c r="D22" s="29"/>
      <c r="E22" s="28"/>
      <c r="F22" s="28"/>
      <c r="G22" s="28"/>
      <c r="H22" s="28"/>
      <c r="I22" s="28"/>
    </row>
    <row r="23" spans="2:9" ht="14.25">
      <c r="B23" s="110"/>
      <c r="C23" s="29"/>
      <c r="D23" s="29"/>
      <c r="E23" s="28"/>
      <c r="F23" s="28"/>
      <c r="G23" s="28"/>
      <c r="H23" s="28"/>
      <c r="I23" s="28"/>
    </row>
    <row r="24" ht="14.25">
      <c r="B24" s="110"/>
    </row>
    <row r="25" ht="14.25">
      <c r="B25" s="110"/>
    </row>
    <row r="26" ht="14.25">
      <c r="B26" s="110"/>
    </row>
    <row r="27" spans="2:3" ht="14.25">
      <c r="B27" s="110"/>
      <c r="C27" s="5"/>
    </row>
    <row r="28" spans="2:3" ht="14.25">
      <c r="B28" s="110"/>
      <c r="C28" s="5"/>
    </row>
    <row r="29" spans="2:3" ht="15">
      <c r="B29" s="155"/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</sheetData>
  <mergeCells count="5">
    <mergeCell ref="A16:J16"/>
    <mergeCell ref="A2:A3"/>
    <mergeCell ref="A1:J1"/>
    <mergeCell ref="E2:J2"/>
    <mergeCell ref="A14:J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125" style="21" customWidth="1"/>
    <col min="2" max="2" width="50.75390625" style="21" customWidth="1"/>
    <col min="3" max="3" width="24.75390625" style="21" customWidth="1"/>
    <col min="4" max="4" width="24.75390625" style="22" customWidth="1"/>
    <col min="5" max="7" width="24.75390625" style="21" customWidth="1"/>
    <col min="8" max="16384" width="9.125" style="21" customWidth="1"/>
  </cols>
  <sheetData>
    <row r="1" spans="1:7" s="30" customFormat="1" ht="16.5" thickBot="1">
      <c r="A1" s="199" t="s">
        <v>158</v>
      </c>
      <c r="B1" s="199"/>
      <c r="C1" s="199"/>
      <c r="D1" s="199"/>
      <c r="E1" s="199"/>
      <c r="F1" s="199"/>
      <c r="G1" s="199"/>
    </row>
    <row r="2" spans="1:7" s="30" customFormat="1" ht="15.75" customHeight="1" thickBot="1">
      <c r="A2" s="195" t="s">
        <v>45</v>
      </c>
      <c r="B2" s="202" t="s">
        <v>110</v>
      </c>
      <c r="C2" s="200" t="s">
        <v>123</v>
      </c>
      <c r="D2" s="201"/>
      <c r="E2" s="200" t="s">
        <v>124</v>
      </c>
      <c r="F2" s="201"/>
      <c r="G2" s="204" t="s">
        <v>125</v>
      </c>
    </row>
    <row r="3" spans="1:7" s="30" customFormat="1" ht="15.75" thickBot="1">
      <c r="A3" s="196"/>
      <c r="B3" s="203"/>
      <c r="C3" s="34" t="s">
        <v>126</v>
      </c>
      <c r="D3" s="34" t="s">
        <v>127</v>
      </c>
      <c r="E3" s="34" t="s">
        <v>128</v>
      </c>
      <c r="F3" s="34" t="s">
        <v>127</v>
      </c>
      <c r="G3" s="205"/>
    </row>
    <row r="4" spans="1:9" s="30" customFormat="1" ht="14.25">
      <c r="A4" s="20">
        <v>1</v>
      </c>
      <c r="B4" s="110" t="s">
        <v>140</v>
      </c>
      <c r="C4" s="37">
        <v>291.03116000000017</v>
      </c>
      <c r="D4" s="102">
        <v>0.029534726480513966</v>
      </c>
      <c r="E4" s="38">
        <v>20</v>
      </c>
      <c r="F4" s="102">
        <v>0.000499238661041911</v>
      </c>
      <c r="G4" s="39">
        <v>4.866129717180658</v>
      </c>
      <c r="I4" s="110"/>
    </row>
    <row r="5" spans="1:9" s="30" customFormat="1" ht="14.25">
      <c r="A5" s="20">
        <v>2</v>
      </c>
      <c r="B5" s="110" t="s">
        <v>142</v>
      </c>
      <c r="C5" s="37">
        <v>29.200430000000168</v>
      </c>
      <c r="D5" s="102">
        <v>0.01343565303614286</v>
      </c>
      <c r="E5" s="38">
        <v>0</v>
      </c>
      <c r="F5" s="102">
        <v>0</v>
      </c>
      <c r="G5" s="39">
        <v>0</v>
      </c>
      <c r="I5" s="110"/>
    </row>
    <row r="6" spans="1:9" s="30" customFormat="1" ht="14.25">
      <c r="A6" s="20">
        <v>3</v>
      </c>
      <c r="B6" s="110" t="s">
        <v>144</v>
      </c>
      <c r="C6" s="37">
        <v>11.652129999999888</v>
      </c>
      <c r="D6" s="102">
        <v>0.010091647803065238</v>
      </c>
      <c r="E6" s="38">
        <v>0</v>
      </c>
      <c r="F6" s="102">
        <v>0</v>
      </c>
      <c r="G6" s="39">
        <v>0</v>
      </c>
      <c r="I6" s="110"/>
    </row>
    <row r="7" spans="1:9" s="30" customFormat="1" ht="14.25">
      <c r="A7" s="20">
        <v>4</v>
      </c>
      <c r="B7" s="110" t="s">
        <v>143</v>
      </c>
      <c r="C7" s="37">
        <v>-20.84172999999998</v>
      </c>
      <c r="D7" s="102">
        <v>-0.010836659553766649</v>
      </c>
      <c r="E7" s="38">
        <v>0</v>
      </c>
      <c r="F7" s="102">
        <v>0</v>
      </c>
      <c r="G7" s="39">
        <v>0</v>
      </c>
      <c r="I7" s="110"/>
    </row>
    <row r="8" spans="1:9" s="30" customFormat="1" ht="14.25">
      <c r="A8" s="20">
        <v>5</v>
      </c>
      <c r="B8" s="110" t="s">
        <v>146</v>
      </c>
      <c r="C8" s="37">
        <v>-51.126821</v>
      </c>
      <c r="D8" s="102">
        <v>-0.06943899868545418</v>
      </c>
      <c r="E8" s="38">
        <v>0</v>
      </c>
      <c r="F8" s="102">
        <v>0</v>
      </c>
      <c r="G8" s="39">
        <v>0</v>
      </c>
      <c r="I8" s="110"/>
    </row>
    <row r="9" spans="1:9" s="30" customFormat="1" ht="14.25">
      <c r="A9" s="20">
        <v>6</v>
      </c>
      <c r="B9" s="110" t="s">
        <v>147</v>
      </c>
      <c r="C9" s="37">
        <v>-41.112909999999914</v>
      </c>
      <c r="D9" s="102">
        <v>-0.06077466259995518</v>
      </c>
      <c r="E9" s="38">
        <v>-10</v>
      </c>
      <c r="F9" s="102">
        <v>-0.010869565217391304</v>
      </c>
      <c r="G9" s="39">
        <v>-7.296951195652206</v>
      </c>
      <c r="I9" s="110"/>
    </row>
    <row r="10" spans="1:9" s="30" customFormat="1" ht="14.25">
      <c r="A10" s="20">
        <v>7</v>
      </c>
      <c r="B10" s="110" t="s">
        <v>145</v>
      </c>
      <c r="C10" s="37">
        <v>-11.166050000000048</v>
      </c>
      <c r="D10" s="102">
        <v>-0.010868666545566858</v>
      </c>
      <c r="E10" s="38">
        <v>-15</v>
      </c>
      <c r="F10" s="102">
        <v>-0.017084282460136675</v>
      </c>
      <c r="G10" s="39">
        <v>-16.970257015863616</v>
      </c>
      <c r="I10" s="110"/>
    </row>
    <row r="11" spans="1:9" s="30" customFormat="1" ht="14.25">
      <c r="A11" s="20">
        <v>8</v>
      </c>
      <c r="B11" s="110" t="s">
        <v>141</v>
      </c>
      <c r="C11" s="37">
        <v>-54.062510000000245</v>
      </c>
      <c r="D11" s="102">
        <v>-0.02009434851017591</v>
      </c>
      <c r="E11" s="38">
        <v>-886</v>
      </c>
      <c r="F11" s="102">
        <v>-0.01830881137378079</v>
      </c>
      <c r="G11" s="39">
        <v>-49.17202626776478</v>
      </c>
      <c r="I11" s="110"/>
    </row>
    <row r="12" spans="1:9" s="30" customFormat="1" ht="14.25">
      <c r="A12" s="20">
        <v>9</v>
      </c>
      <c r="B12" s="110" t="s">
        <v>148</v>
      </c>
      <c r="C12" s="37" t="s">
        <v>114</v>
      </c>
      <c r="D12" s="37" t="s">
        <v>114</v>
      </c>
      <c r="E12" s="37" t="s">
        <v>114</v>
      </c>
      <c r="F12" s="37" t="s">
        <v>114</v>
      </c>
      <c r="G12" s="37" t="s">
        <v>114</v>
      </c>
      <c r="I12" s="110"/>
    </row>
    <row r="13" spans="1:9" s="30" customFormat="1" ht="15.75" thickBot="1">
      <c r="A13" s="118"/>
      <c r="B13" s="94" t="s">
        <v>85</v>
      </c>
      <c r="C13" s="119">
        <f>SUM(C4:C11)</f>
        <v>153.57369900000003</v>
      </c>
      <c r="D13" s="99">
        <v>0.007589256906708681</v>
      </c>
      <c r="E13" s="96">
        <f>SUM(E4:E11)</f>
        <v>-891</v>
      </c>
      <c r="F13" s="99">
        <v>-0.006120892784765778</v>
      </c>
      <c r="G13" s="97">
        <f>SUM(G4:G11)</f>
        <v>-68.57310476209994</v>
      </c>
      <c r="I13" s="155"/>
    </row>
    <row r="14" s="30" customFormat="1" ht="14.25">
      <c r="D14" s="40"/>
    </row>
    <row r="15" s="30" customFormat="1" ht="14.25">
      <c r="D15" s="40"/>
    </row>
    <row r="16" s="30" customFormat="1" ht="14.25">
      <c r="D16" s="40"/>
    </row>
    <row r="17" s="30" customFormat="1" ht="14.25">
      <c r="D17" s="40"/>
    </row>
    <row r="18" s="30" customFormat="1" ht="14.25">
      <c r="D18" s="40"/>
    </row>
    <row r="19" s="30" customFormat="1" ht="14.25">
      <c r="D19" s="40"/>
    </row>
    <row r="20" s="30" customFormat="1" ht="14.25">
      <c r="D20" s="40"/>
    </row>
    <row r="21" s="30" customFormat="1" ht="14.25">
      <c r="D21" s="40"/>
    </row>
    <row r="22" s="30" customFormat="1" ht="14.25">
      <c r="D22" s="40"/>
    </row>
    <row r="23" s="30" customFormat="1" ht="14.25">
      <c r="D23" s="40"/>
    </row>
    <row r="24" s="30" customFormat="1" ht="14.25">
      <c r="D24" s="40"/>
    </row>
    <row r="25" s="30" customFormat="1" ht="14.25">
      <c r="D25" s="40"/>
    </row>
    <row r="26" s="30" customFormat="1" ht="14.25">
      <c r="D26" s="40"/>
    </row>
    <row r="27" s="30" customFormat="1" ht="14.25">
      <c r="D27" s="40"/>
    </row>
    <row r="28" s="30" customFormat="1" ht="14.25">
      <c r="D28" s="40"/>
    </row>
    <row r="29" s="30" customFormat="1" ht="14.25">
      <c r="D29" s="40"/>
    </row>
    <row r="30" s="30" customFormat="1" ht="14.25">
      <c r="D30" s="40"/>
    </row>
    <row r="31" s="30" customFormat="1" ht="14.25">
      <c r="D31" s="40"/>
    </row>
    <row r="32" s="30" customFormat="1" ht="14.25">
      <c r="D32" s="40"/>
    </row>
    <row r="33" s="30" customFormat="1" ht="14.25">
      <c r="D33" s="40"/>
    </row>
    <row r="34" s="30" customFormat="1" ht="14.25">
      <c r="D34" s="40"/>
    </row>
    <row r="35" s="30" customFormat="1" ht="14.25"/>
    <row r="36" s="30" customFormat="1" ht="14.25"/>
    <row r="37" spans="8:9" s="30" customFormat="1" ht="14.25">
      <c r="H37" s="21"/>
      <c r="I37" s="21"/>
    </row>
    <row r="40" spans="2:5" ht="30.75" thickBot="1">
      <c r="B40" s="41" t="s">
        <v>159</v>
      </c>
      <c r="C40" s="34" t="s">
        <v>129</v>
      </c>
      <c r="D40" s="34" t="s">
        <v>130</v>
      </c>
      <c r="E40" s="35" t="s">
        <v>131</v>
      </c>
    </row>
    <row r="41" spans="1:5" ht="14.25">
      <c r="A41" s="21">
        <v>1</v>
      </c>
      <c r="B41" s="36" t="str">
        <f aca="true" t="shared" si="0" ref="B41:D48">B4</f>
        <v>"Platinum"</v>
      </c>
      <c r="C41" s="123">
        <f t="shared" si="0"/>
        <v>291.03116000000017</v>
      </c>
      <c r="D41" s="102">
        <f t="shared" si="0"/>
        <v>0.029534726480513966</v>
      </c>
      <c r="E41" s="124">
        <f aca="true" t="shared" si="1" ref="E41:E48">G4</f>
        <v>4.866129717180658</v>
      </c>
    </row>
    <row r="42" spans="1:5" ht="14.25">
      <c r="A42" s="21">
        <v>2</v>
      </c>
      <c r="B42" s="36" t="str">
        <f t="shared" si="0"/>
        <v>"Orion"</v>
      </c>
      <c r="C42" s="123">
        <f t="shared" si="0"/>
        <v>29.200430000000168</v>
      </c>
      <c r="D42" s="102">
        <f t="shared" si="0"/>
        <v>0.01343565303614286</v>
      </c>
      <c r="E42" s="124">
        <f t="shared" si="1"/>
        <v>0</v>
      </c>
    </row>
    <row r="43" spans="1:5" ht="14.25">
      <c r="A43" s="21">
        <v>3</v>
      </c>
      <c r="B43" s="36" t="str">
        <f t="shared" si="0"/>
        <v>"OTP Balanced"</v>
      </c>
      <c r="C43" s="123">
        <f t="shared" si="0"/>
        <v>11.652129999999888</v>
      </c>
      <c r="D43" s="102">
        <f t="shared" si="0"/>
        <v>0.010091647803065238</v>
      </c>
      <c r="E43" s="124">
        <f t="shared" si="1"/>
        <v>0</v>
      </c>
    </row>
    <row r="44" spans="1:5" ht="14.25">
      <c r="A44" s="21">
        <v>4</v>
      </c>
      <c r="B44" s="36" t="str">
        <f t="shared" si="0"/>
        <v>"Aurum"</v>
      </c>
      <c r="C44" s="123">
        <f t="shared" si="0"/>
        <v>-20.84172999999998</v>
      </c>
      <c r="D44" s="102">
        <f t="shared" si="0"/>
        <v>-0.010836659553766649</v>
      </c>
      <c r="E44" s="124">
        <f t="shared" si="1"/>
        <v>0</v>
      </c>
    </row>
    <row r="45" spans="1:5" ht="14.25">
      <c r="A45" s="21">
        <v>5</v>
      </c>
      <c r="B45" s="36" t="str">
        <f t="shared" si="0"/>
        <v>"Optimum"</v>
      </c>
      <c r="C45" s="123">
        <f t="shared" si="0"/>
        <v>-51.126821</v>
      </c>
      <c r="D45" s="102">
        <f t="shared" si="0"/>
        <v>-0.06943899868545418</v>
      </c>
      <c r="E45" s="124">
        <f t="shared" si="1"/>
        <v>0</v>
      </c>
    </row>
    <row r="46" spans="1:5" ht="14.25">
      <c r="A46" s="21">
        <v>6</v>
      </c>
      <c r="B46" s="36" t="str">
        <f t="shared" si="0"/>
        <v>"UNIVER.UA/Otaman: Fund of Perspective Equities"</v>
      </c>
      <c r="C46" s="123">
        <f t="shared" si="0"/>
        <v>-41.112909999999914</v>
      </c>
      <c r="D46" s="102">
        <f t="shared" si="0"/>
        <v>-0.06077466259995518</v>
      </c>
      <c r="E46" s="124">
        <f t="shared" si="1"/>
        <v>-7.296951195652206</v>
      </c>
    </row>
    <row r="47" spans="1:5" ht="14.25">
      <c r="A47" s="21">
        <v>7</v>
      </c>
      <c r="B47" s="36" t="str">
        <f t="shared" si="0"/>
        <v>"Balanced Fund "Parity"</v>
      </c>
      <c r="C47" s="123">
        <f t="shared" si="0"/>
        <v>-11.166050000000048</v>
      </c>
      <c r="D47" s="102">
        <f t="shared" si="0"/>
        <v>-0.010868666545566858</v>
      </c>
      <c r="E47" s="124">
        <f t="shared" si="1"/>
        <v>-16.970257015863616</v>
      </c>
    </row>
    <row r="48" spans="1:5" ht="14.25">
      <c r="A48" s="21">
        <v>8</v>
      </c>
      <c r="B48" s="36" t="str">
        <f t="shared" si="0"/>
        <v>"Concorde Perspectiva"</v>
      </c>
      <c r="C48" s="123">
        <f t="shared" si="0"/>
        <v>-54.062510000000245</v>
      </c>
      <c r="D48" s="102">
        <f t="shared" si="0"/>
        <v>-0.02009434851017591</v>
      </c>
      <c r="E48" s="124">
        <f t="shared" si="1"/>
        <v>-49.17202626776478</v>
      </c>
    </row>
    <row r="49" spans="2:5" ht="14.25">
      <c r="B49" s="36"/>
      <c r="C49" s="123"/>
      <c r="D49" s="102"/>
      <c r="E49" s="124"/>
    </row>
    <row r="50" spans="2:5" ht="14.25">
      <c r="B50" s="36"/>
      <c r="C50" s="123"/>
      <c r="D50" s="102"/>
      <c r="E50" s="124"/>
    </row>
  </sheetData>
  <mergeCells count="6">
    <mergeCell ref="A2:A3"/>
    <mergeCell ref="A1:G1"/>
    <mergeCell ref="C2:D2"/>
    <mergeCell ref="E2:F2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5"/>
  <sheetViews>
    <sheetView zoomScale="80" zoomScaleNormal="80" workbookViewId="0" topLeftCell="A1">
      <selection activeCell="A1" sqref="A1:B1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110</v>
      </c>
      <c r="B1" s="68" t="s">
        <v>184</v>
      </c>
      <c r="C1" s="9"/>
      <c r="D1" s="9"/>
    </row>
    <row r="2" spans="1:4" ht="14.25">
      <c r="A2" s="110" t="s">
        <v>146</v>
      </c>
      <c r="B2" s="143">
        <v>-0.06943899868545422</v>
      </c>
      <c r="C2" s="9"/>
      <c r="D2" s="9"/>
    </row>
    <row r="3" spans="1:4" ht="14.25">
      <c r="A3" s="172" t="s">
        <v>147</v>
      </c>
      <c r="B3" s="143">
        <v>-0.050453505046108904</v>
      </c>
      <c r="C3" s="9"/>
      <c r="D3" s="9"/>
    </row>
    <row r="4" spans="1:4" ht="14.25">
      <c r="A4" s="110" t="s">
        <v>143</v>
      </c>
      <c r="B4" s="143">
        <v>-0.010836659553769556</v>
      </c>
      <c r="C4" s="9"/>
      <c r="D4" s="9"/>
    </row>
    <row r="5" spans="1:4" ht="14.25">
      <c r="A5" s="110" t="s">
        <v>141</v>
      </c>
      <c r="B5" s="143">
        <v>-0.001818837896328085</v>
      </c>
      <c r="C5" s="9"/>
      <c r="D5" s="9"/>
    </row>
    <row r="6" spans="1:4" ht="14.25">
      <c r="A6" s="110" t="s">
        <v>145</v>
      </c>
      <c r="B6" s="143">
        <v>0.006323650953640625</v>
      </c>
      <c r="C6" s="9"/>
      <c r="D6" s="9"/>
    </row>
    <row r="7" spans="1:4" ht="14.25">
      <c r="A7" s="110" t="s">
        <v>144</v>
      </c>
      <c r="B7" s="143">
        <v>0.010091647803007975</v>
      </c>
      <c r="C7" s="9"/>
      <c r="D7" s="9"/>
    </row>
    <row r="8" spans="1:4" ht="14.25">
      <c r="A8" s="110" t="s">
        <v>142</v>
      </c>
      <c r="B8" s="143">
        <v>0.013435653036146578</v>
      </c>
      <c r="C8" s="9"/>
      <c r="D8" s="9"/>
    </row>
    <row r="9" spans="1:4" ht="14.25">
      <c r="A9" s="110" t="s">
        <v>140</v>
      </c>
      <c r="B9" s="143">
        <v>0.029020999414576254</v>
      </c>
      <c r="C9" s="9"/>
      <c r="D9" s="9"/>
    </row>
    <row r="10" spans="1:4" ht="14.25">
      <c r="A10" s="26" t="s">
        <v>132</v>
      </c>
      <c r="B10" s="144">
        <v>0.00920950624678617</v>
      </c>
      <c r="C10" s="9"/>
      <c r="D10" s="9"/>
    </row>
    <row r="11" spans="1:4" ht="14.25">
      <c r="A11" s="26" t="s">
        <v>42</v>
      </c>
      <c r="B11" s="144">
        <v>0.0038608334987977333</v>
      </c>
      <c r="C11" s="9"/>
      <c r="D11" s="9"/>
    </row>
    <row r="12" spans="1:4" ht="14.25">
      <c r="A12" s="26" t="s">
        <v>22</v>
      </c>
      <c r="B12" s="144">
        <v>-0.000232867598137232</v>
      </c>
      <c r="C12" s="9"/>
      <c r="D12" s="9"/>
    </row>
    <row r="13" spans="1:4" ht="14.25">
      <c r="A13" s="26" t="s">
        <v>133</v>
      </c>
      <c r="B13" s="144">
        <v>-0.0702182439297626</v>
      </c>
      <c r="C13" s="9"/>
      <c r="D13" s="9"/>
    </row>
    <row r="14" spans="1:4" ht="14.25">
      <c r="A14" s="26" t="s">
        <v>134</v>
      </c>
      <c r="B14" s="144">
        <v>0.00679452054794516</v>
      </c>
      <c r="C14" s="9"/>
      <c r="D14" s="9"/>
    </row>
    <row r="15" spans="1:4" ht="14.25">
      <c r="A15" s="26" t="s">
        <v>135</v>
      </c>
      <c r="B15" s="144">
        <v>0.016986301369863017</v>
      </c>
      <c r="C15" s="9"/>
      <c r="D15" s="9"/>
    </row>
    <row r="16" spans="1:4" ht="15" thickBot="1">
      <c r="A16" s="173" t="s">
        <v>136</v>
      </c>
      <c r="B16" s="145">
        <v>-0.0238753099670883</v>
      </c>
      <c r="C16" s="9"/>
      <c r="D16" s="9"/>
    </row>
    <row r="17" spans="2:4" ht="14.25">
      <c r="B17" s="161"/>
      <c r="C17" s="9"/>
      <c r="D17" s="9"/>
    </row>
    <row r="18" spans="1:4" ht="14.25">
      <c r="A18" s="175"/>
      <c r="B18" s="56"/>
      <c r="C18" s="9"/>
      <c r="D18" s="9"/>
    </row>
    <row r="19" spans="1:4" ht="14.25">
      <c r="A19" s="175"/>
      <c r="B19" s="56"/>
      <c r="C19" s="9"/>
      <c r="D19" s="9"/>
    </row>
    <row r="20" spans="1:4" ht="14.25">
      <c r="A20" s="175"/>
      <c r="B20" s="56"/>
      <c r="C20" s="9"/>
      <c r="D20" s="9"/>
    </row>
    <row r="21" spans="1:4" ht="14.25">
      <c r="A21" s="175"/>
      <c r="B21" s="56"/>
      <c r="C21" s="9"/>
      <c r="D21" s="9"/>
    </row>
    <row r="22" spans="1:4" ht="14.25">
      <c r="A22" s="175"/>
      <c r="B22" s="56"/>
      <c r="C22" s="9"/>
      <c r="D22" s="9"/>
    </row>
    <row r="23" spans="1:2" ht="14.25">
      <c r="A23" s="175"/>
      <c r="B23" s="9"/>
    </row>
    <row r="24" ht="14.25">
      <c r="A24" s="55"/>
    </row>
    <row r="25" ht="14.25">
      <c r="A25" s="175"/>
    </row>
    <row r="26" ht="14.25">
      <c r="A26" s="175"/>
    </row>
    <row r="27" spans="1:2" ht="14.25">
      <c r="A27" s="175"/>
      <c r="B27" s="7"/>
    </row>
    <row r="28" spans="1:2" ht="14.25">
      <c r="A28" s="55"/>
      <c r="B28" s="7"/>
    </row>
    <row r="29" spans="1:2" ht="14.25">
      <c r="A29" s="55"/>
      <c r="B29" s="7"/>
    </row>
    <row r="30" ht="14.25">
      <c r="A30" s="55"/>
    </row>
    <row r="31" ht="14.25">
      <c r="A31" s="55"/>
    </row>
    <row r="32" ht="14.25">
      <c r="A32" s="55"/>
    </row>
    <row r="33" ht="14.25">
      <c r="A33" s="55"/>
    </row>
    <row r="34" ht="14.25">
      <c r="A34" s="174"/>
    </row>
    <row r="35" ht="12.75">
      <c r="A35" s="9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2014-01-20T08:27:59Z</dcterms:modified>
  <cp:category/>
  <cp:version/>
  <cp:contentType/>
  <cp:contentStatus/>
</cp:coreProperties>
</file>