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5" yWindow="75" windowWidth="10650" windowHeight="11805" tabRatio="904" activeTab="12"/>
  </bookViews>
  <sheets>
    <sheet name="інд+дох" sheetId="1" r:id="rId1"/>
    <sheet name="В_ВЧА" sheetId="12" r:id="rId2"/>
    <sheet name="В_дох" sheetId="21" r:id="rId3"/>
    <sheet name="В_динаміка ВЧА" sheetId="14" r:id="rId4"/>
    <sheet name="В_діаграма(дох)" sheetId="25" r:id="rId5"/>
    <sheet name="І_ВЧА" sheetId="22" r:id="rId6"/>
    <sheet name="І_дох" sheetId="16" r:id="rId7"/>
    <sheet name="І_динаміка ВЧА" sheetId="17" r:id="rId8"/>
    <sheet name="І_діаграма(дох)" sheetId="7" r:id="rId9"/>
    <sheet name="3_ВЧА" sheetId="23" r:id="rId10"/>
    <sheet name="З_дох" sheetId="24" r:id="rId11"/>
    <sheet name="3_динаміка ВЧА" sheetId="20" r:id="rId12"/>
    <sheet name="З_діаграма(дох)" sheetId="10" r:id="rId13"/>
  </sheets>
  <externalReferences>
    <externalReference r:id="rId14"/>
  </externalReferences>
  <definedNames>
    <definedName name="_18_Лют_09">#REF!</definedName>
    <definedName name="_19_Лют_09">#REF!</definedName>
    <definedName name="_19_Лют_09_ВЧА">#REF!</definedName>
    <definedName name="_xlnm._FilterDatabase" localSheetId="9" hidden="1">'3_ВЧА'!$A$2:$J$2</definedName>
    <definedName name="_xlnm._FilterDatabase" localSheetId="11" hidden="1">'3_динаміка ВЧА'!$B$34:$E$34</definedName>
    <definedName name="_xlnm._FilterDatabase" localSheetId="1" hidden="1">В_ВЧА!#REF!</definedName>
    <definedName name="_xlnm._FilterDatabase" localSheetId="3" hidden="1">'В_динаміка ВЧА'!$B$3:$G$20</definedName>
    <definedName name="_xlnm._FilterDatabase" localSheetId="4" hidden="1">'В_діаграма(дох)'!$A$1:$B$1</definedName>
    <definedName name="_xlnm._FilterDatabase" localSheetId="12" hidden="1">'З_діаграма(дох)'!$A$1:$B$1</definedName>
    <definedName name="_xlnm._FilterDatabase" localSheetId="5" hidden="1">І_ВЧА!$A$2:$J$2</definedName>
    <definedName name="_xlnm._FilterDatabase" localSheetId="7" hidden="1">'І_динаміка ВЧА'!$B$35:$E$35</definedName>
    <definedName name="_xlnm._FilterDatabase" localSheetId="8" hidden="1">'І_діаграма(дох)'!$A$1:$B$1</definedName>
    <definedName name="_xlnm._FilterDatabase" localSheetId="6" hidden="1">І_дох!$B$3:$I$3</definedName>
    <definedName name="_xlnm._FilterDatabase" localSheetId="0" hidden="1">'інд+дох'!$A$22:$C$22</definedName>
    <definedName name="cevv">#REF!</definedName>
    <definedName name="_xlnm.Print_Area" localSheetId="1">В_ВЧА!#REF!</definedName>
  </definedNames>
  <calcPr calcId="125725"/>
</workbook>
</file>

<file path=xl/calcChain.xml><?xml version="1.0" encoding="utf-8"?>
<calcChain xmlns="http://schemas.openxmlformats.org/spreadsheetml/2006/main">
  <c r="E39" i="17"/>
  <c r="D39"/>
  <c r="C39"/>
  <c r="B39"/>
  <c r="E61" i="14"/>
  <c r="E62"/>
  <c r="E63"/>
  <c r="E64"/>
  <c r="D61"/>
  <c r="D62"/>
  <c r="D63"/>
  <c r="D64"/>
  <c r="C61"/>
  <c r="C62"/>
  <c r="C63"/>
  <c r="C64"/>
  <c r="B61"/>
  <c r="B62"/>
  <c r="B63"/>
  <c r="B64"/>
  <c r="E65"/>
  <c r="D65"/>
  <c r="C65"/>
  <c r="B65"/>
  <c r="C56"/>
  <c r="C57"/>
  <c r="C58"/>
  <c r="C59"/>
  <c r="C60"/>
  <c r="C66"/>
  <c r="E38" i="17"/>
  <c r="D38"/>
  <c r="C38"/>
  <c r="B38"/>
  <c r="B37"/>
  <c r="E37"/>
  <c r="D37"/>
  <c r="C37"/>
  <c r="E60" i="14"/>
  <c r="E59"/>
  <c r="E58"/>
  <c r="E57"/>
  <c r="E56"/>
  <c r="D60"/>
  <c r="D59"/>
  <c r="D58"/>
  <c r="D57"/>
  <c r="D56"/>
  <c r="B60"/>
  <c r="B59"/>
  <c r="B58"/>
  <c r="B57"/>
  <c r="B56"/>
  <c r="C33" i="12"/>
  <c r="C32"/>
  <c r="C31"/>
  <c r="C30"/>
  <c r="C29"/>
  <c r="C28"/>
  <c r="C27"/>
  <c r="C26"/>
  <c r="C25"/>
  <c r="B33"/>
  <c r="B32"/>
  <c r="B31"/>
  <c r="B30"/>
  <c r="B29"/>
  <c r="B28"/>
  <c r="B27"/>
  <c r="B26"/>
  <c r="B25"/>
  <c r="C24"/>
  <c r="B24"/>
  <c r="E36" i="20"/>
  <c r="D36"/>
  <c r="C36"/>
  <c r="B36"/>
  <c r="E35"/>
  <c r="D35"/>
  <c r="C35"/>
  <c r="B35"/>
  <c r="I6" i="24"/>
  <c r="H6"/>
  <c r="G6"/>
  <c r="F6"/>
  <c r="E6"/>
  <c r="E36" i="17"/>
  <c r="D36"/>
  <c r="C36"/>
  <c r="B36"/>
  <c r="I8" i="16"/>
  <c r="H8"/>
  <c r="G8"/>
  <c r="F8"/>
  <c r="E8"/>
  <c r="E7" i="22"/>
  <c r="I21" i="21"/>
  <c r="H21"/>
  <c r="G21"/>
  <c r="F21"/>
  <c r="E21"/>
  <c r="E66" i="14"/>
  <c r="E67"/>
  <c r="C67"/>
  <c r="C20" i="12"/>
  <c r="C23" s="1"/>
  <c r="D23" s="1"/>
  <c r="D25"/>
  <c r="D26"/>
  <c r="D27"/>
  <c r="D28"/>
  <c r="D29"/>
  <c r="D30"/>
  <c r="D31"/>
  <c r="D32"/>
  <c r="D33"/>
  <c r="D24"/>
  <c r="F5" i="23"/>
  <c r="E5"/>
  <c r="F7" i="22"/>
  <c r="D20" i="12"/>
</calcChain>
</file>

<file path=xl/sharedStrings.xml><?xml version="1.0" encoding="utf-8"?>
<sst xmlns="http://schemas.openxmlformats.org/spreadsheetml/2006/main" count="357" uniqueCount="151">
  <si>
    <t>http://www.task.ua/</t>
  </si>
  <si>
    <t>http://univer.ua/</t>
  </si>
  <si>
    <t>http://www.sem.biz.ua/</t>
  </si>
  <si>
    <t>http://otpcapital.com.ua/</t>
  </si>
  <si>
    <t>х</t>
  </si>
  <si>
    <t>http://www.altus.ua/</t>
  </si>
  <si>
    <t>http://www.vseswit.com.ua/</t>
  </si>
  <si>
    <t>http://www.kinto.com/</t>
  </si>
  <si>
    <t>http://bonum-group.com/</t>
  </si>
  <si>
    <t>http://www.am.eavex.com.ua/</t>
  </si>
  <si>
    <t>http://am.artcapital.ua/</t>
  </si>
  <si>
    <t>http://ozoncap.com/</t>
  </si>
  <si>
    <t>Rates of Return</t>
  </si>
  <si>
    <t>Period</t>
  </si>
  <si>
    <t>PFTS Index</t>
  </si>
  <si>
    <t>UX Index</t>
  </si>
  <si>
    <t>Interval CII</t>
  </si>
  <si>
    <t>Open-Ended CII</t>
  </si>
  <si>
    <t>Closed-End CII</t>
  </si>
  <si>
    <t>February</t>
  </si>
  <si>
    <t>March</t>
  </si>
  <si>
    <t>YTD 2018</t>
  </si>
  <si>
    <t>Index</t>
  </si>
  <si>
    <t>Monthly change</t>
  </si>
  <si>
    <t>YTD change</t>
  </si>
  <si>
    <t>WIG20 (Poland)</t>
  </si>
  <si>
    <t>NIKKEI 225 (Japan)</t>
  </si>
  <si>
    <t>DJIA (USA)</t>
  </si>
  <si>
    <t>SHANGHAI SE COMPOSITE (China)</t>
  </si>
  <si>
    <t>RTSI (Russia)</t>
  </si>
  <si>
    <t>CAC 40 (France)</t>
  </si>
  <si>
    <t>DAX (Germany)</t>
  </si>
  <si>
    <t>S&amp;P 500 (USA)</t>
  </si>
  <si>
    <t>HANG SENG (Hong Kong)</t>
  </si>
  <si>
    <t>FTSE 100 (Great Britain)</t>
  </si>
  <si>
    <t>MICEX (Russia)</t>
  </si>
  <si>
    <t>Open-Ended Funds. Ranking by NAV</t>
  </si>
  <si>
    <t>No.</t>
  </si>
  <si>
    <t>Fund*</t>
  </si>
  <si>
    <t>NAV, UAH</t>
  </si>
  <si>
    <t>Number of IC in circulation, pcs.</t>
  </si>
  <si>
    <t>NAV per one IC, UAH</t>
  </si>
  <si>
    <t>IC nominal, UAH</t>
  </si>
  <si>
    <t>AMC</t>
  </si>
  <si>
    <t>AMC official site</t>
  </si>
  <si>
    <t>КІNТО-Klasychnyi</t>
  </si>
  <si>
    <t>ОТP Fond Aktsii</t>
  </si>
  <si>
    <t>Sofiivskyi</t>
  </si>
  <si>
    <t>UNIVER.UA/Myhailo Hrushevskyi: Fond Derzhavnykh Paperiv</t>
  </si>
  <si>
    <t>KINTO-Ekviti</t>
  </si>
  <si>
    <t>Altus – Depozyt</t>
  </si>
  <si>
    <t>ОТP Klasychnyi</t>
  </si>
  <si>
    <t>Altus – Zbalansovanyi</t>
  </si>
  <si>
    <t>Аrgentum</t>
  </si>
  <si>
    <t>KINTO-Kaznacheiskyi</t>
  </si>
  <si>
    <t>UNIVER.UA/Volodymyr Velykyi: Fond Zbalansovanyi</t>
  </si>
  <si>
    <t>VSI</t>
  </si>
  <si>
    <t>ТАSK Resurs</t>
  </si>
  <si>
    <t>UNIVER.UA/Iaroslav Mudryi: Fond Aktsii</t>
  </si>
  <si>
    <t>UNIVER.UA/Taras Shevchenko: Fond Zaoshchadzhen</t>
  </si>
  <si>
    <t>Nadbannia</t>
  </si>
  <si>
    <t>Bonum Optimum</t>
  </si>
  <si>
    <t>Total</t>
  </si>
  <si>
    <t>(*) All funds are diversified unit funds.</t>
  </si>
  <si>
    <t>Others</t>
  </si>
  <si>
    <t>PrJSC “KINTO”</t>
  </si>
  <si>
    <t>LLC AMC "OTP Kapital"</t>
  </si>
  <si>
    <t>LLC AMC  "IVEKS ESSET MENEDZHMENT"</t>
  </si>
  <si>
    <t>LLC AMC “Univer Menedzhment”</t>
  </si>
  <si>
    <t>LLC AMC "Altus Assets Activitis"</t>
  </si>
  <si>
    <t>LLC AMC "Altus Essets Activitis"</t>
  </si>
  <si>
    <t>LLCAMC "OZON"</t>
  </si>
  <si>
    <t>LLC AMC "Vsesvit"</t>
  </si>
  <si>
    <t>LLC AMC "TASK-Invest"</t>
  </si>
  <si>
    <t>LLC AMC "АRT-KAPITAL Menedzhment"</t>
  </si>
  <si>
    <t>LLC AMC "Bonum Hrup"</t>
  </si>
  <si>
    <t>Open-Ended Funds' Rates of Return. Sorting by the Date of Reaching Compliance with the Standards</t>
  </si>
  <si>
    <t>Rates of Return of Investment Certificates</t>
  </si>
  <si>
    <t>Fund</t>
  </si>
  <si>
    <t>Registration date</t>
  </si>
  <si>
    <t>Date of reaching compliance with the standards</t>
  </si>
  <si>
    <t xml:space="preserve">1 month </t>
  </si>
  <si>
    <t xml:space="preserve">6 months </t>
  </si>
  <si>
    <t>1 year</t>
  </si>
  <si>
    <t>3 months  (YTD)</t>
  </si>
  <si>
    <t>Since the fund's inception</t>
  </si>
  <si>
    <t>Since the fund's inception, % per annum (average)*</t>
  </si>
  <si>
    <t>KINTO-Klasychnyi</t>
  </si>
  <si>
    <t xml:space="preserve">UNIVER.UA/Myhailo Hrushevskyi: Fond Derzhavnykh Paperiv   </t>
  </si>
  <si>
    <t>KINTO-Kaznacheyskyi</t>
  </si>
  <si>
    <t>Average</t>
  </si>
  <si>
    <t>no data</t>
  </si>
  <si>
    <t>* The indicator "since the fund's inception, % per annum (average)" is calculated based on compound interest formula.</t>
  </si>
  <si>
    <t>Open-Ended Funds Dynamics.  Ranking by Net Inflow</t>
  </si>
  <si>
    <t>No</t>
  </si>
  <si>
    <t>Net Asset Value</t>
  </si>
  <si>
    <t>Number of Investment Certificates in Circulation</t>
  </si>
  <si>
    <t>Change, UAH thsd.</t>
  </si>
  <si>
    <t>Change, %</t>
  </si>
  <si>
    <t>Change, pcs.</t>
  </si>
  <si>
    <t>Net inflow/outflow of capital over the month, UAH thsd.</t>
  </si>
  <si>
    <t>KINTO- Кlasychnyi</t>
  </si>
  <si>
    <t>ТАSК Resurs</t>
  </si>
  <si>
    <r>
      <t xml:space="preserve">UNIVER.UA/Taras Shevchenko: </t>
    </r>
    <r>
      <rPr>
        <sz val="11"/>
        <rFont val="Calibri"/>
        <family val="2"/>
        <charset val="204"/>
      </rPr>
      <t>Fond Zaoshchadzhen</t>
    </r>
  </si>
  <si>
    <t>OTP-Кlasychnyi</t>
  </si>
  <si>
    <t>NAV change, UAH thsd.</t>
  </si>
  <si>
    <t>NAV change, %</t>
  </si>
  <si>
    <t>Net inflow/ outflow of capital, UAH thsd.</t>
  </si>
  <si>
    <t>1 month*</t>
  </si>
  <si>
    <t>Аltus-Zbalansovanyi</t>
  </si>
  <si>
    <t>Funds' average rate of return</t>
  </si>
  <si>
    <t>EURO Deposits</t>
  </si>
  <si>
    <t>USD Deposits</t>
  </si>
  <si>
    <t>UAH Deposits</t>
  </si>
  <si>
    <t>"Gold" deposit (at official rate of gold)</t>
  </si>
  <si>
    <t>Interval Funds. Ranking by NAV</t>
  </si>
  <si>
    <t>Form</t>
  </si>
  <si>
    <t>Type</t>
  </si>
  <si>
    <t>Аurum</t>
  </si>
  <si>
    <t>Zbalansovanyi Fond "Parytet"</t>
  </si>
  <si>
    <t>ТАSК Ukrainskyi Kapital</t>
  </si>
  <si>
    <t xml:space="preserve">Optimum </t>
  </si>
  <si>
    <t>unit</t>
  </si>
  <si>
    <t>specialized</t>
  </si>
  <si>
    <t>diversified</t>
  </si>
  <si>
    <t>LLC AMC "OZON"</t>
  </si>
  <si>
    <t>LLC AMC "АRТ-КАPITAL Меnedzhment"</t>
  </si>
  <si>
    <t>LLC AMC "ТАSК-Іnvest"</t>
  </si>
  <si>
    <t>LLC AMC "SЕМ"</t>
  </si>
  <si>
    <t>Interval Funds' Rates of Return. Sorting by the Date of Reaching Compliance with the Standards</t>
  </si>
  <si>
    <t xml:space="preserve">Rates of Return of Investment Certificates </t>
  </si>
  <si>
    <t xml:space="preserve">3 months (YTD) </t>
  </si>
  <si>
    <t>Оptimum</t>
  </si>
  <si>
    <t>*The indicator "since the fund's inception, % per annum (average)" is calculated based on compound interest formula.</t>
  </si>
  <si>
    <t>Interval Funds' Dynamics.  Ranking by Net Inflow</t>
  </si>
  <si>
    <t xml:space="preserve">Net inflow/outflow of capital over the month, UAH thsd </t>
  </si>
  <si>
    <t>NAV Change, UAH thsd.</t>
  </si>
  <si>
    <t>NAV Change, %</t>
  </si>
  <si>
    <t>Net inflow-outflow,   UAH thsd.</t>
  </si>
  <si>
    <t>Optimum</t>
  </si>
  <si>
    <t>Closed-End Funds. Ranking by NAV</t>
  </si>
  <si>
    <t>Number of securities in circulation, pcs.</t>
  </si>
  <si>
    <t>NAV per one security, UAH</t>
  </si>
  <si>
    <t>Security nominal, UAH</t>
  </si>
  <si>
    <t>Іndeks Ukrainskoi Birzhi</t>
  </si>
  <si>
    <t>ТАSК Universal</t>
  </si>
  <si>
    <t>non-diversified</t>
  </si>
  <si>
    <t>Closed-end Funds' Rates of Return. Sorting by the Date of Reaching Compliance with the Standards</t>
  </si>
  <si>
    <t>Closed-End Funds' Dynamics /Sorting by Net Inflows</t>
  </si>
  <si>
    <t>Number of Securities in Circulation</t>
  </si>
  <si>
    <t>Net inflow/ outflow of capital during month, UAH thsd.</t>
  </si>
</sst>
</file>

<file path=xl/styles.xml><?xml version="1.0" encoding="utf-8"?>
<styleSheet xmlns="http://schemas.openxmlformats.org/spreadsheetml/2006/main">
  <numFmts count="1">
    <numFmt numFmtId="182" formatCode="#,##0.00&quot; грн.&quot;;\-#,##0.00&quot; грн.&quot;"/>
  </numFmts>
  <fonts count="24">
    <font>
      <sz val="10"/>
      <name val="Arial Cyr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charset val="204"/>
    </font>
    <font>
      <b/>
      <sz val="10"/>
      <name val="Arial Cyr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u/>
      <sz val="11"/>
      <color indexed="12"/>
      <name val="Arial Cyr"/>
      <charset val="204"/>
    </font>
    <font>
      <u/>
      <sz val="11"/>
      <color indexed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name val="Arial Cyr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 style="dotted">
        <color indexed="55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23"/>
      </left>
      <right/>
      <top style="medium">
        <color indexed="21"/>
      </top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 style="dotted">
        <color indexed="55"/>
      </bottom>
      <diagonal/>
    </border>
    <border>
      <left/>
      <right/>
      <top style="medium">
        <color indexed="21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dotted">
        <color indexed="23"/>
      </left>
      <right/>
      <top/>
      <bottom style="medium">
        <color indexed="21"/>
      </bottom>
      <diagonal/>
    </border>
    <border>
      <left/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dotted">
        <color indexed="23"/>
      </bottom>
      <diagonal/>
    </border>
    <border>
      <left style="dotted">
        <color indexed="23"/>
      </left>
      <right/>
      <top style="dotted">
        <color indexed="23"/>
      </top>
      <bottom style="dotted">
        <color indexed="23"/>
      </bottom>
      <diagonal/>
    </border>
    <border>
      <left/>
      <right style="dotted">
        <color indexed="23"/>
      </right>
      <top/>
      <bottom style="medium">
        <color indexed="21"/>
      </bottom>
      <diagonal/>
    </border>
    <border>
      <left style="dotted">
        <color indexed="55"/>
      </left>
      <right style="dotted">
        <color indexed="55"/>
      </right>
      <top style="medium">
        <color indexed="21"/>
      </top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 style="medium">
        <color indexed="21"/>
      </bottom>
      <diagonal/>
    </border>
    <border>
      <left style="dotted">
        <color indexed="55"/>
      </left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/>
      <bottom/>
      <diagonal/>
    </border>
    <border>
      <left style="dotted">
        <color indexed="23"/>
      </left>
      <right style="dotted">
        <color indexed="23"/>
      </right>
      <top/>
      <bottom/>
      <diagonal/>
    </border>
    <border>
      <left style="dotted">
        <color indexed="23"/>
      </left>
      <right/>
      <top/>
      <bottom/>
      <diagonal/>
    </border>
    <border>
      <left style="dotted">
        <color indexed="55"/>
      </left>
      <right/>
      <top style="dotted">
        <color indexed="55"/>
      </top>
      <bottom style="dotted">
        <color indexed="55"/>
      </bottom>
      <diagonal/>
    </border>
    <border>
      <left/>
      <right style="dotted">
        <color indexed="55"/>
      </right>
      <top style="dotted">
        <color indexed="55"/>
      </top>
      <bottom style="medium">
        <color indexed="21"/>
      </bottom>
      <diagonal/>
    </border>
    <border>
      <left style="dotted">
        <color indexed="55"/>
      </left>
      <right/>
      <top style="dotted">
        <color indexed="55"/>
      </top>
      <bottom style="medium">
        <color indexed="21"/>
      </bottom>
      <diagonal/>
    </border>
    <border>
      <left/>
      <right/>
      <top/>
      <bottom style="medium">
        <color indexed="21"/>
      </bottom>
      <diagonal/>
    </border>
    <border>
      <left/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/>
      <top style="dotted">
        <color indexed="55"/>
      </top>
      <bottom/>
      <diagonal/>
    </border>
    <border>
      <left/>
      <right/>
      <top style="dotted">
        <color indexed="55"/>
      </top>
      <bottom style="medium">
        <color indexed="38"/>
      </bottom>
      <diagonal/>
    </border>
    <border>
      <left style="dotted">
        <color indexed="23"/>
      </left>
      <right style="dotted">
        <color indexed="23"/>
      </right>
      <top style="medium">
        <color indexed="38"/>
      </top>
      <bottom/>
      <diagonal/>
    </border>
    <border>
      <left style="dotted">
        <color indexed="23"/>
      </left>
      <right/>
      <top style="medium">
        <color indexed="38"/>
      </top>
      <bottom/>
      <diagonal/>
    </border>
    <border>
      <left/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dotted">
        <color indexed="55"/>
      </top>
      <bottom style="medium">
        <color indexed="21"/>
      </bottom>
      <diagonal/>
    </border>
    <border>
      <left style="dotted">
        <color indexed="23"/>
      </left>
      <right/>
      <top style="dotted">
        <color indexed="23"/>
      </top>
      <bottom style="medium">
        <color indexed="21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/>
      <diagonal/>
    </border>
    <border>
      <left style="dotted">
        <color indexed="23"/>
      </left>
      <right/>
      <top style="medium">
        <color indexed="21"/>
      </top>
      <bottom/>
      <diagonal/>
    </border>
    <border>
      <left/>
      <right/>
      <top style="dotted">
        <color indexed="55"/>
      </top>
      <bottom style="dotted">
        <color indexed="55"/>
      </bottom>
      <diagonal/>
    </border>
    <border>
      <left/>
      <right/>
      <top/>
      <bottom style="medium">
        <color indexed="38"/>
      </bottom>
      <diagonal/>
    </border>
    <border>
      <left/>
      <right style="dotted">
        <color indexed="23"/>
      </right>
      <top/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10"/>
      </bottom>
      <diagonal/>
    </border>
    <border>
      <left style="dotted">
        <color indexed="23"/>
      </left>
      <right/>
      <top style="dotted">
        <color indexed="23"/>
      </top>
      <bottom style="thin">
        <color indexed="10"/>
      </bottom>
      <diagonal/>
    </border>
    <border>
      <left/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1"/>
      </top>
      <bottom style="dotted">
        <color indexed="23"/>
      </bottom>
      <diagonal/>
    </border>
    <border>
      <left style="dotted">
        <color indexed="23"/>
      </left>
      <right/>
      <top style="medium">
        <color indexed="21"/>
      </top>
      <bottom style="dotted">
        <color indexed="23"/>
      </bottom>
      <diagonal/>
    </border>
    <border>
      <left/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23"/>
      </right>
      <top style="dotted">
        <color indexed="23"/>
      </top>
      <bottom style="thin">
        <color indexed="64"/>
      </bottom>
      <diagonal/>
    </border>
    <border>
      <left style="dotted">
        <color indexed="23"/>
      </left>
      <right style="dotted">
        <color indexed="55"/>
      </right>
      <top style="dotted">
        <color indexed="23"/>
      </top>
      <bottom style="dotted">
        <color indexed="23"/>
      </bottom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23"/>
      </bottom>
      <diagonal/>
    </border>
    <border>
      <left style="dotted">
        <color indexed="55"/>
      </left>
      <right/>
      <top style="dotted">
        <color indexed="55"/>
      </top>
      <bottom style="dotted">
        <color indexed="23"/>
      </bottom>
      <diagonal/>
    </border>
    <border>
      <left/>
      <right/>
      <top style="dotted">
        <color indexed="23"/>
      </top>
      <bottom style="medium">
        <color indexed="38"/>
      </bottom>
      <diagonal/>
    </border>
    <border>
      <left/>
      <right style="dotted">
        <color indexed="55"/>
      </right>
      <top/>
      <bottom style="medium">
        <color indexed="21"/>
      </bottom>
      <diagonal/>
    </border>
    <border>
      <left/>
      <right style="dotted">
        <color indexed="23"/>
      </right>
      <top style="medium">
        <color indexed="21"/>
      </top>
      <bottom/>
      <diagonal/>
    </border>
    <border>
      <left/>
      <right/>
      <top style="medium">
        <color indexed="38"/>
      </top>
      <bottom/>
      <diagonal/>
    </border>
    <border>
      <left/>
      <right/>
      <top style="medium">
        <color indexed="38"/>
      </top>
      <bottom style="medium">
        <color indexed="38"/>
      </bottom>
      <diagonal/>
    </border>
    <border>
      <left/>
      <right style="dotted">
        <color indexed="23"/>
      </right>
      <top style="medium">
        <color indexed="38"/>
      </top>
      <bottom/>
      <diagonal/>
    </border>
    <border>
      <left/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hair">
        <color indexed="64"/>
      </bottom>
      <diagonal/>
    </border>
    <border>
      <left/>
      <right/>
      <top style="medium">
        <color indexed="21"/>
      </top>
      <bottom/>
      <diagonal/>
    </border>
    <border>
      <left style="medium">
        <color rgb="FF006666"/>
      </left>
      <right style="medium">
        <color rgb="FF006666"/>
      </right>
      <top style="medium">
        <color rgb="FF006666"/>
      </top>
      <bottom style="medium">
        <color rgb="FF006666"/>
      </bottom>
      <diagonal/>
    </border>
    <border>
      <left style="dotted">
        <color indexed="23"/>
      </left>
      <right/>
      <top style="medium">
        <color rgb="FF008080"/>
      </top>
      <bottom style="medium">
        <color indexed="21"/>
      </bottom>
      <diagonal/>
    </border>
    <border>
      <left style="dotted">
        <color indexed="55"/>
      </left>
      <right style="dotted">
        <color indexed="23"/>
      </right>
      <top style="dotted">
        <color indexed="23"/>
      </top>
      <bottom style="dotted">
        <color indexed="64"/>
      </bottom>
      <diagonal/>
    </border>
    <border>
      <left style="dotted">
        <color indexed="55"/>
      </left>
      <right style="dotted">
        <color indexed="23"/>
      </right>
      <top/>
      <bottom style="dotted">
        <color indexed="64"/>
      </bottom>
      <diagonal/>
    </border>
    <border>
      <left style="dotted">
        <color indexed="23"/>
      </left>
      <right style="dotted">
        <color indexed="23"/>
      </right>
      <top/>
      <bottom style="dotted">
        <color indexed="23"/>
      </bottom>
      <diagonal/>
    </border>
    <border>
      <left/>
      <right style="dotted">
        <color indexed="55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dotted">
        <color indexed="64"/>
      </top>
      <bottom style="dotted">
        <color indexed="64"/>
      </bottom>
      <diagonal/>
    </border>
    <border>
      <left style="medium">
        <color rgb="FF008080"/>
      </left>
      <right style="medium">
        <color rgb="FF008080"/>
      </right>
      <top style="medium">
        <color rgb="FF008080"/>
      </top>
      <bottom style="medium">
        <color rgb="FF008080"/>
      </bottom>
      <diagonal/>
    </border>
    <border>
      <left/>
      <right/>
      <top style="dotted">
        <color indexed="55"/>
      </top>
      <bottom/>
      <diagonal/>
    </border>
  </borders>
  <cellStyleXfs count="1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1" fillId="0" borderId="0" xfId="0" applyNumberFormat="1" applyFont="1" applyBorder="1"/>
    <xf numFmtId="0" fontId="9" fillId="0" borderId="0" xfId="0" applyFont="1" applyFill="1" applyBorder="1"/>
    <xf numFmtId="4" fontId="9" fillId="0" borderId="0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horizontal="left" vertical="center" wrapText="1"/>
    </xf>
    <xf numFmtId="10" fontId="8" fillId="0" borderId="0" xfId="8" applyNumberFormat="1" applyFont="1" applyFill="1" applyBorder="1" applyAlignment="1">
      <alignment horizontal="right" vertical="center"/>
    </xf>
    <xf numFmtId="10" fontId="4" fillId="0" borderId="0" xfId="0" applyNumberFormat="1" applyFont="1" applyBorder="1"/>
    <xf numFmtId="0" fontId="0" fillId="0" borderId="0" xfId="0" applyBorder="1"/>
    <xf numFmtId="0" fontId="7" fillId="0" borderId="0" xfId="0" applyFont="1"/>
    <xf numFmtId="3" fontId="9" fillId="0" borderId="0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 indent="1"/>
    </xf>
    <xf numFmtId="3" fontId="9" fillId="0" borderId="0" xfId="0" applyNumberFormat="1" applyFont="1" applyAlignment="1">
      <alignment horizontal="right" vertical="center" indent="1"/>
    </xf>
    <xf numFmtId="0" fontId="10" fillId="0" borderId="6" xfId="0" applyFont="1" applyBorder="1" applyAlignment="1">
      <alignment horizontal="center" vertical="center" wrapText="1"/>
    </xf>
    <xf numFmtId="0" fontId="14" fillId="0" borderId="5" xfId="4" applyFont="1" applyFill="1" applyBorder="1" applyAlignment="1">
      <alignment vertical="center" wrapText="1"/>
    </xf>
    <xf numFmtId="10" fontId="14" fillId="0" borderId="8" xfId="5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14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1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 shrinkToFit="1"/>
    </xf>
    <xf numFmtId="4" fontId="9" fillId="0" borderId="11" xfId="0" applyNumberFormat="1" applyFont="1" applyFill="1" applyBorder="1" applyAlignment="1">
      <alignment horizontal="right" vertical="center" indent="1"/>
    </xf>
    <xf numFmtId="3" fontId="9" fillId="0" borderId="11" xfId="0" applyNumberFormat="1" applyFont="1" applyFill="1" applyBorder="1" applyAlignment="1">
      <alignment horizontal="right" vertical="center" indent="1"/>
    </xf>
    <xf numFmtId="4" fontId="9" fillId="0" borderId="12" xfId="0" applyNumberFormat="1" applyFont="1" applyFill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horizontal="right" vertical="center" indent="1"/>
    </xf>
    <xf numFmtId="0" fontId="10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0" fillId="0" borderId="14" xfId="0" applyFont="1" applyBorder="1" applyAlignment="1">
      <alignment horizontal="center" vertical="center" wrapText="1"/>
    </xf>
    <xf numFmtId="3" fontId="9" fillId="0" borderId="0" xfId="0" applyNumberFormat="1" applyFont="1" applyFill="1" applyBorder="1" applyAlignment="1">
      <alignment horizontal="right" vertical="center" indent="1"/>
    </xf>
    <xf numFmtId="14" fontId="9" fillId="0" borderId="0" xfId="0" applyNumberFormat="1" applyFont="1" applyFill="1" applyBorder="1" applyAlignment="1">
      <alignment horizontal="center"/>
    </xf>
    <xf numFmtId="0" fontId="16" fillId="0" borderId="0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left" vertical="center" wrapText="1"/>
    </xf>
    <xf numFmtId="0" fontId="6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3" fontId="9" fillId="0" borderId="8" xfId="0" applyNumberFormat="1" applyFont="1" applyBorder="1" applyAlignment="1">
      <alignment horizontal="right" vertical="center" indent="1"/>
    </xf>
    <xf numFmtId="4" fontId="9" fillId="0" borderId="0" xfId="0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vertical="center" wrapText="1"/>
    </xf>
    <xf numFmtId="10" fontId="14" fillId="0" borderId="0" xfId="5" applyNumberFormat="1" applyFont="1" applyFill="1" applyBorder="1" applyAlignment="1">
      <alignment horizontal="center" vertical="center" wrapText="1"/>
    </xf>
    <xf numFmtId="4" fontId="17" fillId="0" borderId="16" xfId="0" applyNumberFormat="1" applyFont="1" applyFill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/>
    </xf>
    <xf numFmtId="10" fontId="0" fillId="0" borderId="0" xfId="0" applyNumberFormat="1" applyFill="1" applyBorder="1"/>
    <xf numFmtId="0" fontId="10" fillId="0" borderId="17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/>
    </xf>
    <xf numFmtId="10" fontId="14" fillId="0" borderId="20" xfId="5" applyNumberFormat="1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 shrinkToFit="1"/>
    </xf>
    <xf numFmtId="4" fontId="17" fillId="0" borderId="0" xfId="0" applyNumberFormat="1" applyFont="1" applyFill="1" applyBorder="1" applyAlignment="1">
      <alignment horizontal="right" vertical="center" indent="1"/>
    </xf>
    <xf numFmtId="10" fontId="17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/>
    <xf numFmtId="0" fontId="9" fillId="0" borderId="0" xfId="0" applyFont="1" applyAlignment="1">
      <alignment horizontal="left"/>
    </xf>
    <xf numFmtId="0" fontId="9" fillId="0" borderId="0" xfId="0" applyFont="1"/>
    <xf numFmtId="0" fontId="5" fillId="0" borderId="6" xfId="0" applyFont="1" applyBorder="1" applyAlignment="1">
      <alignment vertical="center" wrapText="1"/>
    </xf>
    <xf numFmtId="0" fontId="6" fillId="0" borderId="0" xfId="0" applyFont="1"/>
    <xf numFmtId="182" fontId="3" fillId="0" borderId="0" xfId="2" applyNumberFormat="1" applyFont="1" applyFill="1" applyBorder="1" applyAlignment="1">
      <alignment horizontal="right" wrapText="1"/>
    </xf>
    <xf numFmtId="0" fontId="9" fillId="0" borderId="0" xfId="0" applyFont="1" applyBorder="1"/>
    <xf numFmtId="0" fontId="14" fillId="0" borderId="21" xfId="4" applyFont="1" applyFill="1" applyBorder="1" applyAlignment="1">
      <alignment vertical="center" wrapText="1"/>
    </xf>
    <xf numFmtId="10" fontId="14" fillId="0" borderId="22" xfId="5" applyNumberFormat="1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vertical="center"/>
    </xf>
    <xf numFmtId="4" fontId="9" fillId="0" borderId="23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 vertical="center" indent="1"/>
    </xf>
    <xf numFmtId="0" fontId="14" fillId="0" borderId="8" xfId="3" applyFont="1" applyFill="1" applyBorder="1" applyAlignment="1">
      <alignment vertical="center" wrapText="1"/>
    </xf>
    <xf numFmtId="4" fontId="14" fillId="0" borderId="8" xfId="3" applyNumberFormat="1" applyFont="1" applyFill="1" applyBorder="1" applyAlignment="1">
      <alignment horizontal="right" vertical="center" wrapText="1" indent="1"/>
    </xf>
    <xf numFmtId="3" fontId="14" fillId="0" borderId="8" xfId="3" applyNumberFormat="1" applyFont="1" applyFill="1" applyBorder="1" applyAlignment="1">
      <alignment horizontal="right" vertical="center" wrapText="1" indent="1"/>
    </xf>
    <xf numFmtId="0" fontId="15" fillId="0" borderId="20" xfId="1" applyFont="1" applyFill="1" applyBorder="1" applyAlignment="1" applyProtection="1">
      <alignment vertical="center" wrapText="1"/>
    </xf>
    <xf numFmtId="0" fontId="14" fillId="0" borderId="24" xfId="4" applyFont="1" applyFill="1" applyBorder="1" applyAlignment="1">
      <alignment vertical="center" wrapText="1"/>
    </xf>
    <xf numFmtId="10" fontId="14" fillId="0" borderId="25" xfId="5" applyNumberFormat="1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0" fillId="0" borderId="28" xfId="0" applyBorder="1"/>
    <xf numFmtId="0" fontId="10" fillId="0" borderId="29" xfId="0" applyFont="1" applyFill="1" applyBorder="1" applyAlignment="1">
      <alignment horizontal="center" vertical="center" wrapText="1" shrinkToFit="1"/>
    </xf>
    <xf numFmtId="4" fontId="10" fillId="0" borderId="30" xfId="0" applyNumberFormat="1" applyFont="1" applyFill="1" applyBorder="1" applyAlignment="1">
      <alignment horizontal="right" vertical="center" indent="1"/>
    </xf>
    <xf numFmtId="3" fontId="10" fillId="0" borderId="31" xfId="0" applyNumberFormat="1" applyFont="1" applyFill="1" applyBorder="1" applyAlignment="1">
      <alignment horizontal="right" vertical="center" indent="1"/>
    </xf>
    <xf numFmtId="4" fontId="10" fillId="0" borderId="32" xfId="0" applyNumberFormat="1" applyFont="1" applyFill="1" applyBorder="1" applyAlignment="1">
      <alignment horizontal="right" vertical="center" indent="1"/>
    </xf>
    <xf numFmtId="10" fontId="9" fillId="0" borderId="11" xfId="9" applyNumberFormat="1" applyFont="1" applyFill="1" applyBorder="1" applyAlignment="1">
      <alignment horizontal="right" vertical="center" indent="1"/>
    </xf>
    <xf numFmtId="10" fontId="10" fillId="0" borderId="16" xfId="0" applyNumberFormat="1" applyFont="1" applyFill="1" applyBorder="1" applyAlignment="1">
      <alignment horizontal="right" vertical="center" indent="1"/>
    </xf>
    <xf numFmtId="4" fontId="20" fillId="0" borderId="16" xfId="6" applyNumberFormat="1" applyFont="1" applyFill="1" applyBorder="1" applyAlignment="1">
      <alignment horizontal="right" vertical="center" wrapText="1" indent="1"/>
    </xf>
    <xf numFmtId="3" fontId="20" fillId="0" borderId="16" xfId="6" applyNumberFormat="1" applyFont="1" applyFill="1" applyBorder="1" applyAlignment="1">
      <alignment horizontal="right" vertical="center" wrapText="1" indent="1"/>
    </xf>
    <xf numFmtId="10" fontId="14" fillId="0" borderId="8" xfId="5" applyNumberFormat="1" applyFont="1" applyFill="1" applyBorder="1" applyAlignment="1">
      <alignment horizontal="right" vertical="center" wrapText="1" indent="1"/>
    </xf>
    <xf numFmtId="0" fontId="5" fillId="0" borderId="0" xfId="0" applyFont="1" applyBorder="1" applyAlignment="1">
      <alignment horizontal="left" vertical="center"/>
    </xf>
    <xf numFmtId="0" fontId="9" fillId="0" borderId="33" xfId="0" applyFont="1" applyBorder="1" applyAlignment="1">
      <alignment vertical="center"/>
    </xf>
    <xf numFmtId="14" fontId="9" fillId="0" borderId="33" xfId="0" applyNumberFormat="1" applyFont="1" applyBorder="1" applyAlignment="1">
      <alignment horizontal="center" vertical="center"/>
    </xf>
    <xf numFmtId="14" fontId="9" fillId="0" borderId="34" xfId="0" applyNumberFormat="1" applyFont="1" applyBorder="1" applyAlignment="1">
      <alignment horizontal="center" vertical="center"/>
    </xf>
    <xf numFmtId="14" fontId="14" fillId="0" borderId="8" xfId="4" applyNumberFormat="1" applyFont="1" applyFill="1" applyBorder="1" applyAlignment="1">
      <alignment horizontal="center" vertical="center" wrapText="1"/>
    </xf>
    <xf numFmtId="10" fontId="14" fillId="0" borderId="35" xfId="7" applyNumberFormat="1" applyFont="1" applyFill="1" applyBorder="1" applyAlignment="1">
      <alignment horizontal="right" vertical="center" wrapText="1" indent="1"/>
    </xf>
    <xf numFmtId="10" fontId="9" fillId="0" borderId="0" xfId="0" applyNumberFormat="1" applyFont="1" applyFill="1" applyBorder="1" applyAlignment="1">
      <alignment horizontal="center" vertical="center"/>
    </xf>
    <xf numFmtId="4" fontId="14" fillId="0" borderId="8" xfId="3" applyNumberFormat="1" applyFont="1" applyFill="1" applyBorder="1" applyAlignment="1">
      <alignment horizontal="center" vertical="center" wrapText="1"/>
    </xf>
    <xf numFmtId="3" fontId="14" fillId="0" borderId="8" xfId="3" applyNumberFormat="1" applyFont="1" applyFill="1" applyBorder="1" applyAlignment="1">
      <alignment horizontal="center" vertical="center" wrapText="1"/>
    </xf>
    <xf numFmtId="4" fontId="10" fillId="0" borderId="16" xfId="0" applyNumberFormat="1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4" fontId="10" fillId="0" borderId="31" xfId="0" applyNumberFormat="1" applyFont="1" applyFill="1" applyBorder="1" applyAlignment="1">
      <alignment horizontal="right" vertical="center" indent="1"/>
    </xf>
    <xf numFmtId="0" fontId="9" fillId="0" borderId="36" xfId="0" applyFont="1" applyFill="1" applyBorder="1" applyAlignment="1">
      <alignment vertical="center"/>
    </xf>
    <xf numFmtId="4" fontId="10" fillId="0" borderId="22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Fill="1" applyBorder="1" applyAlignment="1">
      <alignment vertical="center"/>
    </xf>
    <xf numFmtId="4" fontId="9" fillId="0" borderId="11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0" fontId="9" fillId="0" borderId="37" xfId="0" applyFont="1" applyFill="1" applyBorder="1" applyAlignment="1">
      <alignment horizontal="left" vertical="center" wrapText="1" shrinkToFit="1"/>
    </xf>
    <xf numFmtId="0" fontId="9" fillId="0" borderId="38" xfId="0" applyFont="1" applyFill="1" applyBorder="1" applyAlignment="1">
      <alignment horizontal="left" vertical="center" wrapText="1" shrinkToFit="1"/>
    </xf>
    <xf numFmtId="4" fontId="9" fillId="0" borderId="39" xfId="0" applyNumberFormat="1" applyFont="1" applyFill="1" applyBorder="1" applyAlignment="1">
      <alignment horizontal="right" vertical="center" indent="1"/>
    </xf>
    <xf numFmtId="10" fontId="9" fillId="0" borderId="39" xfId="9" applyNumberFormat="1" applyFont="1" applyFill="1" applyBorder="1" applyAlignment="1">
      <alignment horizontal="right" vertical="center" indent="1"/>
    </xf>
    <xf numFmtId="4" fontId="9" fillId="0" borderId="40" xfId="0" applyNumberFormat="1" applyFont="1" applyFill="1" applyBorder="1" applyAlignment="1">
      <alignment horizontal="right" vertical="center" indent="1"/>
    </xf>
    <xf numFmtId="10" fontId="9" fillId="0" borderId="0" xfId="0" applyNumberFormat="1" applyFont="1" applyAlignment="1">
      <alignment horizontal="right" vertical="center" indent="1"/>
    </xf>
    <xf numFmtId="0" fontId="9" fillId="0" borderId="41" xfId="0" applyFont="1" applyFill="1" applyBorder="1" applyAlignment="1">
      <alignment horizontal="left" vertical="center" wrapText="1" shrinkToFit="1"/>
    </xf>
    <xf numFmtId="4" fontId="9" fillId="0" borderId="42" xfId="0" applyNumberFormat="1" applyFont="1" applyFill="1" applyBorder="1" applyAlignment="1">
      <alignment horizontal="right" vertical="center" indent="1"/>
    </xf>
    <xf numFmtId="4" fontId="9" fillId="0" borderId="43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Border="1" applyAlignment="1">
      <alignment horizontal="right" vertical="center" indent="1"/>
    </xf>
    <xf numFmtId="0" fontId="9" fillId="0" borderId="44" xfId="0" applyFont="1" applyFill="1" applyBorder="1" applyAlignment="1">
      <alignment horizontal="left" vertical="center" wrapText="1" shrinkToFit="1"/>
    </xf>
    <xf numFmtId="4" fontId="9" fillId="0" borderId="45" xfId="0" applyNumberFormat="1" applyFont="1" applyFill="1" applyBorder="1" applyAlignment="1">
      <alignment horizontal="right" vertical="center" indent="1"/>
    </xf>
    <xf numFmtId="10" fontId="9" fillId="0" borderId="45" xfId="9" applyNumberFormat="1" applyFont="1" applyFill="1" applyBorder="1" applyAlignment="1">
      <alignment horizontal="right" vertical="center" indent="1"/>
    </xf>
    <xf numFmtId="0" fontId="14" fillId="0" borderId="10" xfId="4" applyFont="1" applyFill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10" fontId="14" fillId="0" borderId="8" xfId="5" applyNumberFormat="1" applyFont="1" applyFill="1" applyBorder="1" applyAlignment="1">
      <alignment horizontal="right" vertical="center" indent="1"/>
    </xf>
    <xf numFmtId="10" fontId="14" fillId="0" borderId="20" xfId="5" applyNumberFormat="1" applyFont="1" applyFill="1" applyBorder="1" applyAlignment="1">
      <alignment horizontal="right" vertical="center" indent="1"/>
    </xf>
    <xf numFmtId="10" fontId="14" fillId="0" borderId="22" xfId="5" applyNumberFormat="1" applyFont="1" applyFill="1" applyBorder="1" applyAlignment="1">
      <alignment horizontal="right" vertical="center" indent="1"/>
    </xf>
    <xf numFmtId="10" fontId="14" fillId="0" borderId="12" xfId="5" applyNumberFormat="1" applyFont="1" applyFill="1" applyBorder="1" applyAlignment="1">
      <alignment horizontal="right" vertical="center" indent="1"/>
    </xf>
    <xf numFmtId="10" fontId="14" fillId="0" borderId="46" xfId="5" applyNumberFormat="1" applyFont="1" applyFill="1" applyBorder="1" applyAlignment="1">
      <alignment horizontal="right" vertical="center" indent="1"/>
    </xf>
    <xf numFmtId="10" fontId="19" fillId="0" borderId="46" xfId="0" applyNumberFormat="1" applyFont="1" applyBorder="1" applyAlignment="1">
      <alignment horizontal="right" vertical="center" indent="1"/>
    </xf>
    <xf numFmtId="10" fontId="14" fillId="0" borderId="32" xfId="5" applyNumberFormat="1" applyFont="1" applyFill="1" applyBorder="1" applyAlignment="1">
      <alignment horizontal="right" vertical="center" indent="1"/>
    </xf>
    <xf numFmtId="0" fontId="9" fillId="0" borderId="0" xfId="0" applyFont="1" applyBorder="1" applyAlignment="1">
      <alignment horizontal="center" vertical="center"/>
    </xf>
    <xf numFmtId="0" fontId="21" fillId="0" borderId="5" xfId="4" applyFont="1" applyFill="1" applyBorder="1" applyAlignment="1">
      <alignment vertical="center" wrapText="1"/>
    </xf>
    <xf numFmtId="14" fontId="21" fillId="0" borderId="8" xfId="4" applyNumberFormat="1" applyFont="1" applyFill="1" applyBorder="1" applyAlignment="1">
      <alignment horizontal="center" vertical="center" wrapText="1"/>
    </xf>
    <xf numFmtId="10" fontId="21" fillId="0" borderId="8" xfId="5" applyNumberFormat="1" applyFont="1" applyFill="1" applyBorder="1" applyAlignment="1">
      <alignment horizontal="right" vertical="center" wrapText="1" indent="1"/>
    </xf>
    <xf numFmtId="10" fontId="21" fillId="0" borderId="35" xfId="7" applyNumberFormat="1" applyFont="1" applyFill="1" applyBorder="1" applyAlignment="1">
      <alignment horizontal="right" vertical="center" wrapText="1" indent="1"/>
    </xf>
    <xf numFmtId="0" fontId="20" fillId="0" borderId="0" xfId="4" applyFont="1" applyFill="1" applyBorder="1" applyAlignment="1">
      <alignment vertical="center" wrapText="1"/>
    </xf>
    <xf numFmtId="10" fontId="20" fillId="0" borderId="0" xfId="5" applyNumberFormat="1" applyFont="1" applyFill="1" applyBorder="1" applyAlignment="1">
      <alignment horizontal="center" vertical="center" wrapText="1"/>
    </xf>
    <xf numFmtId="10" fontId="20" fillId="0" borderId="0" xfId="5" applyNumberFormat="1" applyFont="1" applyFill="1" applyBorder="1" applyAlignment="1">
      <alignment horizontal="right" vertical="center" wrapText="1" indent="1"/>
    </xf>
    <xf numFmtId="10" fontId="20" fillId="0" borderId="0" xfId="7" applyNumberFormat="1" applyFont="1" applyFill="1" applyBorder="1" applyAlignment="1">
      <alignment horizontal="center" vertical="center" wrapText="1"/>
    </xf>
    <xf numFmtId="10" fontId="14" fillId="0" borderId="43" xfId="5" applyNumberFormat="1" applyFont="1" applyFill="1" applyBorder="1" applyAlignment="1">
      <alignment horizontal="right" vertical="center" indent="1"/>
    </xf>
    <xf numFmtId="10" fontId="14" fillId="0" borderId="42" xfId="5" applyNumberFormat="1" applyFont="1" applyFill="1" applyBorder="1" applyAlignment="1">
      <alignment horizontal="right" vertical="center" wrapText="1" indent="1"/>
    </xf>
    <xf numFmtId="10" fontId="14" fillId="0" borderId="11" xfId="5" applyNumberFormat="1" applyFont="1" applyFill="1" applyBorder="1" applyAlignment="1">
      <alignment horizontal="right" vertical="center" wrapText="1" indent="1"/>
    </xf>
    <xf numFmtId="4" fontId="9" fillId="0" borderId="18" xfId="0" applyNumberFormat="1" applyFont="1" applyFill="1" applyBorder="1" applyAlignment="1">
      <alignment horizontal="right" vertical="center" indent="1"/>
    </xf>
    <xf numFmtId="10" fontId="14" fillId="0" borderId="47" xfId="5" applyNumberFormat="1" applyFont="1" applyFill="1" applyBorder="1" applyAlignment="1">
      <alignment horizontal="center" vertical="center" wrapText="1"/>
    </xf>
    <xf numFmtId="10" fontId="14" fillId="0" borderId="48" xfId="5" applyNumberFormat="1" applyFont="1" applyFill="1" applyBorder="1" applyAlignment="1">
      <alignment horizontal="center" vertical="center" wrapText="1"/>
    </xf>
    <xf numFmtId="10" fontId="14" fillId="0" borderId="49" xfId="5" applyNumberFormat="1" applyFont="1" applyFill="1" applyBorder="1" applyAlignment="1">
      <alignment horizontal="center" vertical="center" wrapText="1"/>
    </xf>
    <xf numFmtId="10" fontId="19" fillId="0" borderId="12" xfId="0" applyNumberFormat="1" applyFont="1" applyBorder="1" applyAlignment="1">
      <alignment horizontal="right" vertical="center" indent="1"/>
    </xf>
    <xf numFmtId="0" fontId="5" fillId="0" borderId="23" xfId="0" applyFont="1" applyBorder="1" applyAlignment="1">
      <alignment horizontal="left" vertical="center"/>
    </xf>
    <xf numFmtId="0" fontId="20" fillId="0" borderId="23" xfId="6" applyFont="1" applyFill="1" applyBorder="1" applyAlignment="1">
      <alignment horizontal="center" vertical="center" wrapText="1"/>
    </xf>
    <xf numFmtId="0" fontId="20" fillId="0" borderId="50" xfId="6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0" fillId="0" borderId="5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9" fillId="0" borderId="5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53" xfId="0" applyBorder="1" applyAlignment="1"/>
    <xf numFmtId="0" fontId="8" fillId="0" borderId="52" xfId="0" applyFont="1" applyFill="1" applyBorder="1" applyAlignment="1">
      <alignment horizontal="left" vertical="center"/>
    </xf>
    <xf numFmtId="0" fontId="10" fillId="0" borderId="5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4" fillId="0" borderId="55" xfId="4" applyFont="1" applyFill="1" applyBorder="1" applyAlignment="1">
      <alignment vertical="center" wrapText="1"/>
    </xf>
    <xf numFmtId="0" fontId="21" fillId="0" borderId="8" xfId="3" applyFont="1" applyFill="1" applyBorder="1" applyAlignment="1">
      <alignment vertical="center" wrapText="1"/>
    </xf>
    <xf numFmtId="0" fontId="21" fillId="0" borderId="56" xfId="3" applyFont="1" applyFill="1" applyBorder="1" applyAlignment="1">
      <alignment vertical="center" wrapText="1"/>
    </xf>
    <xf numFmtId="0" fontId="21" fillId="0" borderId="57" xfId="0" applyFont="1" applyBorder="1"/>
    <xf numFmtId="0" fontId="21" fillId="0" borderId="0" xfId="0" applyFont="1"/>
    <xf numFmtId="0" fontId="17" fillId="0" borderId="13" xfId="0" applyFont="1" applyBorder="1" applyAlignment="1">
      <alignment horizontal="center" vertical="center" wrapText="1"/>
    </xf>
    <xf numFmtId="14" fontId="17" fillId="0" borderId="7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9" fillId="0" borderId="58" xfId="0" applyFont="1" applyBorder="1"/>
    <xf numFmtId="0" fontId="10" fillId="0" borderId="5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60" xfId="0" applyFont="1" applyFill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9" fillId="0" borderId="62" xfId="0" applyFont="1" applyBorder="1"/>
    <xf numFmtId="0" fontId="21" fillId="0" borderId="10" xfId="4" applyFont="1" applyFill="1" applyBorder="1" applyAlignment="1">
      <alignment horizontal="left" vertical="center" wrapText="1"/>
    </xf>
    <xf numFmtId="0" fontId="9" fillId="0" borderId="63" xfId="0" applyFont="1" applyBorder="1"/>
    <xf numFmtId="0" fontId="9" fillId="0" borderId="64" xfId="0" applyFont="1" applyBorder="1" applyAlignment="1">
      <alignment vertical="top" wrapText="1"/>
    </xf>
    <xf numFmtId="0" fontId="9" fillId="0" borderId="0" xfId="0" applyFont="1" applyFill="1" applyBorder="1" applyAlignment="1">
      <alignment horizontal="left" vertical="center" wrapText="1" shrinkToFit="1"/>
    </xf>
    <xf numFmtId="0" fontId="21" fillId="0" borderId="65" xfId="4" applyFont="1" applyFill="1" applyBorder="1" applyAlignment="1">
      <alignment vertical="center" wrapText="1"/>
    </xf>
    <xf numFmtId="10" fontId="21" fillId="0" borderId="22" xfId="5" applyNumberFormat="1" applyFont="1" applyFill="1" applyBorder="1" applyAlignment="1">
      <alignment horizontal="left" vertical="center" wrapText="1"/>
    </xf>
    <xf numFmtId="0" fontId="9" fillId="0" borderId="66" xfId="0" applyFont="1" applyBorder="1"/>
    <xf numFmtId="0" fontId="10" fillId="0" borderId="67" xfId="0" applyFont="1" applyBorder="1" applyAlignment="1">
      <alignment horizontal="center" vertical="center" wrapText="1"/>
    </xf>
    <xf numFmtId="4" fontId="21" fillId="0" borderId="8" xfId="3" applyNumberFormat="1" applyFont="1" applyFill="1" applyBorder="1" applyAlignment="1">
      <alignment horizontal="center" vertical="center" wrapText="1"/>
    </xf>
    <xf numFmtId="3" fontId="21" fillId="0" borderId="8" xfId="3" applyNumberFormat="1" applyFont="1" applyFill="1" applyBorder="1" applyAlignment="1">
      <alignment horizontal="center" vertical="center" wrapText="1"/>
    </xf>
    <xf numFmtId="0" fontId="20" fillId="0" borderId="68" xfId="4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</cellXfs>
  <cellStyles count="10">
    <cellStyle name="Гиперссылка" xfId="1" builtinId="8"/>
    <cellStyle name="Обычный" xfId="0" builtinId="0"/>
    <cellStyle name="Обычный_Nastya_Otkrit" xfId="2"/>
    <cellStyle name="Обычный_Відкр_1" xfId="3"/>
    <cellStyle name="Обычный_Відкр_2" xfId="4"/>
    <cellStyle name="Обычный_З_2_28.10" xfId="5"/>
    <cellStyle name="Обычный_Лист2" xfId="6"/>
    <cellStyle name="Обычный_Лист5" xfId="7"/>
    <cellStyle name="Процентный" xfId="8" builtinId="5"/>
    <cellStyle name="Процентн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15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Equity Indexes and  Rates of Return of Public Funds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4871815631523464"/>
          <c:y val="1.915715980139413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3333361155650006E-2"/>
          <c:y val="0.29118882898119081"/>
          <c:w val="0.95042814372007189"/>
          <c:h val="0.32567171662370026"/>
        </c:manualLayout>
      </c:layout>
      <c:barChart>
        <c:barDir val="col"/>
        <c:grouping val="clustered"/>
        <c:ser>
          <c:idx val="0"/>
          <c:order val="0"/>
          <c:tx>
            <c:strRef>
              <c:f>'інд+дох'!$B$2</c:f>
              <c:strCache>
                <c:ptCount val="1"/>
                <c:pt idx="0">
                  <c:v>PFTS Index</c:v>
                </c:pt>
              </c:strCache>
            </c:strRef>
          </c:tx>
          <c:spPr>
            <a:solidFill>
              <a:srgbClr val="99CCFF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-3.2349358169615609E-3"/>
                  <c:y val="1.055029474621688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FF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3366FF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February</c:v>
                </c:pt>
                <c:pt idx="1">
                  <c:v>March</c:v>
                </c:pt>
                <c:pt idx="2">
                  <c:v>YTD 2018</c:v>
                </c:pt>
              </c:strCache>
            </c:strRef>
          </c:cat>
          <c:val>
            <c:numRef>
              <c:f>'інд+дох'!$B$3:$B$5</c:f>
              <c:numCache>
                <c:formatCode>0.00%</c:formatCode>
                <c:ptCount val="3"/>
                <c:pt idx="0">
                  <c:v>3.4751223004414689E-2</c:v>
                </c:pt>
                <c:pt idx="1">
                  <c:v>2.9605926950906802E-2</c:v>
                </c:pt>
                <c:pt idx="2">
                  <c:v>0.13362534120485003</c:v>
                </c:pt>
              </c:numCache>
            </c:numRef>
          </c:val>
        </c:ser>
        <c:ser>
          <c:idx val="1"/>
          <c:order val="1"/>
          <c:tx>
            <c:strRef>
              <c:f>'інд+дох'!$C$2</c:f>
              <c:strCache>
                <c:ptCount val="1"/>
                <c:pt idx="0">
                  <c:v>UX Index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dLbls>
            <c:dLbl>
              <c:idx val="2"/>
              <c:layout>
                <c:manualLayout>
                  <c:x val="6.7002012308576813E-3"/>
                  <c:y val="1.1657515500493791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8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8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showVal val="1"/>
          </c:dLbls>
          <c:cat>
            <c:strRef>
              <c:f>'інд+дох'!$A$3:$A$5</c:f>
              <c:strCache>
                <c:ptCount val="3"/>
                <c:pt idx="0">
                  <c:v>February</c:v>
                </c:pt>
                <c:pt idx="1">
                  <c:v>March</c:v>
                </c:pt>
                <c:pt idx="2">
                  <c:v>YTD 2018</c:v>
                </c:pt>
              </c:strCache>
            </c:strRef>
          </c:cat>
          <c:val>
            <c:numRef>
              <c:f>'інд+дох'!$C$3:$C$5</c:f>
              <c:numCache>
                <c:formatCode>0.00%</c:formatCode>
                <c:ptCount val="3"/>
                <c:pt idx="0">
                  <c:v>5.8271571816626899E-2</c:v>
                </c:pt>
                <c:pt idx="1">
                  <c:v>4.8541351096125895E-2</c:v>
                </c:pt>
                <c:pt idx="2">
                  <c:v>0.21377215635637992</c:v>
                </c:pt>
              </c:numCache>
            </c:numRef>
          </c:val>
        </c:ser>
        <c:ser>
          <c:idx val="2"/>
          <c:order val="2"/>
          <c:tx>
            <c:strRef>
              <c:f>'інд+дох'!$D$2</c:f>
              <c:strCache>
                <c:ptCount val="1"/>
                <c:pt idx="0">
                  <c:v>Open-Ended CII</c:v>
                </c:pt>
              </c:strCache>
            </c:strRef>
          </c:tx>
          <c:spPr>
            <a:solidFill>
              <a:srgbClr val="CC99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3.9471514190190875E-4"/>
                  <c:y val="-2.3457478071636749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4488338383126777E-4"/>
                  <c:y val="-2.9698386782105929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7507877337713469E-4"/>
                  <c:y val="-1.5534397231112093E-2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8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February</c:v>
                </c:pt>
                <c:pt idx="1">
                  <c:v>March</c:v>
                </c:pt>
                <c:pt idx="2">
                  <c:v>YTD 2018</c:v>
                </c:pt>
              </c:strCache>
            </c:strRef>
          </c:cat>
          <c:val>
            <c:numRef>
              <c:f>'інд+дох'!$D$3:$D$5</c:f>
              <c:numCache>
                <c:formatCode>0.00%</c:formatCode>
                <c:ptCount val="3"/>
                <c:pt idx="0">
                  <c:v>1.7386441794530166E-2</c:v>
                </c:pt>
                <c:pt idx="1">
                  <c:v>7.489468203608309E-3</c:v>
                </c:pt>
                <c:pt idx="2">
                  <c:v>6.2818558314842413E-2</c:v>
                </c:pt>
              </c:numCache>
            </c:numRef>
          </c:val>
        </c:ser>
        <c:ser>
          <c:idx val="3"/>
          <c:order val="3"/>
          <c:tx>
            <c:strRef>
              <c:f>'інд+дох'!$E$2</c:f>
              <c:strCache>
                <c:ptCount val="1"/>
                <c:pt idx="0">
                  <c:v>Interval CII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3609211393114369E-3"/>
                  <c:y val="-1.72840848699845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9111652885744256E-4"/>
                  <c:y val="-8.206826097728815E-3"/>
                </c:manualLayout>
              </c:layout>
              <c:dLblPos val="outEnd"/>
              <c:showVal val="1"/>
            </c:dLbl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808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0" u="none" strike="noStrike" baseline="0">
                    <a:solidFill>
                      <a:srgbClr val="808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February</c:v>
                </c:pt>
                <c:pt idx="1">
                  <c:v>March</c:v>
                </c:pt>
                <c:pt idx="2">
                  <c:v>YTD 2018</c:v>
                </c:pt>
              </c:strCache>
            </c:strRef>
          </c:cat>
          <c:val>
            <c:numRef>
              <c:f>'інд+дох'!$E$3:$E$5</c:f>
              <c:numCache>
                <c:formatCode>0.00%</c:formatCode>
                <c:ptCount val="3"/>
                <c:pt idx="0">
                  <c:v>1.5306958183537148E-2</c:v>
                </c:pt>
                <c:pt idx="1">
                  <c:v>1.2931920999145058E-2</c:v>
                </c:pt>
                <c:pt idx="2">
                  <c:v>8.7131774385896116E-2</c:v>
                </c:pt>
              </c:numCache>
            </c:numRef>
          </c:val>
        </c:ser>
        <c:ser>
          <c:idx val="4"/>
          <c:order val="4"/>
          <c:tx>
            <c:strRef>
              <c:f>'інд+дох'!$F$2</c:f>
              <c:strCache>
                <c:ptCount val="1"/>
                <c:pt idx="0">
                  <c:v>Closed-End CII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3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dLbl>
              <c:idx val="4"/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8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75" b="1" i="0" u="none" strike="noStrike" baseline="0">
                    <a:solidFill>
                      <a:srgbClr val="00008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'інд+дох'!$A$3:$A$5</c:f>
              <c:strCache>
                <c:ptCount val="3"/>
                <c:pt idx="0">
                  <c:v>February</c:v>
                </c:pt>
                <c:pt idx="1">
                  <c:v>March</c:v>
                </c:pt>
                <c:pt idx="2">
                  <c:v>YTD 2018</c:v>
                </c:pt>
              </c:strCache>
            </c:strRef>
          </c:cat>
          <c:val>
            <c:numRef>
              <c:f>'інд+дох'!$F$3:$F$5</c:f>
              <c:numCache>
                <c:formatCode>0.00%</c:formatCode>
                <c:ptCount val="3"/>
                <c:pt idx="0">
                  <c:v>3.8004109674489639E-2</c:v>
                </c:pt>
                <c:pt idx="1">
                  <c:v>3.4328683170560481E-2</c:v>
                </c:pt>
                <c:pt idx="2">
                  <c:v>0.14347734074242102</c:v>
                </c:pt>
              </c:numCache>
            </c:numRef>
          </c:val>
        </c:ser>
        <c:dLbls>
          <c:showVal val="1"/>
        </c:dLbls>
        <c:gapWidth val="400"/>
        <c:overlap val="-10"/>
        <c:axId val="63471616"/>
        <c:axId val="63473152"/>
      </c:barChart>
      <c:catAx>
        <c:axId val="63471616"/>
        <c:scaling>
          <c:orientation val="minMax"/>
        </c:scaling>
        <c:axPos val="b"/>
        <c:numFmt formatCode="General" sourceLinked="0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473152"/>
        <c:crosses val="autoZero"/>
        <c:auto val="1"/>
        <c:lblAlgn val="ctr"/>
        <c:lblOffset val="0"/>
        <c:tickLblSkip val="1"/>
        <c:tickMarkSkip val="1"/>
      </c:catAx>
      <c:valAx>
        <c:axId val="63473152"/>
        <c:scaling>
          <c:orientation val="minMax"/>
          <c:max val="0.31"/>
          <c:min val="-0.01"/>
        </c:scaling>
        <c:axPos val="l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34716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4.2735078404679489E-3"/>
          <c:y val="0.76245496009548652"/>
          <c:w val="0.64273557920637958"/>
          <c:h val="8.4291503126134176E-2"/>
        </c:manualLayout>
      </c:layout>
      <c:spPr>
        <a:solidFill>
          <a:srgbClr val="FFFFFF"/>
        </a:solidFill>
        <a:ln w="3175">
          <a:solidFill>
            <a:srgbClr val="FFFFCC"/>
          </a:solidFill>
          <a:prstDash val="solid"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Dynamics of the Ukrainian and Global Equity Indexes  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1702127659574468"/>
          <c:y val="1.22850122850122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978723404255319"/>
          <c:y val="0.26044226044226043"/>
          <c:w val="0.66775777414075288"/>
          <c:h val="0.52825552825552824"/>
        </c:manualLayout>
      </c:layout>
      <c:barChart>
        <c:barDir val="bar"/>
        <c:grouping val="clustered"/>
        <c:ser>
          <c:idx val="0"/>
          <c:order val="0"/>
          <c:tx>
            <c:strRef>
              <c:f>'інд+дох'!$B$22</c:f>
              <c:strCache>
                <c:ptCount val="1"/>
                <c:pt idx="0">
                  <c:v>Monthly change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100" b="1" i="0" u="none" strike="noStrike" baseline="0">
                    <a:solidFill>
                      <a:srgbClr val="333333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'інд+дох'!$A$23:$A$35</c:f>
              <c:strCache>
                <c:ptCount val="13"/>
                <c:pt idx="0">
                  <c:v>WIG20 (Poland)</c:v>
                </c:pt>
                <c:pt idx="1">
                  <c:v>NIKKEI 225 (Japan)</c:v>
                </c:pt>
                <c:pt idx="2">
                  <c:v>DJIA (USA)</c:v>
                </c:pt>
                <c:pt idx="3">
                  <c:v>SHANGHAI SE COMPOSITE (China)</c:v>
                </c:pt>
                <c:pt idx="4">
                  <c:v>RTSI (Russia)</c:v>
                </c:pt>
                <c:pt idx="5">
                  <c:v>CAC 40 (France)</c:v>
                </c:pt>
                <c:pt idx="6">
                  <c:v>DAX (Germany)</c:v>
                </c:pt>
                <c:pt idx="7">
                  <c:v>S&amp;P 500 (USA)</c:v>
                </c:pt>
                <c:pt idx="8">
                  <c:v>HANG SENG (Hong Kong)</c:v>
                </c:pt>
                <c:pt idx="9">
                  <c:v>FTSE 100 (Great Britain)</c:v>
                </c:pt>
                <c:pt idx="10">
                  <c:v>MICEX (Russia)</c:v>
                </c:pt>
                <c:pt idx="11">
                  <c:v>PFTS Index</c:v>
                </c:pt>
                <c:pt idx="12">
                  <c:v>UX Index</c:v>
                </c:pt>
              </c:strCache>
            </c:strRef>
          </c:cat>
          <c:val>
            <c:numRef>
              <c:f>'інд+дох'!$B$23:$B$35</c:f>
              <c:numCache>
                <c:formatCode>0.00%</c:formatCode>
                <c:ptCount val="13"/>
                <c:pt idx="0">
                  <c:v>-6.5109629830141458E-2</c:v>
                </c:pt>
                <c:pt idx="1">
                  <c:v>-4.11976668732984E-2</c:v>
                </c:pt>
                <c:pt idx="2">
                  <c:v>-3.7000383552011296E-2</c:v>
                </c:pt>
                <c:pt idx="3">
                  <c:v>-3.0335876944524887E-2</c:v>
                </c:pt>
                <c:pt idx="4">
                  <c:v>-2.9942355714252411E-2</c:v>
                </c:pt>
                <c:pt idx="5">
                  <c:v>-2.8792460844771717E-2</c:v>
                </c:pt>
                <c:pt idx="6">
                  <c:v>-2.7269547316830067E-2</c:v>
                </c:pt>
                <c:pt idx="7">
                  <c:v>-2.6884513768364315E-2</c:v>
                </c:pt>
                <c:pt idx="8">
                  <c:v>-2.435878814915482E-2</c:v>
                </c:pt>
                <c:pt idx="9">
                  <c:v>-2.4239792807156046E-2</c:v>
                </c:pt>
                <c:pt idx="10">
                  <c:v>-9.6569139672588733E-3</c:v>
                </c:pt>
                <c:pt idx="11">
                  <c:v>2.9605926950906802E-2</c:v>
                </c:pt>
                <c:pt idx="12">
                  <c:v>4.8541351096125895E-2</c:v>
                </c:pt>
              </c:numCache>
            </c:numRef>
          </c:val>
        </c:ser>
        <c:ser>
          <c:idx val="1"/>
          <c:order val="1"/>
          <c:tx>
            <c:strRef>
              <c:f>'інд+дох'!$C$22</c:f>
              <c:strCache>
                <c:ptCount val="1"/>
                <c:pt idx="0">
                  <c:v>YTD change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dLbls>
            <c:delete val="1"/>
          </c:dLbls>
          <c:cat>
            <c:strRef>
              <c:f>'інд+дох'!$A$23:$A$35</c:f>
              <c:strCache>
                <c:ptCount val="13"/>
                <c:pt idx="0">
                  <c:v>WIG20 (Poland)</c:v>
                </c:pt>
                <c:pt idx="1">
                  <c:v>NIKKEI 225 (Japan)</c:v>
                </c:pt>
                <c:pt idx="2">
                  <c:v>DJIA (USA)</c:v>
                </c:pt>
                <c:pt idx="3">
                  <c:v>SHANGHAI SE COMPOSITE (China)</c:v>
                </c:pt>
                <c:pt idx="4">
                  <c:v>RTSI (Russia)</c:v>
                </c:pt>
                <c:pt idx="5">
                  <c:v>CAC 40 (France)</c:v>
                </c:pt>
                <c:pt idx="6">
                  <c:v>DAX (Germany)</c:v>
                </c:pt>
                <c:pt idx="7">
                  <c:v>S&amp;P 500 (USA)</c:v>
                </c:pt>
                <c:pt idx="8">
                  <c:v>HANG SENG (Hong Kong)</c:v>
                </c:pt>
                <c:pt idx="9">
                  <c:v>FTSE 100 (Great Britain)</c:v>
                </c:pt>
                <c:pt idx="10">
                  <c:v>MICEX (Russia)</c:v>
                </c:pt>
                <c:pt idx="11">
                  <c:v>PFTS Index</c:v>
                </c:pt>
                <c:pt idx="12">
                  <c:v>UX Index</c:v>
                </c:pt>
              </c:strCache>
            </c:strRef>
          </c:cat>
          <c:val>
            <c:numRef>
              <c:f>'інд+дох'!$C$23:$C$35</c:f>
              <c:numCache>
                <c:formatCode>0.00%</c:formatCode>
                <c:ptCount val="13"/>
                <c:pt idx="0">
                  <c:v>-0.10191328655417453</c:v>
                </c:pt>
                <c:pt idx="1">
                  <c:v>-7.0540928287094018E-2</c:v>
                </c:pt>
                <c:pt idx="2">
                  <c:v>-2.4924330136630535E-2</c:v>
                </c:pt>
                <c:pt idx="3">
                  <c:v>-4.4340300413767464E-2</c:v>
                </c:pt>
                <c:pt idx="4">
                  <c:v>8.016943426626133E-2</c:v>
                </c:pt>
                <c:pt idx="5">
                  <c:v>-2.7342750011294048E-2</c:v>
                </c:pt>
                <c:pt idx="6">
                  <c:v>-6.3549533815774439E-2</c:v>
                </c:pt>
                <c:pt idx="7">
                  <c:v>-1.2245615478697403E-2</c:v>
                </c:pt>
                <c:pt idx="8">
                  <c:v>5.823360623547158E-3</c:v>
                </c:pt>
                <c:pt idx="9">
                  <c:v>-8.2099230335975326E-2</c:v>
                </c:pt>
                <c:pt idx="10">
                  <c:v>7.8151810175661529E-2</c:v>
                </c:pt>
                <c:pt idx="11">
                  <c:v>0.13362534120485003</c:v>
                </c:pt>
                <c:pt idx="12">
                  <c:v>0.21377215635637992</c:v>
                </c:pt>
              </c:numCache>
            </c:numRef>
          </c:val>
        </c:ser>
        <c:dLbls>
          <c:showVal val="1"/>
        </c:dLbls>
        <c:gapWidth val="100"/>
        <c:overlap val="-20"/>
        <c:axId val="65743872"/>
        <c:axId val="65766144"/>
      </c:barChart>
      <c:catAx>
        <c:axId val="6574387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766144"/>
        <c:crosses val="autoZero"/>
        <c:lblAlgn val="ctr"/>
        <c:lblOffset val="100"/>
        <c:tickLblSkip val="1"/>
        <c:tickMarkSkip val="1"/>
      </c:catAx>
      <c:valAx>
        <c:axId val="65766144"/>
        <c:scaling>
          <c:orientation val="minMax"/>
          <c:max val="0.25"/>
          <c:min val="-0.11"/>
        </c:scaling>
        <c:axPos val="b"/>
        <c:numFmt formatCode="0%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33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74387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057283142389524"/>
          <c:y val="0.88697788697788693"/>
          <c:w val="0.58428805237315873"/>
          <c:h val="5.896805896805897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baseline="0"/>
              <a:t>Funds' Shares within  the Aggregate NAV of Open-Ended CII</a:t>
            </a:r>
            <a:endParaRPr lang="ru-RU" sz="1400" b="1" i="0" baseline="0"/>
          </a:p>
        </c:rich>
      </c:tx>
      <c:layout>
        <c:manualLayout>
          <c:xMode val="edge"/>
          <c:yMode val="edge"/>
          <c:x val="0.24209094664163691"/>
          <c:y val="7.2368576036047225E-2"/>
        </c:manualLayout>
      </c:layout>
      <c:spPr>
        <a:noFill/>
        <a:ln w="25400">
          <a:noFill/>
        </a:ln>
      </c:spPr>
    </c:title>
    <c:view3D>
      <c:rotX val="35"/>
      <c:hPercent val="50"/>
      <c:rotY val="260"/>
      <c:perspective val="0"/>
    </c:view3D>
    <c:plotArea>
      <c:layout>
        <c:manualLayout>
          <c:layoutTarget val="inner"/>
          <c:xMode val="edge"/>
          <c:yMode val="edge"/>
          <c:x val="0.34250366882822497"/>
          <c:y val="0.31359716282287131"/>
          <c:w val="0.36176090322017335"/>
          <c:h val="0.3662288544854511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25"/>
          <c:dPt>
            <c:idx val="0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CCCCFF"/>
              </a:solidFill>
              <a:ln w="25400">
                <a:noFill/>
              </a:ln>
            </c:spPr>
          </c:dPt>
          <c:dPt>
            <c:idx val="8"/>
            <c:spPr>
              <a:solidFill>
                <a:srgbClr val="000080"/>
              </a:solidFill>
              <a:ln w="25400">
                <a:noFill/>
              </a:ln>
            </c:spPr>
          </c:dPt>
          <c:dPt>
            <c:idx val="9"/>
            <c:spPr>
              <a:solidFill>
                <a:srgbClr val="FF00FF"/>
              </a:solidFill>
              <a:ln w="25400">
                <a:noFill/>
              </a:ln>
            </c:spPr>
          </c:dPt>
          <c:dPt>
            <c:idx val="1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-3.4700408881784224E-2"/>
                  <c:y val="-3.6443479230898919E-2"/>
                </c:manualLayout>
              </c:layout>
              <c:dLblPos val="bestFit"/>
              <c:showCatName val="1"/>
              <c:showPercent val="1"/>
            </c:dLbl>
            <c:dLbl>
              <c:idx val="1"/>
              <c:layout>
                <c:manualLayout>
                  <c:x val="2.9834276542375256E-2"/>
                  <c:y val="-9.8449821146765884E-2"/>
                </c:manualLayout>
              </c:layout>
              <c:dLblPos val="bestFit"/>
              <c:showCatName val="1"/>
              <c:showPercent val="1"/>
            </c:dLbl>
            <c:dLbl>
              <c:idx val="2"/>
              <c:layout>
                <c:manualLayout>
                  <c:x val="3.9060301267799732E-2"/>
                  <c:y val="-7.7282066306417221E-2"/>
                </c:manualLayout>
              </c:layout>
              <c:dLblPos val="bestFit"/>
              <c:showCatName val="1"/>
              <c:showPercent val="1"/>
            </c:dLbl>
            <c:dLbl>
              <c:idx val="3"/>
              <c:layout>
                <c:manualLayout>
                  <c:x val="6.4906998409442487E-2"/>
                  <c:y val="1.4887083204759009E-2"/>
                </c:manualLayout>
              </c:layout>
              <c:dLblPos val="bestFit"/>
              <c:showCatName val="1"/>
              <c:showPercent val="1"/>
            </c:dLbl>
            <c:dLbl>
              <c:idx val="4"/>
              <c:layout>
                <c:manualLayout>
                  <c:x val="0.13233614997198376"/>
                  <c:y val="0.10393640434895046"/>
                </c:manualLayout>
              </c:layout>
              <c:dLblPos val="bestFit"/>
              <c:showCatName val="1"/>
              <c:showPercent val="1"/>
            </c:dLbl>
            <c:dLbl>
              <c:idx val="5"/>
              <c:layout>
                <c:manualLayout>
                  <c:x val="3.0998290306136773E-2"/>
                  <c:y val="0.16573485020733197"/>
                </c:manualLayout>
              </c:layout>
              <c:dLblPos val="bestFit"/>
              <c:showCatName val="1"/>
              <c:showPercent val="1"/>
            </c:dLbl>
            <c:dLbl>
              <c:idx val="6"/>
              <c:layout>
                <c:manualLayout>
                  <c:x val="3.5115901316743123E-2"/>
                  <c:y val="0.10067211099483006"/>
                </c:manualLayout>
              </c:layout>
              <c:dLblPos val="bestFit"/>
              <c:showCatName val="1"/>
              <c:showPercent val="1"/>
            </c:dLbl>
            <c:dLbl>
              <c:idx val="7"/>
              <c:layout>
                <c:manualLayout>
                  <c:x val="-9.5185705182315436E-2"/>
                  <c:y val="0.11151427443271912"/>
                </c:manualLayout>
              </c:layout>
              <c:dLblPos val="bestFit"/>
              <c:showCatName val="1"/>
              <c:showPercent val="1"/>
            </c:dLbl>
            <c:dLbl>
              <c:idx val="8"/>
              <c:layout>
                <c:manualLayout>
                  <c:x val="-7.9125149967073205E-2"/>
                  <c:y val="-9.9296062442396867E-4"/>
                </c:manualLayout>
              </c:layout>
              <c:dLblPos val="bestFit"/>
              <c:showCatName val="1"/>
              <c:showPercent val="1"/>
            </c:dLbl>
            <c:dLbl>
              <c:idx val="9"/>
              <c:layout>
                <c:manualLayout>
                  <c:x val="-0.1183488321358622"/>
                  <c:y val="-6.7151011416631518E-2"/>
                </c:manualLayout>
              </c:layout>
              <c:dLblPos val="bestFit"/>
              <c:showCatName val="1"/>
              <c:showPercent val="1"/>
            </c:dLbl>
            <c:dLbl>
              <c:idx val="10"/>
              <c:layout>
                <c:manualLayout>
                  <c:x val="-0.10625315116624352"/>
                  <c:y val="-0.12688020182845386"/>
                </c:manualLayout>
              </c:layout>
              <c:dLblPos val="bestFit"/>
              <c:showCatName val="1"/>
              <c:showPercent val="1"/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CatName val="1"/>
            <c:showPercent val="1"/>
            <c:showLeaderLines val="1"/>
          </c:dLbls>
          <c:cat>
            <c:strRef>
              <c:f>В_ВЧА!$B$23:$B$33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Sofiivskyi</c:v>
                </c:pt>
                <c:pt idx="4">
                  <c:v>UNIVER.UA/Myhailo Hrushevskyi: Fond Derzhavnykh Paperiv</c:v>
                </c:pt>
                <c:pt idx="5">
                  <c:v>KINTO-Ekviti</c:v>
                </c:pt>
                <c:pt idx="6">
                  <c:v>Altus – Depozyt</c:v>
                </c:pt>
                <c:pt idx="7">
                  <c:v>ОТP Klasychnyi</c:v>
                </c:pt>
                <c:pt idx="8">
                  <c:v>Altus – Zbalansovanyi</c:v>
                </c:pt>
                <c:pt idx="9">
                  <c:v>Аrgentum</c:v>
                </c:pt>
                <c:pt idx="10">
                  <c:v>KINTO-Kaznacheiskyi</c:v>
                </c:pt>
              </c:strCache>
            </c:strRef>
          </c:cat>
          <c:val>
            <c:numRef>
              <c:f>В_ВЧА!$C$23:$C$33</c:f>
              <c:numCache>
                <c:formatCode>#,##0.00</c:formatCode>
                <c:ptCount val="11"/>
                <c:pt idx="0">
                  <c:v>7450586.2998999953</c:v>
                </c:pt>
                <c:pt idx="1">
                  <c:v>29384132.489999998</c:v>
                </c:pt>
                <c:pt idx="2">
                  <c:v>11734056.58</c:v>
                </c:pt>
                <c:pt idx="3">
                  <c:v>6823942.3745999997</c:v>
                </c:pt>
                <c:pt idx="4">
                  <c:v>6255747.79</c:v>
                </c:pt>
                <c:pt idx="5">
                  <c:v>5543226.5700000003</c:v>
                </c:pt>
                <c:pt idx="6">
                  <c:v>3915446.42</c:v>
                </c:pt>
                <c:pt idx="7">
                  <c:v>3912715.12</c:v>
                </c:pt>
                <c:pt idx="8">
                  <c:v>3034126.6</c:v>
                </c:pt>
                <c:pt idx="9">
                  <c:v>2503659.2599999998</c:v>
                </c:pt>
                <c:pt idx="10">
                  <c:v>2296001.88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showCatName val="1"/>
            <c:showPercent val="1"/>
            <c:showLeaderLines val="1"/>
          </c:dLbls>
          <c:cat>
            <c:strRef>
              <c:f>В_ВЧА!$B$23:$B$33</c:f>
              <c:strCache>
                <c:ptCount val="11"/>
                <c:pt idx="0">
                  <c:v>Others</c:v>
                </c:pt>
                <c:pt idx="1">
                  <c:v>КІNТО-Klasychnyi</c:v>
                </c:pt>
                <c:pt idx="2">
                  <c:v>ОТP Fond Aktsii</c:v>
                </c:pt>
                <c:pt idx="3">
                  <c:v>Sofiivskyi</c:v>
                </c:pt>
                <c:pt idx="4">
                  <c:v>UNIVER.UA/Myhailo Hrushevskyi: Fond Derzhavnykh Paperiv</c:v>
                </c:pt>
                <c:pt idx="5">
                  <c:v>KINTO-Ekviti</c:v>
                </c:pt>
                <c:pt idx="6">
                  <c:v>Altus – Depozyt</c:v>
                </c:pt>
                <c:pt idx="7">
                  <c:v>ОТP Klasychnyi</c:v>
                </c:pt>
                <c:pt idx="8">
                  <c:v>Altus – Zbalansovanyi</c:v>
                </c:pt>
                <c:pt idx="9">
                  <c:v>Аrgentum</c:v>
                </c:pt>
                <c:pt idx="10">
                  <c:v>KINTO-Kaznacheiskyi</c:v>
                </c:pt>
              </c:strCache>
            </c:strRef>
          </c:cat>
          <c:val>
            <c:numRef>
              <c:f>В_ВЧА!$D$23:$D$33</c:f>
              <c:numCache>
                <c:formatCode>0.00%</c:formatCode>
                <c:ptCount val="11"/>
                <c:pt idx="0">
                  <c:v>8.9924669277044331E-2</c:v>
                </c:pt>
                <c:pt idx="1">
                  <c:v>0.35465106902950305</c:v>
                </c:pt>
                <c:pt idx="2">
                  <c:v>0.14162390914776585</c:v>
                </c:pt>
                <c:pt idx="3">
                  <c:v>8.2361405733901785E-2</c:v>
                </c:pt>
                <c:pt idx="4">
                  <c:v>7.5503595080014266E-2</c:v>
                </c:pt>
                <c:pt idx="5">
                  <c:v>6.6903837627069099E-2</c:v>
                </c:pt>
                <c:pt idx="6">
                  <c:v>4.7257384884624873E-2</c:v>
                </c:pt>
                <c:pt idx="7">
                  <c:v>4.7224419526019516E-2</c:v>
                </c:pt>
                <c:pt idx="8">
                  <c:v>3.6620316853902511E-2</c:v>
                </c:pt>
                <c:pt idx="9">
                  <c:v>3.0217854256775933E-2</c:v>
                </c:pt>
                <c:pt idx="10">
                  <c:v>2.7711538583378773E-2</c:v>
                </c:pt>
              </c:numCache>
            </c:numRef>
          </c:val>
        </c:ser>
        <c:dLbls>
          <c:showCatName val="1"/>
          <c:showPercent val="1"/>
        </c:dLbls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Open-Ended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41095000043481522"/>
          <c:y val="3.901441283368842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7704494411335857E-2"/>
          <c:y val="0.38603734803860135"/>
          <c:w val="0.91160979229681327"/>
          <c:h val="0.34291615490662991"/>
        </c:manualLayout>
      </c:layout>
      <c:barChart>
        <c:barDir val="col"/>
        <c:grouping val="clustered"/>
        <c:ser>
          <c:idx val="1"/>
          <c:order val="0"/>
          <c:tx>
            <c:strRef>
              <c:f>'В_динаміка ВЧА'!$C$55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8"/>
              <c:layout>
                <c:manualLayout>
                  <c:x val="-2.4553297101980219E-3"/>
                  <c:y val="-4.6876286735256182E-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l"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ВЧА'!$B$56:$B$65</c:f>
              <c:strCache>
                <c:ptCount val="10"/>
                <c:pt idx="0">
                  <c:v>ОТP Fond Aktsii</c:v>
                </c:pt>
                <c:pt idx="1">
                  <c:v>KINTO-Kaznacheiskyi</c:v>
                </c:pt>
                <c:pt idx="2">
                  <c:v>UNIVER.UA/Volodymyr Velykyi: Fond Zbalansovanyi</c:v>
                </c:pt>
                <c:pt idx="3">
                  <c:v>KINTO-Ekviti</c:v>
                </c:pt>
                <c:pt idx="4">
                  <c:v>Аrgentum</c:v>
                </c:pt>
                <c:pt idx="5">
                  <c:v>UNIVER.UA/Taras Shevchenko: Fond Zaoshchadzhen</c:v>
                </c:pt>
                <c:pt idx="6">
                  <c:v>UNIVER.UA/Iaroslav Mudryi: Fond Aktsii</c:v>
                </c:pt>
                <c:pt idx="7">
                  <c:v>UNIVER.UA/Myhailo Hrushevskyi: Fond Derzhavnykh Paperiv   </c:v>
                </c:pt>
                <c:pt idx="8">
                  <c:v>OTP-Кlasychnyi</c:v>
                </c:pt>
                <c:pt idx="9">
                  <c:v>VSI</c:v>
                </c:pt>
              </c:strCache>
            </c:strRef>
          </c:cat>
          <c:val>
            <c:numRef>
              <c:f>'В_динаміка ВЧА'!$C$56:$C$65</c:f>
              <c:numCache>
                <c:formatCode>#,##0.00</c:formatCode>
                <c:ptCount val="10"/>
                <c:pt idx="0">
                  <c:v>313.91608999999983</c:v>
                </c:pt>
                <c:pt idx="1">
                  <c:v>-178.06074999999998</c:v>
                </c:pt>
                <c:pt idx="2">
                  <c:v>25.70435000000009</c:v>
                </c:pt>
                <c:pt idx="3">
                  <c:v>292.59241000000014</c:v>
                </c:pt>
                <c:pt idx="4">
                  <c:v>115.10688999999967</c:v>
                </c:pt>
                <c:pt idx="5">
                  <c:v>-42.069069999999947</c:v>
                </c:pt>
                <c:pt idx="6">
                  <c:v>-146.79515000000015</c:v>
                </c:pt>
                <c:pt idx="7">
                  <c:v>-230.07683000000009</c:v>
                </c:pt>
                <c:pt idx="8">
                  <c:v>-490.20641000000018</c:v>
                </c:pt>
                <c:pt idx="9">
                  <c:v>-565.49761999999987</c:v>
                </c:pt>
              </c:numCache>
            </c:numRef>
          </c:val>
        </c:ser>
        <c:ser>
          <c:idx val="0"/>
          <c:order val="1"/>
          <c:tx>
            <c:strRef>
              <c:f>'В_динаміка ВЧА'!$E$55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5767340193414085E-3"/>
                  <c:y val="-5.8109825305307315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5126651321681092E-3"/>
                  <c:y val="-3.320263317536821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380780787158826E-3"/>
                  <c:y val="3.743395017970208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6147968200675138E-3"/>
                  <c:y val="-3.5040511106745643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4.9597998289434406E-4"/>
                  <c:y val="-2.5600125838423906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1.8775567424631238E-3"/>
                  <c:y val="8.4463225462617971E-3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3.9658736044913669E-4"/>
                  <c:y val="4.9601507647769457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5.2854088196400322E-4"/>
                  <c:y val="5.5554226428296254E-3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 val="-6.6049440347898088E-4"/>
                  <c:y val="-5.5193328324326437E-3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 val="-7.9237874848826404E-4"/>
                  <c:y val="6.4759698304502501E-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67941974389704607"/>
                  <c:y val="0.37782378744203532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0461757677790309"/>
                  <c:y val="0.35523649580147887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4617431839490693"/>
                  <c:y val="0.34907632535405442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58707142919259314"/>
                  <c:y val="0.38398395788945983"/>
                </c:manualLayout>
              </c:layout>
              <c:dLblPos val="outEnd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2862817080959699"/>
                  <c:y val="0.3470229352049129"/>
                </c:manualLayout>
              </c:layout>
              <c:dLblPos val="outEnd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84454324591825"/>
                  <c:y val="0.3511297155031958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70976276158565199"/>
                  <c:y val="0.3531831056523374"/>
                </c:manualLayout>
              </c:layout>
              <c:dLblPos val="outEnd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74934061074470326"/>
                  <c:y val="0.35728988595062039"/>
                </c:manualLayout>
              </c:layout>
              <c:dLblPos val="outEnd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78298178252989681"/>
                  <c:y val="0.4147848101265823"/>
                </c:manualLayout>
              </c:layout>
              <c:dLblPos val="outEnd"/>
              <c:showVal val="1"/>
            </c:dLbl>
            <c:dLbl>
              <c:idx val="19"/>
              <c:layout>
                <c:manualLayout>
                  <c:xMode val="edge"/>
                  <c:yMode val="edge"/>
                  <c:x val="0.72691316288790753"/>
                  <c:y val="0.46406617370597819"/>
                </c:manualLayout>
              </c:layout>
              <c:dLblPos val="outEnd"/>
              <c:showVal val="1"/>
            </c:dLbl>
            <c:dLbl>
              <c:idx val="20"/>
              <c:layout>
                <c:manualLayout>
                  <c:xMode val="edge"/>
                  <c:yMode val="edge"/>
                  <c:x val="0.75725618057651345"/>
                  <c:y val="0.66324501817270332"/>
                </c:manualLayout>
              </c:layout>
              <c:dLblPos val="outEnd"/>
              <c:showVal val="1"/>
            </c:dLbl>
            <c:dLbl>
              <c:idx val="21"/>
              <c:layout>
                <c:manualLayout>
                  <c:xMode val="edge"/>
                  <c:yMode val="edge"/>
                  <c:x val="0.80277070710942233"/>
                  <c:y val="0.4147848101265823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'В_динаміка ВЧА'!$B$56:$B$65</c:f>
              <c:strCache>
                <c:ptCount val="10"/>
                <c:pt idx="0">
                  <c:v>ОТP Fond Aktsii</c:v>
                </c:pt>
                <c:pt idx="1">
                  <c:v>KINTO-Kaznacheiskyi</c:v>
                </c:pt>
                <c:pt idx="2">
                  <c:v>UNIVER.UA/Volodymyr Velykyi: Fond Zbalansovanyi</c:v>
                </c:pt>
                <c:pt idx="3">
                  <c:v>KINTO-Ekviti</c:v>
                </c:pt>
                <c:pt idx="4">
                  <c:v>Аrgentum</c:v>
                </c:pt>
                <c:pt idx="5">
                  <c:v>UNIVER.UA/Taras Shevchenko: Fond Zaoshchadzhen</c:v>
                </c:pt>
                <c:pt idx="6">
                  <c:v>UNIVER.UA/Iaroslav Mudryi: Fond Aktsii</c:v>
                </c:pt>
                <c:pt idx="7">
                  <c:v>UNIVER.UA/Myhailo Hrushevskyi: Fond Derzhavnykh Paperiv   </c:v>
                </c:pt>
                <c:pt idx="8">
                  <c:v>OTP-Кlasychnyi</c:v>
                </c:pt>
                <c:pt idx="9">
                  <c:v>VSI</c:v>
                </c:pt>
              </c:strCache>
            </c:strRef>
          </c:cat>
          <c:val>
            <c:numRef>
              <c:f>'В_динаміка ВЧА'!$E$56:$E$65</c:f>
              <c:numCache>
                <c:formatCode>#,##0.00</c:formatCode>
                <c:ptCount val="10"/>
                <c:pt idx="0">
                  <c:v>300.69116592893545</c:v>
                </c:pt>
                <c:pt idx="1">
                  <c:v>32.505109191932462</c:v>
                </c:pt>
                <c:pt idx="2">
                  <c:v>19.614617101449362</c:v>
                </c:pt>
                <c:pt idx="3">
                  <c:v>8.0172561044568624</c:v>
                </c:pt>
                <c:pt idx="4">
                  <c:v>4.7822510055177752</c:v>
                </c:pt>
                <c:pt idx="5">
                  <c:v>-61.440926376811632</c:v>
                </c:pt>
                <c:pt idx="6">
                  <c:v>-177.02372078400123</c:v>
                </c:pt>
                <c:pt idx="7">
                  <c:v>-292.53191004062518</c:v>
                </c:pt>
                <c:pt idx="8">
                  <c:v>-523.70925471798876</c:v>
                </c:pt>
                <c:pt idx="9">
                  <c:v>-528.74910847210413</c:v>
                </c:pt>
              </c:numCache>
            </c:numRef>
          </c:val>
        </c:ser>
        <c:dLbls>
          <c:showVal val="1"/>
        </c:dLbls>
        <c:overlap val="-30"/>
        <c:axId val="65279872"/>
        <c:axId val="65281408"/>
      </c:barChart>
      <c:lineChart>
        <c:grouping val="standard"/>
        <c:ser>
          <c:idx val="2"/>
          <c:order val="2"/>
          <c:tx>
            <c:strRef>
              <c:f>'В_динаміка ВЧА'!$D$55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3578066604762728E-2"/>
                  <c:y val="-9.135593887858238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092604391054997E-2"/>
                  <c:y val="-5.817582733628894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9.989726442124645E-3"/>
                  <c:y val="5.194281592213406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8037180618944229E-2"/>
                  <c:y val="4.8130313268284194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126919056364242E-2"/>
                  <c:y val="4.39239640836823E-2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 val="-2.2258803401373616E-2"/>
                  <c:y val="0.1162561229326341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 val="-2.2390756922888524E-2"/>
                  <c:y val="9.8010776108552439E-2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 val="-1.8564925528498311E-2"/>
                  <c:y val="0.10761308936466049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 val="-2.2654594789412862E-2"/>
                  <c:y val="0.1029845900831674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 val="-2.4765440768880227E-2"/>
                  <c:y val="5.6479001560953417E-2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48614791383701256"/>
                  <c:y val="1.0266950745707482E-2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263853938153813"/>
                  <c:y val="8.2135605965659858E-3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68997383700612636"/>
                  <c:y val="8.2135605965659858E-3"/>
                </c:manualLayout>
              </c:layout>
              <c:dLblPos val="r"/>
              <c:showVal val="1"/>
            </c:dLbl>
            <c:dLbl>
              <c:idx val="17"/>
              <c:layout>
                <c:manualLayout>
                  <c:xMode val="edge"/>
                  <c:yMode val="edge"/>
                  <c:x val="0.7315305786231302"/>
                  <c:y val="8.2135605965659858E-3"/>
                </c:manualLayout>
              </c:layout>
              <c:dLblPos val="r"/>
              <c:showVal val="1"/>
            </c:dLbl>
            <c:dLbl>
              <c:idx val="18"/>
              <c:layout>
                <c:manualLayout>
                  <c:xMode val="edge"/>
                  <c:yMode val="edge"/>
                  <c:x val="0.77308732024013394"/>
                  <c:y val="8.2135605965659858E-3"/>
                </c:manualLayout>
              </c:layout>
              <c:dLblPos val="r"/>
              <c:showVal val="1"/>
            </c:dLbl>
            <c:dLbl>
              <c:idx val="21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cat>
            <c:strRef>
              <c:f>'В_динаміка ВЧА'!$B$56:$B$65</c:f>
              <c:strCache>
                <c:ptCount val="10"/>
                <c:pt idx="0">
                  <c:v>ОТP Fond Aktsii</c:v>
                </c:pt>
                <c:pt idx="1">
                  <c:v>KINTO-Kaznacheiskyi</c:v>
                </c:pt>
                <c:pt idx="2">
                  <c:v>UNIVER.UA/Volodymyr Velykyi: Fond Zbalansovanyi</c:v>
                </c:pt>
                <c:pt idx="3">
                  <c:v>KINTO-Ekviti</c:v>
                </c:pt>
                <c:pt idx="4">
                  <c:v>Аrgentum</c:v>
                </c:pt>
                <c:pt idx="5">
                  <c:v>UNIVER.UA/Taras Shevchenko: Fond Zaoshchadzhen</c:v>
                </c:pt>
                <c:pt idx="6">
                  <c:v>UNIVER.UA/Iaroslav Mudryi: Fond Aktsii</c:v>
                </c:pt>
                <c:pt idx="7">
                  <c:v>UNIVER.UA/Myhailo Hrushevskyi: Fond Derzhavnykh Paperiv   </c:v>
                </c:pt>
                <c:pt idx="8">
                  <c:v>OTP-Кlasychnyi</c:v>
                </c:pt>
                <c:pt idx="9">
                  <c:v>VSI</c:v>
                </c:pt>
              </c:strCache>
            </c:strRef>
          </c:cat>
          <c:val>
            <c:numRef>
              <c:f>'В_динаміка ВЧА'!$D$56:$D$65</c:f>
              <c:numCache>
                <c:formatCode>0.00%</c:formatCode>
                <c:ptCount val="10"/>
                <c:pt idx="0">
                  <c:v>2.7487935921180585E-2</c:v>
                </c:pt>
                <c:pt idx="1">
                  <c:v>-7.1970995334099522E-2</c:v>
                </c:pt>
                <c:pt idx="2">
                  <c:v>1.8767293973033283E-2</c:v>
                </c:pt>
                <c:pt idx="3">
                  <c:v>5.5725156444721743E-2</c:v>
                </c:pt>
                <c:pt idx="4">
                  <c:v>4.8191068132200789E-2</c:v>
                </c:pt>
                <c:pt idx="5">
                  <c:v>-5.7971014492753624E-2</c:v>
                </c:pt>
                <c:pt idx="6">
                  <c:v>-0.14337568058076225</c:v>
                </c:pt>
                <c:pt idx="7">
                  <c:v>-4.5102505694760819E-2</c:v>
                </c:pt>
                <c:pt idx="8">
                  <c:v>-0.11878453038674033</c:v>
                </c:pt>
                <c:pt idx="9">
                  <c:v>-0.28871201157742404</c:v>
                </c:pt>
              </c:numCache>
            </c:numRef>
          </c:val>
        </c:ser>
        <c:dLbls>
          <c:showVal val="1"/>
        </c:dLbls>
        <c:marker val="1"/>
        <c:axId val="65303680"/>
        <c:axId val="65305216"/>
      </c:lineChart>
      <c:catAx>
        <c:axId val="65279872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281408"/>
        <c:crosses val="autoZero"/>
        <c:lblAlgn val="ctr"/>
        <c:lblOffset val="40"/>
        <c:tickLblSkip val="1"/>
        <c:tickMarkSkip val="1"/>
      </c:catAx>
      <c:valAx>
        <c:axId val="65281408"/>
        <c:scaling>
          <c:orientation val="minMax"/>
          <c:max val="400"/>
          <c:min val="-600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279872"/>
        <c:crosses val="autoZero"/>
        <c:crossBetween val="between"/>
      </c:valAx>
      <c:catAx>
        <c:axId val="65303680"/>
        <c:scaling>
          <c:orientation val="minMax"/>
        </c:scaling>
        <c:delete val="1"/>
        <c:axPos val="b"/>
        <c:tickLblPos val="none"/>
        <c:crossAx val="65305216"/>
        <c:crosses val="autoZero"/>
        <c:lblAlgn val="ctr"/>
        <c:lblOffset val="100"/>
      </c:catAx>
      <c:valAx>
        <c:axId val="65305216"/>
        <c:scaling>
          <c:orientation val="minMax"/>
          <c:max val="0.4"/>
          <c:min val="-0.8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30368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9.8944622897628065E-2"/>
          <c:y val="0.75564757488407064"/>
          <c:w val="0.42150409354389556"/>
          <c:h val="5.1334753728537408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000000000000044" r="0.75000000000000044" t="1" header="0.5" footer="0.5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Open-Ended Funds, Bank Deposits</a:t>
            </a:r>
            <a:endParaRPr lang="ru-RU" sz="1400" b="1" i="1" baseline="0"/>
          </a:p>
          <a:p>
            <a:pPr>
              <a:defRPr sz="12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 and Indexes over the Month 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1767125139215091"/>
          <c:y val="5.1072548455329721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1.8386117443918701E-2"/>
          <c:y val="9.6016391096019879E-2"/>
          <c:w val="0.96424971483662525"/>
          <c:h val="0.86823332374060536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7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8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9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1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2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3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'В_діаграма(дох)'!$A$2:$A$25</c:f>
              <c:strCache>
                <c:ptCount val="24"/>
                <c:pt idx="0">
                  <c:v>KINTO-Kaznacheiskyi</c:v>
                </c:pt>
                <c:pt idx="1">
                  <c:v>VSI</c:v>
                </c:pt>
                <c:pt idx="2">
                  <c:v>Nadbannia</c:v>
                </c:pt>
                <c:pt idx="3">
                  <c:v>Bonum Optimum</c:v>
                </c:pt>
                <c:pt idx="4">
                  <c:v>Altus – Depozyt</c:v>
                </c:pt>
                <c:pt idx="5">
                  <c:v>ОТP Fond Aktsii</c:v>
                </c:pt>
                <c:pt idx="6">
                  <c:v>UNIVER.UA/Volodymyr Velykyi: Fond Zbalansovanyi</c:v>
                </c:pt>
                <c:pt idx="7">
                  <c:v>Аltus-Zbalansovanyi</c:v>
                </c:pt>
                <c:pt idx="8">
                  <c:v>OTP-Кlasychnyi</c:v>
                </c:pt>
                <c:pt idx="9">
                  <c:v>UNIVER.UA/Myhailo Hrushevskyi: Fond Derzhavnykh Paperiv   </c:v>
                </c:pt>
                <c:pt idx="10">
                  <c:v>Sofiivskyi</c:v>
                </c:pt>
                <c:pt idx="11">
                  <c:v>ТАSК Resurs</c:v>
                </c:pt>
                <c:pt idx="12">
                  <c:v>UNIVER.UA/Taras Shevchenko: Fond Zaoshchadzhen</c:v>
                </c:pt>
                <c:pt idx="13">
                  <c:v>UNIVER.UA/Iaroslav Mudryi: Fond Aktsii</c:v>
                </c:pt>
                <c:pt idx="14">
                  <c:v>KINTO- Кlasychnyi</c:v>
                </c:pt>
                <c:pt idx="15">
                  <c:v>Аrgentum</c:v>
                </c:pt>
                <c:pt idx="16">
                  <c:v>KINTO-Ekviti</c:v>
                </c:pt>
                <c:pt idx="17">
                  <c:v>Funds' average rate of return</c:v>
                </c:pt>
                <c:pt idx="18">
                  <c:v>UX Index</c:v>
                </c:pt>
                <c:pt idx="19">
                  <c:v>PFTS Index</c:v>
                </c:pt>
                <c:pt idx="20">
                  <c:v>EURO Deposits</c:v>
                </c:pt>
                <c:pt idx="21">
                  <c:v>USD Deposits</c:v>
                </c:pt>
                <c:pt idx="22">
                  <c:v>UAH Deposits</c:v>
                </c:pt>
                <c:pt idx="23">
                  <c:v>"Gold" deposit (at official rate of gold)</c:v>
                </c:pt>
              </c:strCache>
            </c:strRef>
          </c:cat>
          <c:val>
            <c:numRef>
              <c:f>'В_діаграма(дох)'!$B$2:$B$25</c:f>
              <c:numCache>
                <c:formatCode>0.00%</c:formatCode>
                <c:ptCount val="24"/>
                <c:pt idx="0">
                  <c:v>-8.382938772690951E-2</c:v>
                </c:pt>
                <c:pt idx="1">
                  <c:v>-1.9960244239976221E-2</c:v>
                </c:pt>
                <c:pt idx="2">
                  <c:v>-1.0843388856445757E-2</c:v>
                </c:pt>
                <c:pt idx="3">
                  <c:v>-3.1078782043393316E-3</c:v>
                </c:pt>
                <c:pt idx="4">
                  <c:v>7.2709677739135614E-4</c:v>
                </c:pt>
                <c:pt idx="5">
                  <c:v>1.6846148458440346E-3</c:v>
                </c:pt>
                <c:pt idx="6">
                  <c:v>4.2134754877176661E-3</c:v>
                </c:pt>
                <c:pt idx="7">
                  <c:v>4.2334518035915814E-3</c:v>
                </c:pt>
                <c:pt idx="8">
                  <c:v>8.4518584411388264E-3</c:v>
                </c:pt>
                <c:pt idx="9">
                  <c:v>1.008349914768103E-2</c:v>
                </c:pt>
                <c:pt idx="10">
                  <c:v>1.4927536380400452E-2</c:v>
                </c:pt>
                <c:pt idx="11">
                  <c:v>1.5579848545654196E-2</c:v>
                </c:pt>
                <c:pt idx="12">
                  <c:v>1.8944115282568674E-2</c:v>
                </c:pt>
                <c:pt idx="13">
                  <c:v>2.5711612836014419E-2</c:v>
                </c:pt>
                <c:pt idx="14">
                  <c:v>4.0038503917928736E-2</c:v>
                </c:pt>
                <c:pt idx="15">
                  <c:v>4.6155953652914139E-2</c:v>
                </c:pt>
                <c:pt idx="16">
                  <c:v>5.4310291370166963E-2</c:v>
                </c:pt>
                <c:pt idx="17">
                  <c:v>7.489468203608309E-3</c:v>
                </c:pt>
                <c:pt idx="18">
                  <c:v>4.8541351096125895E-2</c:v>
                </c:pt>
                <c:pt idx="19">
                  <c:v>2.9605926950906802E-2</c:v>
                </c:pt>
                <c:pt idx="20">
                  <c:v>-1.1609011748695663E-2</c:v>
                </c:pt>
                <c:pt idx="21">
                  <c:v>-1.6925971914834137E-2</c:v>
                </c:pt>
                <c:pt idx="22">
                  <c:v>1.2328767123287671E-2</c:v>
                </c:pt>
                <c:pt idx="23">
                  <c:v>-1.3323672200397652E-2</c:v>
                </c:pt>
              </c:numCache>
            </c:numRef>
          </c:val>
        </c:ser>
        <c:gapWidth val="60"/>
        <c:axId val="65336832"/>
        <c:axId val="65338368"/>
      </c:barChart>
      <c:catAx>
        <c:axId val="65336832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338368"/>
        <c:crosses val="autoZero"/>
        <c:lblAlgn val="ctr"/>
        <c:lblOffset val="0"/>
        <c:tickLblSkip val="1"/>
        <c:tickMarkSkip val="1"/>
      </c:catAx>
      <c:valAx>
        <c:axId val="65338368"/>
        <c:scaling>
          <c:orientation val="minMax"/>
          <c:max val="0.06"/>
          <c:min val="-0.09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336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NAV Dynamics of Interval CII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3846153846153848"/>
          <c:y val="6.66668402782298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2.7972027972027972E-2"/>
          <c:y val="0.34133422222453702"/>
          <c:w val="0.94125874125874121"/>
          <c:h val="0.43733447222518806"/>
        </c:manualLayout>
      </c:layout>
      <c:barChart>
        <c:barDir val="col"/>
        <c:grouping val="clustered"/>
        <c:ser>
          <c:idx val="1"/>
          <c:order val="0"/>
          <c:tx>
            <c:strRef>
              <c:f>'І_динаміка ВЧА'!$C$35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2"/>
              <c:layout>
                <c:manualLayout>
                  <c:x val="1.8293891439802334E-4"/>
                  <c:y val="2.2341431996746378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59510489510489506"/>
                  <c:y val="0.3413342222245370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5034965034965031"/>
                  <c:y val="0.37066763194695818"/>
                </c:manualLayout>
              </c:layout>
              <c:dLblPos val="outEnd"/>
              <c:showVal val="1"/>
            </c:dLbl>
            <c:dLbl>
              <c:idx val="12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ВЧА'!$B$36:$B$39</c:f>
              <c:strCache>
                <c:ptCount val="4"/>
                <c:pt idx="0">
                  <c:v>ТАSК Ukrainskyi Kapital</c:v>
                </c:pt>
                <c:pt idx="1">
                  <c:v>Аurum</c:v>
                </c:pt>
                <c:pt idx="2">
                  <c:v>Оptimum</c:v>
                </c:pt>
                <c:pt idx="3">
                  <c:v>Zbalansovanyi Fond "Parytet"</c:v>
                </c:pt>
              </c:strCache>
            </c:strRef>
          </c:cat>
          <c:val>
            <c:numRef>
              <c:f>'І_динаміка ВЧА'!$C$36:$C$39</c:f>
              <c:numCache>
                <c:formatCode>#,##0.00</c:formatCode>
                <c:ptCount val="4"/>
                <c:pt idx="0">
                  <c:v>66.038920000000161</c:v>
                </c:pt>
                <c:pt idx="1">
                  <c:v>41.137719999999739</c:v>
                </c:pt>
                <c:pt idx="2">
                  <c:v>-2.3619199999999836</c:v>
                </c:pt>
                <c:pt idx="3">
                  <c:v>-4.9006200000001119</c:v>
                </c:pt>
              </c:numCache>
            </c:numRef>
          </c:val>
        </c:ser>
        <c:ser>
          <c:idx val="0"/>
          <c:order val="1"/>
          <c:tx>
            <c:strRef>
              <c:f>'І_динаміка ВЧА'!$E$35</c:f>
              <c:strCache>
                <c:ptCount val="1"/>
                <c:pt idx="0">
                  <c:v>Net inflow-outflow,  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370217112799621E-2"/>
                  <c:y val="-4.947036456307601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6300107102600304E-3"/>
                  <c:y val="3.8631076595071004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8758182937343967E-3"/>
                  <c:y val="-1.0280383678566023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7.0895898627723183E-3"/>
                  <c:y val="8.3500193655926518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8531468531468529"/>
                  <c:y val="0.33333420139114944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8881118881118886"/>
                  <c:y val="0.38133432639147496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8741258741258746"/>
                  <c:y val="0.38400100000260418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8741258741258746"/>
                  <c:y val="0.35200091666905381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5944055944055948"/>
                  <c:y val="0.51200133333680553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52167832167832173"/>
                  <c:y val="0.39200102083599175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6783216783216783"/>
                  <c:y val="0.37866765278034581"/>
                </c:manualLayout>
              </c:layout>
              <c:dLblPos val="outEnd"/>
              <c:showVal val="1"/>
            </c:dLbl>
            <c:dLbl>
              <c:idx val="12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5"/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'І_динаміка ВЧА'!$B$36:$B$39</c:f>
              <c:strCache>
                <c:ptCount val="4"/>
                <c:pt idx="0">
                  <c:v>ТАSК Ukrainskyi Kapital</c:v>
                </c:pt>
                <c:pt idx="1">
                  <c:v>Аurum</c:v>
                </c:pt>
                <c:pt idx="2">
                  <c:v>Оptimum</c:v>
                </c:pt>
                <c:pt idx="3">
                  <c:v>Zbalansovanyi Fond "Parytet"</c:v>
                </c:pt>
              </c:strCache>
            </c:strRef>
          </c:cat>
          <c:val>
            <c:numRef>
              <c:f>'І_динаміка ВЧА'!$E$36:$E$39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-4.1927490046737912</c:v>
                </c:pt>
              </c:numCache>
            </c:numRef>
          </c:val>
        </c:ser>
        <c:dLbls>
          <c:showVal val="1"/>
        </c:dLbls>
        <c:overlap val="-20"/>
        <c:axId val="65608320"/>
        <c:axId val="65626496"/>
      </c:barChart>
      <c:lineChart>
        <c:grouping val="standard"/>
        <c:ser>
          <c:idx val="2"/>
          <c:order val="2"/>
          <c:tx>
            <c:strRef>
              <c:f>'І_динаміка ВЧА'!$D$35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960860125006156E-3"/>
                  <c:y val="-5.429051590429535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6474812262290526E-3"/>
                  <c:y val="-5.918122536964622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9.9692775584673513E-4"/>
                  <c:y val="-2.428905134656778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1488730522873064E-3"/>
                  <c:y val="-7.3855512606653018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Mode val="edge"/>
                  <c:yMode val="edge"/>
                  <c:x val="0.62727272727272732"/>
                  <c:y val="0.4320011250029297"/>
                </c:manualLayout>
              </c:layout>
              <c:dLblPos val="r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5594405594405589"/>
                  <c:y val="0.4453344930585757"/>
                </c:manualLayout>
              </c:layout>
              <c:dLblPos val="r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67552447552447548"/>
                  <c:y val="0.5360013958369683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779020979020979"/>
                  <c:y val="0.51733468055906395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76783216783216779"/>
                  <c:y val="0.32266750694663265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5468531468531469"/>
                  <c:y val="1.0666694444516782E-2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930069930069931"/>
                  <c:y val="0.58666819444842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4825174825174827"/>
                  <c:y val="1.0666694444516782E-2"/>
                </c:manualLayout>
              </c:layout>
              <c:dLblPos val="r"/>
              <c:showVal val="1"/>
            </c:dLbl>
            <c:dLbl>
              <c:idx val="12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3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4"/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t"/>
            <c:showVal val="1"/>
          </c:dLbls>
          <c:val>
            <c:numRef>
              <c:f>'І_динаміка ВЧА'!$D$36:$D$39</c:f>
              <c:numCache>
                <c:formatCode>0.00%</c:formatCode>
                <c:ptCount val="4"/>
                <c:pt idx="0">
                  <c:v>4.6098783053471155E-2</c:v>
                </c:pt>
                <c:pt idx="1">
                  <c:v>1.2135123278461396E-2</c:v>
                </c:pt>
                <c:pt idx="2">
                  <c:v>-6.1266139031999666E-3</c:v>
                </c:pt>
                <c:pt idx="3">
                  <c:v>-3.0488217608065885E-3</c:v>
                </c:pt>
              </c:numCache>
            </c:numRef>
          </c:val>
        </c:ser>
        <c:dLbls>
          <c:showVal val="1"/>
        </c:dLbls>
        <c:marker val="1"/>
        <c:axId val="65628032"/>
        <c:axId val="65629568"/>
      </c:lineChart>
      <c:catAx>
        <c:axId val="6560832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626496"/>
        <c:crosses val="autoZero"/>
        <c:lblAlgn val="ctr"/>
        <c:lblOffset val="100"/>
        <c:tickLblSkip val="1"/>
        <c:tickMarkSkip val="1"/>
      </c:catAx>
      <c:valAx>
        <c:axId val="65626496"/>
        <c:scaling>
          <c:orientation val="minMax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608320"/>
        <c:crosses val="autoZero"/>
        <c:crossBetween val="between"/>
      </c:valAx>
      <c:catAx>
        <c:axId val="65628032"/>
        <c:scaling>
          <c:orientation val="minMax"/>
        </c:scaling>
        <c:delete val="1"/>
        <c:axPos val="b"/>
        <c:tickLblPos val="none"/>
        <c:crossAx val="65629568"/>
        <c:crosses val="autoZero"/>
        <c:lblAlgn val="ctr"/>
        <c:lblOffset val="100"/>
      </c:catAx>
      <c:valAx>
        <c:axId val="65629568"/>
        <c:scaling>
          <c:orientation val="minMax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5628032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15104895104895105"/>
          <c:y val="0.81600212500553382"/>
          <c:w val="0.4706293706293706"/>
          <c:h val="6.9333513889359086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9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Interval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8004087244267539"/>
          <c:y val="8.6805702727767477E-3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6374783393456935E-2"/>
          <c:y val="0.15972249301909217"/>
          <c:w val="0.91038741805000656"/>
          <c:h val="0.779515210495352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4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'І_діаграма(дох)'!$A$2:$A$12</c:f>
              <c:strCache>
                <c:ptCount val="11"/>
                <c:pt idx="0">
                  <c:v>Optimum</c:v>
                </c:pt>
                <c:pt idx="1">
                  <c:v>Zbalansovanyi Fond "Parytet"</c:v>
                </c:pt>
                <c:pt idx="2">
                  <c:v>Аurum</c:v>
                </c:pt>
                <c:pt idx="3">
                  <c:v>ТАSК Ukrainskyi Kapital</c:v>
                </c:pt>
                <c:pt idx="4">
                  <c:v>Funds' average rate of return</c:v>
                </c:pt>
                <c:pt idx="5">
                  <c:v>UX Index</c:v>
                </c:pt>
                <c:pt idx="6">
                  <c:v>PFTS Index</c:v>
                </c:pt>
                <c:pt idx="7">
                  <c:v>EURO Deposits</c:v>
                </c:pt>
                <c:pt idx="8">
                  <c:v>USD Deposits</c:v>
                </c:pt>
                <c:pt idx="9">
                  <c:v>UAH Deposits</c:v>
                </c:pt>
                <c:pt idx="10">
                  <c:v>"Gold" deposit (at official rate of gold)</c:v>
                </c:pt>
              </c:strCache>
            </c:strRef>
          </c:cat>
          <c:val>
            <c:numRef>
              <c:f>'І_діаграма(дох)'!$B$2:$B$12</c:f>
              <c:numCache>
                <c:formatCode>0.00%</c:formatCode>
                <c:ptCount val="11"/>
                <c:pt idx="0">
                  <c:v>-6.1266139031989075E-3</c:v>
                </c:pt>
                <c:pt idx="1">
                  <c:v>-3.7960843216255924E-4</c:v>
                </c:pt>
                <c:pt idx="2">
                  <c:v>1.2135123278464111E-2</c:v>
                </c:pt>
                <c:pt idx="3">
                  <c:v>4.6098783053477588E-2</c:v>
                </c:pt>
                <c:pt idx="4">
                  <c:v>1.2931920999145058E-2</c:v>
                </c:pt>
                <c:pt idx="5">
                  <c:v>4.8541351096125895E-2</c:v>
                </c:pt>
                <c:pt idx="6">
                  <c:v>2.9605926950906802E-2</c:v>
                </c:pt>
                <c:pt idx="7">
                  <c:v>-1.1609011748695663E-2</c:v>
                </c:pt>
                <c:pt idx="8">
                  <c:v>-1.6925971914834137E-2</c:v>
                </c:pt>
                <c:pt idx="9">
                  <c:v>1.2328767123287671E-2</c:v>
                </c:pt>
                <c:pt idx="10">
                  <c:v>-1.3323672200397652E-2</c:v>
                </c:pt>
              </c:numCache>
            </c:numRef>
          </c:val>
        </c:ser>
        <c:gapWidth val="60"/>
        <c:axId val="65652992"/>
        <c:axId val="65658880"/>
      </c:barChart>
      <c:catAx>
        <c:axId val="65652992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658880"/>
        <c:crosses val="autoZero"/>
        <c:lblAlgn val="ctr"/>
        <c:lblOffset val="100"/>
        <c:tickLblSkip val="1"/>
        <c:tickMarkSkip val="1"/>
      </c:catAx>
      <c:valAx>
        <c:axId val="65658880"/>
        <c:scaling>
          <c:orientation val="minMax"/>
          <c:max val="0.05"/>
          <c:min val="-0.0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652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1" baseline="0"/>
              <a:t>Closed-End CII NAV Dynamics over the Month</a:t>
            </a:r>
            <a:endParaRPr lang="ru-RU" sz="1400" b="1" i="1" baseline="0"/>
          </a:p>
        </c:rich>
      </c:tx>
      <c:layout>
        <c:manualLayout>
          <c:xMode val="edge"/>
          <c:yMode val="edge"/>
          <c:x val="0.36699857752489329"/>
          <c:y val="5.325443786982248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3.0583214793741108E-2"/>
          <c:y val="0.32840236686390534"/>
          <c:w val="0.93243243243243246"/>
          <c:h val="0.45857988165680474"/>
        </c:manualLayout>
      </c:layout>
      <c:barChart>
        <c:barDir val="col"/>
        <c:grouping val="clustered"/>
        <c:ser>
          <c:idx val="1"/>
          <c:order val="0"/>
          <c:tx>
            <c:strRef>
              <c:f>'3_динаміка ВЧА'!$C$34</c:f>
              <c:strCache>
                <c:ptCount val="1"/>
                <c:pt idx="0">
                  <c:v>NAV change, UAH thsd.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FF"/>
              </a:solidFill>
              <a:prstDash val="solid"/>
            </a:ln>
          </c:spPr>
          <c:dLbls>
            <c:dLbl>
              <c:idx val="0"/>
              <c:layout>
                <c:manualLayout>
                  <c:x val="-2.3974995446226746E-3"/>
                  <c:y val="-1.1998294878864783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3869132290184927"/>
                  <c:y val="0.59171597633136097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Mode val="edge"/>
                  <c:yMode val="edge"/>
                  <c:x val="0.67994310099573263"/>
                  <c:y val="0.22189349112426035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Mode val="edge"/>
                  <c:yMode val="edge"/>
                  <c:x val="0.72048364153627309"/>
                  <c:y val="0.50591715976331364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Mode val="edge"/>
                  <c:yMode val="edge"/>
                  <c:x val="0.51635846372688476"/>
                  <c:y val="0.46745562130177515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596728307254623"/>
                  <c:y val="0.47041420118343197"/>
                </c:manualLayout>
              </c:layout>
              <c:dLblPos val="outEnd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7780938833570414"/>
                  <c:y val="0.46153846153846156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5248933143669983"/>
                  <c:y val="0.47041420118343197"/>
                </c:manualLayout>
              </c:layout>
              <c:dLblPos val="outEnd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8364153627311524"/>
                  <c:y val="0.58579881656804733"/>
                </c:manualLayout>
              </c:layout>
              <c:dLblPos val="outEnd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2275960170697011"/>
                  <c:y val="0.71893491124260356"/>
                </c:manualLayout>
              </c:layout>
              <c:dLblPos val="outEnd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6685633001422475"/>
                  <c:y val="0.71893491124260356"/>
                </c:manualLayout>
              </c:layout>
              <c:dLblPos val="outEnd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1237553342816498"/>
                  <c:y val="0.94970414201183428"/>
                </c:manualLayout>
              </c:layout>
              <c:dLblPos val="outEnd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4751066856330014"/>
                  <c:y val="0.47928994082840237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ВЧА'!$B$35:$B$36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'3_динаміка ВЧА'!$C$35:$C$36</c:f>
              <c:numCache>
                <c:formatCode>#,##0.00</c:formatCode>
                <c:ptCount val="2"/>
                <c:pt idx="0">
                  <c:v>566.91978999999913</c:v>
                </c:pt>
                <c:pt idx="1">
                  <c:v>18.887099999999975</c:v>
                </c:pt>
              </c:numCache>
            </c:numRef>
          </c:val>
        </c:ser>
        <c:ser>
          <c:idx val="0"/>
          <c:order val="1"/>
          <c:tx>
            <c:strRef>
              <c:f>'3_динаміка ВЧА'!$E$34</c:f>
              <c:strCache>
                <c:ptCount val="1"/>
                <c:pt idx="0">
                  <c:v>Net inflow/ outflow of capital, UAH thsd.</c:v>
                </c:pt>
              </c:strCache>
            </c:strRef>
          </c:tx>
          <c:spPr>
            <a:solidFill>
              <a:srgbClr val="33CCCC"/>
            </a:solidFill>
            <a:ln w="25400">
              <a:noFill/>
            </a:ln>
          </c:spPr>
          <c:dLbls>
            <c:dLbl>
              <c:idx val="8"/>
              <c:layout>
                <c:manualLayout>
                  <c:xMode val="edge"/>
                  <c:yMode val="edge"/>
                  <c:x val="0.71266002844950216"/>
                  <c:y val="0.47041420118343197"/>
                </c:manualLayout>
              </c:layout>
              <c:dLblPos val="outEnd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8662873399715505"/>
                  <c:y val="0.4526627218934911"/>
                </c:manualLayout>
              </c:layout>
              <c:dLblPos val="outEnd"/>
              <c:showVal val="1"/>
            </c:dLbl>
            <c:dLbl>
              <c:idx val="15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8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</c:dLbl>
            <c:dLbl>
              <c:idx val="16"/>
              <c:layout>
                <c:manualLayout>
                  <c:xMode val="edge"/>
                  <c:yMode val="edge"/>
                  <c:x val="0.5234708392603129"/>
                  <c:y val="0.51479289940828399"/>
                </c:manualLayout>
              </c:layout>
              <c:dLblPos val="outEnd"/>
              <c:showVal val="1"/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8080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outEnd"/>
            <c:showVal val="1"/>
          </c:dLbls>
          <c:cat>
            <c:strRef>
              <c:f>'3_динаміка ВЧА'!$B$35:$B$36</c:f>
              <c:strCache>
                <c:ptCount val="2"/>
                <c:pt idx="0">
                  <c:v>Іndeks Ukrainskoi Birzhi</c:v>
                </c:pt>
                <c:pt idx="1">
                  <c:v>ТАSК Universal</c:v>
                </c:pt>
              </c:strCache>
            </c:strRef>
          </c:cat>
          <c:val>
            <c:numRef>
              <c:f>'3_динаміка ВЧА'!$E$35:$E$36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Val val="1"/>
        </c:dLbls>
        <c:overlap val="-20"/>
        <c:axId val="64739200"/>
        <c:axId val="64740736"/>
      </c:barChart>
      <c:lineChart>
        <c:grouping val="standard"/>
        <c:ser>
          <c:idx val="2"/>
          <c:order val="2"/>
          <c:tx>
            <c:strRef>
              <c:f>'3_динаміка ВЧА'!$D$34</c:f>
              <c:strCache>
                <c:ptCount val="1"/>
                <c:pt idx="0">
                  <c:v>NAV change, %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661476455042733E-3"/>
                  <c:y val="-5.422475749658731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6495725447787996E-3"/>
                  <c:y val="3.107393656513589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3366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ru-RU"/>
                </a:p>
              </c:txPr>
              <c:dLblPos val="r"/>
              <c:showVal val="1"/>
            </c:dLbl>
            <c:dLbl>
              <c:idx val="2"/>
              <c:layout>
                <c:manualLayout>
                  <c:xMode val="edge"/>
                  <c:yMode val="edge"/>
                  <c:x val="0.68918918918918914"/>
                  <c:y val="0.57692307692307687"/>
                </c:manualLayout>
              </c:layout>
              <c:dLblPos val="r"/>
              <c:showVal val="1"/>
            </c:dLbl>
            <c:dLbl>
              <c:idx val="7"/>
              <c:layout>
                <c:manualLayout>
                  <c:xMode val="edge"/>
                  <c:yMode val="edge"/>
                  <c:x val="0.62375533428165009"/>
                  <c:y val="0.53550295857988162"/>
                </c:manualLayout>
              </c:layout>
              <c:dLblPos val="r"/>
              <c:showVal val="1"/>
            </c:dLbl>
            <c:dLbl>
              <c:idx val="8"/>
              <c:layout>
                <c:manualLayout>
                  <c:xMode val="edge"/>
                  <c:yMode val="edge"/>
                  <c:x val="0.68918918918918914"/>
                  <c:y val="0.53550295857988162"/>
                </c:manualLayout>
              </c:layout>
              <c:dLblPos val="r"/>
              <c:showVal val="1"/>
            </c:dLbl>
            <c:dLbl>
              <c:idx val="9"/>
              <c:layout>
                <c:manualLayout>
                  <c:xMode val="edge"/>
                  <c:yMode val="edge"/>
                  <c:x val="0.76955903271692749"/>
                  <c:y val="0.52958579881656809"/>
                </c:manualLayout>
              </c:layout>
              <c:dLblPos val="r"/>
              <c:showVal val="1"/>
            </c:dLbl>
            <c:dLbl>
              <c:idx val="10"/>
              <c:layout>
                <c:manualLayout>
                  <c:xMode val="edge"/>
                  <c:yMode val="edge"/>
                  <c:x val="0.49288762446657186"/>
                  <c:y val="0.86094674556213013"/>
                </c:manualLayout>
              </c:layout>
              <c:dLblPos val="r"/>
              <c:showVal val="1"/>
            </c:dLbl>
            <c:dLbl>
              <c:idx val="11"/>
              <c:layout>
                <c:manualLayout>
                  <c:xMode val="edge"/>
                  <c:yMode val="edge"/>
                  <c:x val="0.53413940256045522"/>
                  <c:y val="0.89349112426035504"/>
                </c:manualLayout>
              </c:layout>
              <c:dLblPos val="r"/>
              <c:showVal val="1"/>
            </c:dLbl>
            <c:dLbl>
              <c:idx val="12"/>
              <c:layout>
                <c:manualLayout>
                  <c:xMode val="edge"/>
                  <c:yMode val="edge"/>
                  <c:x val="0.57752489331436696"/>
                  <c:y val="0.87278106508875741"/>
                </c:manualLayout>
              </c:layout>
              <c:dLblPos val="r"/>
              <c:showVal val="1"/>
            </c:dLbl>
            <c:dLbl>
              <c:idx val="13"/>
              <c:layout>
                <c:manualLayout>
                  <c:xMode val="edge"/>
                  <c:yMode val="edge"/>
                  <c:x val="0.6216216216216216"/>
                  <c:y val="0.93195266272189348"/>
                </c:manualLayout>
              </c:layout>
              <c:dLblPos val="r"/>
              <c:showVal val="1"/>
            </c:dLbl>
            <c:dLbl>
              <c:idx val="14"/>
              <c:layout>
                <c:manualLayout>
                  <c:xMode val="edge"/>
                  <c:yMode val="edge"/>
                  <c:x val="0.67211948790896159"/>
                  <c:y val="0.97633136094674555"/>
                </c:manualLayout>
              </c:layout>
              <c:dLblPos val="r"/>
              <c:showVal val="1"/>
            </c:dLbl>
            <c:dLbl>
              <c:idx val="15"/>
              <c:layout>
                <c:manualLayout>
                  <c:xMode val="edge"/>
                  <c:yMode val="edge"/>
                  <c:x val="0.670697012802276"/>
                  <c:y val="0.99704142011834318"/>
                </c:manualLayout>
              </c:layout>
              <c:dLblPos val="r"/>
              <c:showVal val="1"/>
            </c:dLbl>
            <c:dLbl>
              <c:idx val="16"/>
              <c:layout>
                <c:manualLayout>
                  <c:xMode val="edge"/>
                  <c:yMode val="edge"/>
                  <c:x val="0.50213371266002849"/>
                  <c:y val="0.65976331360946749"/>
                </c:manualLayout>
              </c:layout>
              <c:dLblPos val="r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ru-RU"/>
              </a:p>
            </c:txPr>
            <c:dLblPos val="b"/>
            <c:showVal val="1"/>
          </c:dLbls>
          <c:val>
            <c:numRef>
              <c:f>'3_динаміка ВЧА'!$D$35:$D$36</c:f>
              <c:numCache>
                <c:formatCode>0.00%</c:formatCode>
                <c:ptCount val="2"/>
                <c:pt idx="0">
                  <c:v>5.0594049161287936E-2</c:v>
                </c:pt>
                <c:pt idx="1">
                  <c:v>1.8063317179844839E-2</c:v>
                </c:pt>
              </c:numCache>
            </c:numRef>
          </c:val>
        </c:ser>
        <c:dLbls>
          <c:showVal val="1"/>
        </c:dLbls>
        <c:marker val="1"/>
        <c:axId val="64771200"/>
        <c:axId val="64772736"/>
      </c:lineChart>
      <c:catAx>
        <c:axId val="6473920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General" sourceLinked="1"/>
        <c:majorTickMark val="cross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740736"/>
        <c:crosses val="autoZero"/>
        <c:lblAlgn val="ctr"/>
        <c:lblOffset val="100"/>
        <c:tickLblSkip val="1"/>
        <c:tickMarkSkip val="1"/>
      </c:catAx>
      <c:valAx>
        <c:axId val="64740736"/>
        <c:scaling>
          <c:orientation val="minMax"/>
          <c:max val="640"/>
          <c:min val="-0.02"/>
        </c:scaling>
        <c:axPos val="l"/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739200"/>
        <c:crosses val="autoZero"/>
        <c:crossBetween val="between"/>
      </c:valAx>
      <c:catAx>
        <c:axId val="64771200"/>
        <c:scaling>
          <c:orientation val="minMax"/>
        </c:scaling>
        <c:delete val="1"/>
        <c:axPos val="b"/>
        <c:tickLblPos val="none"/>
        <c:crossAx val="64772736"/>
        <c:crosses val="autoZero"/>
        <c:lblAlgn val="ctr"/>
        <c:lblOffset val="100"/>
      </c:catAx>
      <c:valAx>
        <c:axId val="64772736"/>
        <c:scaling>
          <c:orientation val="minMax"/>
          <c:max val="0.15"/>
          <c:min val="-0.1"/>
        </c:scaling>
        <c:axPos val="r"/>
        <c:numFmt formatCode="0%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64771200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egendEntry>
        <c:idx val="1"/>
        <c:txPr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</c:legendEntry>
      <c:layout>
        <c:manualLayout>
          <c:xMode val="edge"/>
          <c:yMode val="edge"/>
          <c:x val="0.17994310099573257"/>
          <c:y val="0.86094674556213013"/>
          <c:w val="0.4388335704125178"/>
          <c:h val="7.3964497041420121E-2"/>
        </c:manualLayout>
      </c:layout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/>
          <a:lstStyle/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Rates of Return: Closed-End Funds, Bank Deposits </a:t>
            </a:r>
            <a:endParaRPr lang="ru-RU" sz="1400" b="1" i="1" baseline="0"/>
          </a:p>
          <a:p>
            <a:pPr>
              <a:defRPr sz="1400" b="1" i="1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en-US" sz="1400" b="1" i="1" baseline="0"/>
              <a:t>and Indexes over the Month </a:t>
            </a:r>
            <a:endParaRPr lang="ru-RU" sz="1400" b="1" i="1" baseline="0"/>
          </a:p>
        </c:rich>
      </c:tx>
      <c:layout>
        <c:manualLayout>
          <c:xMode val="edge"/>
          <c:yMode val="edge"/>
          <c:x val="0.27639779494795197"/>
          <c:y val="1.224491016114293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5.072468896048557E-2"/>
          <c:y val="0.21428592782000142"/>
          <c:w val="0.93167796049871454"/>
          <c:h val="0.71428642606667136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2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spPr>
              <a:solidFill>
                <a:srgbClr val="008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'З_діаграма(дох)'!$A$2:$A$10</c:f>
              <c:strCache>
                <c:ptCount val="9"/>
                <c:pt idx="0">
                  <c:v>ТАSК Universal</c:v>
                </c:pt>
                <c:pt idx="1">
                  <c:v>Іndeks Ukrainskoi Birzhi</c:v>
                </c:pt>
                <c:pt idx="2">
                  <c:v>Funds' average rate of return</c:v>
                </c:pt>
                <c:pt idx="3">
                  <c:v>UX Index</c:v>
                </c:pt>
                <c:pt idx="4">
                  <c:v>PFTS Index</c:v>
                </c:pt>
                <c:pt idx="5">
                  <c:v>EURO Deposits</c:v>
                </c:pt>
                <c:pt idx="6">
                  <c:v>USD Deposits</c:v>
                </c:pt>
                <c:pt idx="7">
                  <c:v>UAH Deposits</c:v>
                </c:pt>
                <c:pt idx="8">
                  <c:v>"Gold" deposit (at official rate of gold)</c:v>
                </c:pt>
              </c:strCache>
            </c:strRef>
          </c:cat>
          <c:val>
            <c:numRef>
              <c:f>'З_діаграма(дох)'!$B$2:$B$10</c:f>
              <c:numCache>
                <c:formatCode>0.00%</c:formatCode>
                <c:ptCount val="9"/>
                <c:pt idx="0">
                  <c:v>1.8063317179889404E-2</c:v>
                </c:pt>
                <c:pt idx="1">
                  <c:v>5.0594049161231558E-2</c:v>
                </c:pt>
                <c:pt idx="2">
                  <c:v>3.4328683170560481E-2</c:v>
                </c:pt>
                <c:pt idx="3">
                  <c:v>4.8541351096125895E-2</c:v>
                </c:pt>
                <c:pt idx="4">
                  <c:v>2.9605926950906802E-2</c:v>
                </c:pt>
                <c:pt idx="5">
                  <c:v>-1.1609011748695663E-2</c:v>
                </c:pt>
                <c:pt idx="6">
                  <c:v>-1.6925971914834137E-2</c:v>
                </c:pt>
                <c:pt idx="7">
                  <c:v>1.2328767123287671E-2</c:v>
                </c:pt>
                <c:pt idx="8">
                  <c:v>-1.3323672200397652E-2</c:v>
                </c:pt>
              </c:numCache>
            </c:numRef>
          </c:val>
        </c:ser>
        <c:gapWidth val="60"/>
        <c:axId val="65379328"/>
        <c:axId val="65385216"/>
      </c:barChart>
      <c:catAx>
        <c:axId val="65379328"/>
        <c:scaling>
          <c:orientation val="minMax"/>
        </c:scaling>
        <c:axPos val="l"/>
        <c:numFmt formatCode="General" sourceLinked="1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969696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385216"/>
        <c:crosses val="autoZero"/>
        <c:lblAlgn val="ctr"/>
        <c:lblOffset val="100"/>
        <c:tickLblSkip val="1"/>
        <c:tickMarkSkip val="1"/>
      </c:catAx>
      <c:valAx>
        <c:axId val="65385216"/>
        <c:scaling>
          <c:orientation val="minMax"/>
          <c:max val="5.5E-2"/>
          <c:min val="-0.02"/>
        </c:scaling>
        <c:axPos val="b"/>
        <c:numFmt formatCode="0%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80808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65379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9525</xdr:rowOff>
    </xdr:from>
    <xdr:to>
      <xdr:col>11</xdr:col>
      <xdr:colOff>590550</xdr:colOff>
      <xdr:row>19</xdr:row>
      <xdr:rowOff>142875</xdr:rowOff>
    </xdr:to>
    <xdr:graphicFrame macro="">
      <xdr:nvGraphicFramePr>
        <xdr:cNvPr id="103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21</xdr:row>
      <xdr:rowOff>19050</xdr:rowOff>
    </xdr:from>
    <xdr:to>
      <xdr:col>11</xdr:col>
      <xdr:colOff>561975</xdr:colOff>
      <xdr:row>40</xdr:row>
      <xdr:rowOff>133350</xdr:rowOff>
    </xdr:to>
    <xdr:graphicFrame macro="">
      <xdr:nvGraphicFramePr>
        <xdr:cNvPr id="103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33</xdr:row>
      <xdr:rowOff>104775</xdr:rowOff>
    </xdr:from>
    <xdr:to>
      <xdr:col>4</xdr:col>
      <xdr:colOff>533400</xdr:colOff>
      <xdr:row>57</xdr:row>
      <xdr:rowOff>104775</xdr:rowOff>
    </xdr:to>
    <xdr:graphicFrame macro="">
      <xdr:nvGraphicFramePr>
        <xdr:cNvPr id="122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104775</xdr:rowOff>
    </xdr:from>
    <xdr:to>
      <xdr:col>10</xdr:col>
      <xdr:colOff>28575</xdr:colOff>
      <xdr:row>46</xdr:row>
      <xdr:rowOff>161925</xdr:rowOff>
    </xdr:to>
    <xdr:graphicFrame macro="">
      <xdr:nvGraphicFramePr>
        <xdr:cNvPr id="1127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0</xdr:row>
      <xdr:rowOff>76200</xdr:rowOff>
    </xdr:from>
    <xdr:to>
      <xdr:col>18</xdr:col>
      <xdr:colOff>228600</xdr:colOff>
      <xdr:row>54</xdr:row>
      <xdr:rowOff>152400</xdr:rowOff>
    </xdr:to>
    <xdr:graphicFrame macro="">
      <xdr:nvGraphicFramePr>
        <xdr:cNvPr id="768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9</xdr:row>
      <xdr:rowOff>19050</xdr:rowOff>
    </xdr:from>
    <xdr:to>
      <xdr:col>9</xdr:col>
      <xdr:colOff>581025</xdr:colOff>
      <xdr:row>28</xdr:row>
      <xdr:rowOff>152400</xdr:rowOff>
    </xdr:to>
    <xdr:graphicFrame macro="">
      <xdr:nvGraphicFramePr>
        <xdr:cNvPr id="13320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28575</xdr:rowOff>
    </xdr:from>
    <xdr:to>
      <xdr:col>18</xdr:col>
      <xdr:colOff>238125</xdr:colOff>
      <xdr:row>33</xdr:row>
      <xdr:rowOff>19050</xdr:rowOff>
    </xdr:to>
    <xdr:graphicFrame macro="">
      <xdr:nvGraphicFramePr>
        <xdr:cNvPr id="6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9525</xdr:rowOff>
    </xdr:from>
    <xdr:to>
      <xdr:col>9</xdr:col>
      <xdr:colOff>571500</xdr:colOff>
      <xdr:row>24</xdr:row>
      <xdr:rowOff>152400</xdr:rowOff>
    </xdr:to>
    <xdr:graphicFrame macro="">
      <xdr:nvGraphicFramePr>
        <xdr:cNvPr id="1434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1</xdr:row>
      <xdr:rowOff>0</xdr:rowOff>
    </xdr:from>
    <xdr:to>
      <xdr:col>18</xdr:col>
      <xdr:colOff>66675</xdr:colOff>
      <xdr:row>28</xdr:row>
      <xdr:rowOff>114300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2;&#1086;&#1080;%20&#1076;&#1086;&#1082;&#1091;&#1084;&#1077;&#1085;&#1090;&#1099;/&#1060;&#1054;&#1053;&#1044;&#1067;_100/&#1043;&#1051;&#1045;&#1041;_100/&#1043;&#1054;&#1058;&#1054;&#1042;&#1054;/&#1060;&#1045;&#1042;&#1056;&#1040;&#1051;&#1068;_18/En_Public_Feb_fi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інд+дох"/>
      <sheetName val="В_ВЧА"/>
      <sheetName val="В_дох"/>
      <sheetName val="В_динаміка ВЧА"/>
      <sheetName val="В_діаграма(дох)"/>
      <sheetName val="І_ВЧА"/>
      <sheetName val="І_дох"/>
      <sheetName val="І_динаміка ВЧА"/>
      <sheetName val="І_діаграма(дох)"/>
      <sheetName val="3_ВЧА"/>
      <sheetName val="З_дох"/>
      <sheetName val="3_динаміка ВЧА"/>
      <sheetName val="З_діаграма(дох)"/>
    </sheetNames>
    <sheetDataSet>
      <sheetData sheetId="0"/>
      <sheetData sheetId="1"/>
      <sheetData sheetId="2"/>
      <sheetData sheetId="3">
        <row r="58">
          <cell r="C58" t="str">
            <v>NAV change, UAH thsd.</v>
          </cell>
          <cell r="D58" t="str">
            <v>NAV change, %</v>
          </cell>
          <cell r="E58" t="str">
            <v>Net inflow/ outflow of capital, UAH thsd.</v>
          </cell>
        </row>
        <row r="59">
          <cell r="B59" t="str">
            <v xml:space="preserve">UNIVER.UA/Myhailo Hrushevskyi: Fond Derzhavnykh Paperiv   </v>
          </cell>
          <cell r="C59">
            <v>2133.9709299999995</v>
          </cell>
          <cell r="D59">
            <v>0.49035907041258997</v>
          </cell>
          <cell r="E59">
            <v>2074.4881484006778</v>
          </cell>
        </row>
        <row r="60">
          <cell r="B60" t="str">
            <v>ОТP Fond Aktsii</v>
          </cell>
          <cell r="C60">
            <v>1074.8759900000002</v>
          </cell>
          <cell r="D60">
            <v>0.10390029080455122</v>
          </cell>
          <cell r="E60">
            <v>1055.7687616625453</v>
          </cell>
        </row>
        <row r="61">
          <cell r="B61" t="str">
            <v>OTP-Кlasychnyi</v>
          </cell>
          <cell r="C61">
            <v>735.0804000000004</v>
          </cell>
          <cell r="D61">
            <v>0.20041227903456124</v>
          </cell>
          <cell r="E61">
            <v>697.21948178542743</v>
          </cell>
        </row>
        <row r="62">
          <cell r="B62" t="str">
            <v>VSI</v>
          </cell>
          <cell r="C62">
            <v>-56.910370000000114</v>
          </cell>
          <cell r="D62">
            <v>-2.9582318826927717E-2</v>
          </cell>
          <cell r="E62">
            <v>7.569294280347691</v>
          </cell>
        </row>
        <row r="63">
          <cell r="B63" t="str">
            <v>Nadbannia</v>
          </cell>
          <cell r="C63">
            <v>18.569319999999948</v>
          </cell>
          <cell r="D63">
            <v>2.2329349841479797E-2</v>
          </cell>
          <cell r="E63">
            <v>0</v>
          </cell>
        </row>
        <row r="64">
          <cell r="B64" t="str">
            <v>UNIVER.UA/Iaroslav Mudryi: Fond Aktsii</v>
          </cell>
          <cell r="C64">
            <v>-50.120919999999927</v>
          </cell>
          <cell r="D64">
            <v>-3.9784822040367727E-2</v>
          </cell>
          <cell r="E64">
            <v>-21.291719073083776</v>
          </cell>
        </row>
        <row r="65">
          <cell r="B65" t="str">
            <v>KINTO- Кlasychnyi</v>
          </cell>
          <cell r="C65">
            <v>907.14619999999923</v>
          </cell>
          <cell r="D65">
            <v>3.3173168055471595E-2</v>
          </cell>
          <cell r="E65">
            <v>-41.466120118886948</v>
          </cell>
        </row>
        <row r="66">
          <cell r="B66" t="str">
            <v>UNIVER.UA/Volodymyr Velykyi: Fond Zbalansovanyi</v>
          </cell>
          <cell r="C66">
            <v>-79.344910000000155</v>
          </cell>
          <cell r="D66">
            <v>-5.475913647687284E-2</v>
          </cell>
          <cell r="E66">
            <v>-72.477428865979434</v>
          </cell>
        </row>
        <row r="67">
          <cell r="B67" t="str">
            <v>KINTO-Kaznacheiskyi</v>
          </cell>
          <cell r="C67">
            <v>306.20726999999999</v>
          </cell>
          <cell r="D67">
            <v>0.14124893922812268</v>
          </cell>
          <cell r="E67">
            <v>-88.323715145343371</v>
          </cell>
        </row>
        <row r="68">
          <cell r="B68" t="str">
            <v>UNIVER.UA/Taras Shevchenko: Fond Zaoshchadzhen</v>
          </cell>
          <cell r="C68">
            <v>-2065.9238500000001</v>
          </cell>
          <cell r="D68">
            <v>-0.6633518029248503</v>
          </cell>
          <cell r="E68">
            <v>-2086.6006430031948</v>
          </cell>
        </row>
        <row r="69">
          <cell r="B69" t="str">
            <v>Others</v>
          </cell>
          <cell r="C69">
            <v>226.52003000000013</v>
          </cell>
          <cell r="E69">
            <v>-11.620059985016269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9"/>
  </sheetPr>
  <dimension ref="A1:N36"/>
  <sheetViews>
    <sheetView zoomScale="85" workbookViewId="0">
      <selection activeCell="Q47" sqref="Q47"/>
    </sheetView>
  </sheetViews>
  <sheetFormatPr defaultRowHeight="12.75"/>
  <cols>
    <col min="1" max="1" width="29.140625" style="3" customWidth="1"/>
    <col min="2" max="6" width="16.7109375" customWidth="1"/>
  </cols>
  <sheetData>
    <row r="1" spans="1:14" ht="16.5" thickBot="1">
      <c r="A1" s="72" t="s">
        <v>12</v>
      </c>
      <c r="B1" s="72"/>
      <c r="C1" s="72"/>
      <c r="D1" s="73"/>
      <c r="E1" s="73"/>
      <c r="F1" s="73"/>
    </row>
    <row r="2" spans="1:14" ht="30.75" thickBot="1">
      <c r="A2" s="25" t="s">
        <v>13</v>
      </c>
      <c r="B2" s="25" t="s">
        <v>14</v>
      </c>
      <c r="C2" s="25" t="s">
        <v>15</v>
      </c>
      <c r="D2" s="25" t="s">
        <v>17</v>
      </c>
      <c r="E2" s="25" t="s">
        <v>16</v>
      </c>
      <c r="F2" s="25" t="s">
        <v>18</v>
      </c>
      <c r="G2" s="2"/>
      <c r="I2" s="1"/>
    </row>
    <row r="3" spans="1:14" ht="14.25">
      <c r="A3" s="86" t="s">
        <v>19</v>
      </c>
      <c r="B3" s="87">
        <v>3.4751223004414689E-2</v>
      </c>
      <c r="C3" s="87">
        <v>5.8271571816626899E-2</v>
      </c>
      <c r="D3" s="87">
        <v>1.7386441794530166E-2</v>
      </c>
      <c r="E3" s="87">
        <v>1.5306958183537148E-2</v>
      </c>
      <c r="F3" s="87">
        <v>3.8004109674489639E-2</v>
      </c>
      <c r="G3" s="56"/>
      <c r="H3" s="56"/>
      <c r="I3" s="2"/>
      <c r="J3" s="2"/>
      <c r="K3" s="2"/>
      <c r="L3" s="2"/>
    </row>
    <row r="4" spans="1:14" ht="14.25">
      <c r="A4" s="86" t="s">
        <v>20</v>
      </c>
      <c r="B4" s="87">
        <v>2.9605926950906802E-2</v>
      </c>
      <c r="C4" s="87">
        <v>4.8541351096125895E-2</v>
      </c>
      <c r="D4" s="87">
        <v>7.489468203608309E-3</v>
      </c>
      <c r="E4" s="87">
        <v>1.2931920999145058E-2</v>
      </c>
      <c r="F4" s="87">
        <v>3.4328683170560481E-2</v>
      </c>
      <c r="G4" s="56"/>
      <c r="H4" s="56"/>
      <c r="I4" s="2"/>
      <c r="J4" s="2"/>
      <c r="K4" s="2"/>
      <c r="L4" s="2"/>
    </row>
    <row r="5" spans="1:14" ht="15" thickBot="1">
      <c r="A5" s="76" t="s">
        <v>21</v>
      </c>
      <c r="B5" s="77">
        <v>0.13362534120485003</v>
      </c>
      <c r="C5" s="77">
        <v>0.21377215635637992</v>
      </c>
      <c r="D5" s="77">
        <v>6.2818558314842413E-2</v>
      </c>
      <c r="E5" s="77">
        <v>8.7131774385896116E-2</v>
      </c>
      <c r="F5" s="77">
        <v>0.14347734074242102</v>
      </c>
      <c r="G5" s="56"/>
      <c r="H5" s="56"/>
      <c r="I5" s="2"/>
      <c r="J5" s="2"/>
      <c r="K5" s="2"/>
      <c r="L5" s="2"/>
    </row>
    <row r="6" spans="1:14" ht="14.25">
      <c r="A6" s="70"/>
      <c r="B6" s="69"/>
      <c r="C6" s="69"/>
      <c r="D6" s="71"/>
      <c r="E6" s="71"/>
      <c r="F6" s="71"/>
      <c r="G6" s="10"/>
      <c r="J6" s="2"/>
      <c r="K6" s="2"/>
      <c r="L6" s="2"/>
      <c r="M6" s="2"/>
      <c r="N6" s="2"/>
    </row>
    <row r="7" spans="1:14" ht="14.25">
      <c r="A7" s="70"/>
      <c r="B7" s="71"/>
      <c r="C7" s="71"/>
      <c r="D7" s="71"/>
      <c r="E7" s="71"/>
      <c r="F7" s="71"/>
      <c r="J7" s="4"/>
      <c r="K7" s="4"/>
      <c r="L7" s="4"/>
      <c r="M7" s="4"/>
      <c r="N7" s="4"/>
    </row>
    <row r="8" spans="1:14" ht="14.25">
      <c r="A8" s="70"/>
      <c r="B8" s="71"/>
      <c r="C8" s="71"/>
      <c r="D8" s="71"/>
      <c r="E8" s="71"/>
      <c r="F8" s="71"/>
    </row>
    <row r="9" spans="1:14" ht="14.25">
      <c r="A9" s="70"/>
      <c r="B9" s="71"/>
      <c r="C9" s="71"/>
      <c r="D9" s="71"/>
      <c r="E9" s="71"/>
      <c r="F9" s="71"/>
    </row>
    <row r="10" spans="1:14" ht="14.25">
      <c r="A10" s="70"/>
      <c r="B10" s="71"/>
      <c r="C10" s="71"/>
      <c r="D10" s="71"/>
      <c r="E10" s="71"/>
      <c r="F10" s="71"/>
      <c r="N10" s="10"/>
    </row>
    <row r="11" spans="1:14" ht="14.25">
      <c r="A11" s="70"/>
      <c r="B11" s="71"/>
      <c r="C11" s="71"/>
      <c r="D11" s="71"/>
      <c r="E11" s="71"/>
      <c r="F11" s="71"/>
    </row>
    <row r="12" spans="1:14" ht="14.25">
      <c r="A12" s="70"/>
      <c r="B12" s="71"/>
      <c r="C12" s="71"/>
      <c r="D12" s="71"/>
      <c r="E12" s="71"/>
      <c r="F12" s="71"/>
    </row>
    <row r="13" spans="1:14" ht="14.25">
      <c r="A13" s="70"/>
      <c r="B13" s="71"/>
      <c r="C13" s="71"/>
      <c r="D13" s="71"/>
      <c r="E13" s="71"/>
      <c r="F13" s="71"/>
    </row>
    <row r="14" spans="1:14" ht="14.25">
      <c r="A14" s="70"/>
      <c r="B14" s="71"/>
      <c r="C14" s="71"/>
      <c r="D14" s="71"/>
      <c r="E14" s="71"/>
      <c r="F14" s="71"/>
    </row>
    <row r="15" spans="1:14" ht="14.25">
      <c r="A15" s="70"/>
      <c r="B15" s="71"/>
      <c r="C15" s="71"/>
      <c r="D15" s="71"/>
      <c r="E15" s="71"/>
      <c r="F15" s="71"/>
    </row>
    <row r="16" spans="1:14" ht="14.25">
      <c r="A16" s="70"/>
      <c r="B16" s="71"/>
      <c r="C16" s="71"/>
      <c r="D16" s="71"/>
      <c r="E16" s="71"/>
      <c r="F16" s="71"/>
    </row>
    <row r="17" spans="1:6" ht="14.25">
      <c r="A17" s="70"/>
      <c r="B17" s="71"/>
      <c r="C17" s="71"/>
      <c r="D17" s="71"/>
      <c r="E17" s="71"/>
      <c r="F17" s="71"/>
    </row>
    <row r="18" spans="1:6" ht="14.25">
      <c r="A18" s="70"/>
      <c r="B18" s="71"/>
      <c r="C18" s="71"/>
      <c r="D18" s="71"/>
      <c r="E18" s="71"/>
      <c r="F18" s="71"/>
    </row>
    <row r="19" spans="1:6" ht="14.25">
      <c r="A19" s="70"/>
      <c r="B19" s="71"/>
      <c r="C19" s="71"/>
      <c r="D19" s="71"/>
      <c r="E19" s="71"/>
      <c r="F19" s="71"/>
    </row>
    <row r="20" spans="1:6" ht="14.25">
      <c r="A20" s="70"/>
      <c r="B20" s="71"/>
      <c r="C20" s="71"/>
      <c r="D20" s="71"/>
      <c r="E20" s="71"/>
      <c r="F20" s="71"/>
    </row>
    <row r="21" spans="1:6" ht="15" thickBot="1">
      <c r="A21" s="70"/>
      <c r="B21" s="71"/>
      <c r="C21" s="71"/>
      <c r="D21" s="71"/>
      <c r="E21" s="71"/>
      <c r="F21" s="71"/>
    </row>
    <row r="22" spans="1:6" ht="15.75" thickBot="1">
      <c r="A22" s="25" t="s">
        <v>22</v>
      </c>
      <c r="B22" s="173" t="s">
        <v>23</v>
      </c>
      <c r="C22" s="174" t="s">
        <v>24</v>
      </c>
      <c r="D22" s="75"/>
      <c r="E22" s="71"/>
      <c r="F22" s="71"/>
    </row>
    <row r="23" spans="1:6" ht="14.25">
      <c r="A23" s="26" t="s">
        <v>25</v>
      </c>
      <c r="B23" s="27">
        <v>-6.5109629830141458E-2</v>
      </c>
      <c r="C23" s="62">
        <v>-0.10191328655417453</v>
      </c>
      <c r="D23" s="75"/>
      <c r="E23" s="71"/>
      <c r="F23" s="71"/>
    </row>
    <row r="24" spans="1:6" ht="14.25">
      <c r="A24" s="26" t="s">
        <v>26</v>
      </c>
      <c r="B24" s="27">
        <v>-4.11976668732984E-2</v>
      </c>
      <c r="C24" s="62">
        <v>-7.0540928287094018E-2</v>
      </c>
      <c r="D24" s="75"/>
      <c r="E24" s="71"/>
      <c r="F24" s="71"/>
    </row>
    <row r="25" spans="1:6" ht="14.25">
      <c r="A25" s="26" t="s">
        <v>27</v>
      </c>
      <c r="B25" s="27">
        <v>-3.7000383552011296E-2</v>
      </c>
      <c r="C25" s="62">
        <v>-2.4924330136630535E-2</v>
      </c>
      <c r="D25" s="75"/>
      <c r="E25" s="71"/>
      <c r="F25" s="71"/>
    </row>
    <row r="26" spans="1:6" ht="28.5">
      <c r="A26" s="175" t="s">
        <v>28</v>
      </c>
      <c r="B26" s="27">
        <v>-3.0335876944524887E-2</v>
      </c>
      <c r="C26" s="62">
        <v>-4.4340300413767464E-2</v>
      </c>
      <c r="D26" s="75"/>
      <c r="E26" s="71"/>
      <c r="F26" s="71"/>
    </row>
    <row r="27" spans="1:6" ht="14.25">
      <c r="A27" s="26" t="s">
        <v>29</v>
      </c>
      <c r="B27" s="27">
        <v>-2.9942355714252411E-2</v>
      </c>
      <c r="C27" s="62">
        <v>8.016943426626133E-2</v>
      </c>
      <c r="D27" s="75"/>
      <c r="E27" s="71"/>
      <c r="F27" s="71"/>
    </row>
    <row r="28" spans="1:6" ht="14.25">
      <c r="A28" s="26" t="s">
        <v>30</v>
      </c>
      <c r="B28" s="27">
        <v>-2.8792460844771717E-2</v>
      </c>
      <c r="C28" s="62">
        <v>-2.7342750011294048E-2</v>
      </c>
      <c r="D28" s="75"/>
      <c r="E28" s="71"/>
      <c r="F28" s="71"/>
    </row>
    <row r="29" spans="1:6" ht="14.25">
      <c r="A29" s="52" t="s">
        <v>31</v>
      </c>
      <c r="B29" s="27">
        <v>-2.7269547316830067E-2</v>
      </c>
      <c r="C29" s="62">
        <v>-6.3549533815774439E-2</v>
      </c>
      <c r="D29" s="75"/>
      <c r="E29" s="71"/>
      <c r="F29" s="71"/>
    </row>
    <row r="30" spans="1:6" ht="14.25">
      <c r="A30" s="26" t="s">
        <v>32</v>
      </c>
      <c r="B30" s="27">
        <v>-2.6884513768364315E-2</v>
      </c>
      <c r="C30" s="62">
        <v>-1.2245615478697403E-2</v>
      </c>
      <c r="D30" s="75"/>
      <c r="E30" s="71"/>
      <c r="F30" s="71"/>
    </row>
    <row r="31" spans="1:6" ht="14.25">
      <c r="A31" s="26" t="s">
        <v>33</v>
      </c>
      <c r="B31" s="27">
        <v>-2.435878814915482E-2</v>
      </c>
      <c r="C31" s="62">
        <v>5.823360623547158E-3</v>
      </c>
      <c r="D31" s="75"/>
      <c r="E31" s="71"/>
      <c r="F31" s="71"/>
    </row>
    <row r="32" spans="1:6" ht="14.25">
      <c r="A32" s="26" t="s">
        <v>34</v>
      </c>
      <c r="B32" s="27">
        <v>-2.4239792807156046E-2</v>
      </c>
      <c r="C32" s="62">
        <v>-8.2099230335975326E-2</v>
      </c>
      <c r="D32" s="75"/>
      <c r="E32" s="71"/>
      <c r="F32" s="71"/>
    </row>
    <row r="33" spans="1:6" ht="14.25">
      <c r="A33" s="26" t="s">
        <v>35</v>
      </c>
      <c r="B33" s="27">
        <v>-9.6569139672588733E-3</v>
      </c>
      <c r="C33" s="62">
        <v>7.8151810175661529E-2</v>
      </c>
      <c r="D33" s="75"/>
      <c r="E33" s="71"/>
      <c r="F33" s="71"/>
    </row>
    <row r="34" spans="1:6" ht="14.25">
      <c r="A34" s="26" t="s">
        <v>14</v>
      </c>
      <c r="B34" s="153">
        <v>2.9605926950906802E-2</v>
      </c>
      <c r="C34" s="154">
        <v>0.13362534120485003</v>
      </c>
      <c r="D34" s="75"/>
      <c r="E34" s="71"/>
      <c r="F34" s="71"/>
    </row>
    <row r="35" spans="1:6" ht="15" thickBot="1">
      <c r="A35" s="76" t="s">
        <v>15</v>
      </c>
      <c r="B35" s="155">
        <v>4.8541351096125895E-2</v>
      </c>
      <c r="C35" s="155">
        <v>0.21377215635637992</v>
      </c>
      <c r="D35" s="75"/>
      <c r="E35" s="71"/>
      <c r="F35" s="71"/>
    </row>
    <row r="36" spans="1:6" ht="14.25">
      <c r="A36" s="70"/>
      <c r="B36" s="71"/>
      <c r="C36" s="71"/>
      <c r="D36" s="75"/>
      <c r="E36" s="71"/>
      <c r="F36" s="71"/>
    </row>
  </sheetData>
  <autoFilter ref="A22:C22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K5"/>
  <sheetViews>
    <sheetView zoomScale="85" workbookViewId="0">
      <selection activeCell="J37" sqref="J37"/>
    </sheetView>
  </sheetViews>
  <sheetFormatPr defaultRowHeight="14.25"/>
  <cols>
    <col min="1" max="1" width="4.7109375" style="30" customWidth="1"/>
    <col min="2" max="2" width="46" style="28" bestFit="1" customWidth="1"/>
    <col min="3" max="4" width="12.7109375" style="30" customWidth="1"/>
    <col min="5" max="5" width="16.7109375" style="6" customWidth="1"/>
    <col min="6" max="6" width="14.7109375" style="12" customWidth="1"/>
    <col min="7" max="7" width="14.7109375" style="6" customWidth="1"/>
    <col min="8" max="8" width="12.7109375" style="12" customWidth="1"/>
    <col min="9" max="9" width="39.140625" style="28" bestFit="1" customWidth="1"/>
    <col min="10" max="10" width="22.28515625" style="28" bestFit="1" customWidth="1"/>
    <col min="11" max="11" width="35.85546875" style="28" customWidth="1"/>
    <col min="12" max="16384" width="9.140625" style="28"/>
  </cols>
  <sheetData>
    <row r="1" spans="1:11" ht="16.5" thickBot="1">
      <c r="A1" s="157" t="s">
        <v>140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1" ht="60.75" thickBot="1">
      <c r="A2" s="25" t="s">
        <v>37</v>
      </c>
      <c r="B2" s="196" t="s">
        <v>78</v>
      </c>
      <c r="C2" s="15" t="s">
        <v>116</v>
      </c>
      <c r="D2" s="43" t="s">
        <v>117</v>
      </c>
      <c r="E2" s="43" t="s">
        <v>39</v>
      </c>
      <c r="F2" s="43" t="s">
        <v>141</v>
      </c>
      <c r="G2" s="43" t="s">
        <v>142</v>
      </c>
      <c r="H2" s="43" t="s">
        <v>143</v>
      </c>
      <c r="I2" s="17" t="s">
        <v>43</v>
      </c>
      <c r="J2" s="18" t="s">
        <v>44</v>
      </c>
    </row>
    <row r="3" spans="1:11" ht="34.5" customHeight="1">
      <c r="A3" s="21">
        <v>1</v>
      </c>
      <c r="B3" s="176" t="s">
        <v>144</v>
      </c>
      <c r="C3" s="197" t="s">
        <v>122</v>
      </c>
      <c r="D3" s="198" t="s">
        <v>146</v>
      </c>
      <c r="E3" s="83">
        <v>11772186.01</v>
      </c>
      <c r="F3" s="84">
        <v>189565</v>
      </c>
      <c r="G3" s="83">
        <v>62.101052462216124</v>
      </c>
      <c r="H3" s="50">
        <v>100</v>
      </c>
      <c r="I3" s="82" t="s">
        <v>65</v>
      </c>
      <c r="J3" s="85" t="s">
        <v>7</v>
      </c>
      <c r="K3" s="46"/>
    </row>
    <row r="4" spans="1:11" ht="28.5">
      <c r="A4" s="21">
        <v>2</v>
      </c>
      <c r="B4" s="176" t="s">
        <v>145</v>
      </c>
      <c r="C4" s="197" t="s">
        <v>122</v>
      </c>
      <c r="D4" s="198" t="s">
        <v>146</v>
      </c>
      <c r="E4" s="83">
        <v>1064492.3901</v>
      </c>
      <c r="F4" s="84">
        <v>648</v>
      </c>
      <c r="G4" s="83">
        <v>1642.7351699074075</v>
      </c>
      <c r="H4" s="50">
        <v>5000</v>
      </c>
      <c r="I4" s="176" t="s">
        <v>127</v>
      </c>
      <c r="J4" s="85" t="s">
        <v>0</v>
      </c>
      <c r="K4" s="47"/>
    </row>
    <row r="5" spans="1:11" ht="15.75" customHeight="1" thickBot="1">
      <c r="A5" s="158" t="s">
        <v>62</v>
      </c>
      <c r="B5" s="159"/>
      <c r="C5" s="109" t="s">
        <v>4</v>
      </c>
      <c r="D5" s="109" t="s">
        <v>4</v>
      </c>
      <c r="E5" s="97">
        <f>SUM(E3:E4)</f>
        <v>12836678.4001</v>
      </c>
      <c r="F5" s="98">
        <f>SUM(F3:F4)</f>
        <v>190213</v>
      </c>
      <c r="G5" s="109" t="s">
        <v>4</v>
      </c>
      <c r="H5" s="109" t="s">
        <v>4</v>
      </c>
      <c r="I5" s="109" t="s">
        <v>4</v>
      </c>
      <c r="J5" s="109" t="s">
        <v>4</v>
      </c>
    </row>
  </sheetData>
  <mergeCells count="2">
    <mergeCell ref="A1:J1"/>
    <mergeCell ref="A5:B5"/>
  </mergeCells>
  <phoneticPr fontId="11" type="noConversion"/>
  <pageMargins left="0.75" right="0.75" top="1" bottom="1" header="0.5" footer="0.5"/>
  <pageSetup paperSize="9" scale="63" orientation="landscape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  <pageSetUpPr fitToPage="1"/>
  </sheetPr>
  <dimension ref="A1:J11"/>
  <sheetViews>
    <sheetView zoomScale="85" workbookViewId="0">
      <selection activeCell="A7" sqref="A7:J7"/>
    </sheetView>
  </sheetViews>
  <sheetFormatPr defaultRowHeight="14.25"/>
  <cols>
    <col min="1" max="1" width="4.42578125" style="30" customWidth="1"/>
    <col min="2" max="2" width="46.7109375" style="30" customWidth="1"/>
    <col min="3" max="4" width="14.7109375" style="29" customWidth="1"/>
    <col min="5" max="8" width="12.7109375" style="30" customWidth="1"/>
    <col min="9" max="9" width="16.140625" style="30" bestFit="1" customWidth="1"/>
    <col min="10" max="10" width="19.140625" style="30" customWidth="1"/>
    <col min="11" max="16384" width="9.140625" style="30"/>
  </cols>
  <sheetData>
    <row r="1" spans="1:10" s="48" customFormat="1" ht="16.5" thickBot="1">
      <c r="A1" s="169" t="s">
        <v>147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s="22" customFormat="1" ht="15.75" customHeight="1" thickBot="1">
      <c r="A2" s="162" t="s">
        <v>37</v>
      </c>
      <c r="B2" s="101"/>
      <c r="C2" s="102"/>
      <c r="D2" s="103"/>
      <c r="E2" s="164" t="s">
        <v>77</v>
      </c>
      <c r="F2" s="164"/>
      <c r="G2" s="164"/>
      <c r="H2" s="164"/>
      <c r="I2" s="164"/>
      <c r="J2" s="164"/>
    </row>
    <row r="3" spans="1:10" s="22" customFormat="1" ht="64.5" thickBot="1">
      <c r="A3" s="163"/>
      <c r="B3" s="180" t="s">
        <v>78</v>
      </c>
      <c r="C3" s="181" t="s">
        <v>79</v>
      </c>
      <c r="D3" s="181" t="s">
        <v>80</v>
      </c>
      <c r="E3" s="17" t="s">
        <v>81</v>
      </c>
      <c r="F3" s="17" t="s">
        <v>84</v>
      </c>
      <c r="G3" s="17" t="s">
        <v>82</v>
      </c>
      <c r="H3" s="17" t="s">
        <v>83</v>
      </c>
      <c r="I3" s="18" t="s">
        <v>85</v>
      </c>
      <c r="J3" s="182" t="s">
        <v>86</v>
      </c>
    </row>
    <row r="4" spans="1:10" s="22" customFormat="1" collapsed="1">
      <c r="A4" s="21">
        <v>1</v>
      </c>
      <c r="B4" s="176" t="s">
        <v>145</v>
      </c>
      <c r="C4" s="104">
        <v>38945</v>
      </c>
      <c r="D4" s="104">
        <v>39016</v>
      </c>
      <c r="E4" s="99">
        <v>1.8063317179889404E-2</v>
      </c>
      <c r="F4" s="99">
        <v>7.9737670448279063E-2</v>
      </c>
      <c r="G4" s="99">
        <v>0.12009234002885627</v>
      </c>
      <c r="H4" s="99">
        <v>-2.9353723421010613E-4</v>
      </c>
      <c r="I4" s="99">
        <v>-0.67145296601851512</v>
      </c>
      <c r="J4" s="105">
        <v>-9.276830611184117E-2</v>
      </c>
    </row>
    <row r="5" spans="1:10" s="22" customFormat="1" collapsed="1">
      <c r="A5" s="21">
        <v>2</v>
      </c>
      <c r="B5" s="141" t="s">
        <v>144</v>
      </c>
      <c r="C5" s="104">
        <v>40555</v>
      </c>
      <c r="D5" s="104">
        <v>40626</v>
      </c>
      <c r="E5" s="99">
        <v>5.0594049161231558E-2</v>
      </c>
      <c r="F5" s="99">
        <v>0.20721701103656298</v>
      </c>
      <c r="G5" s="99">
        <v>0.40396558801155913</v>
      </c>
      <c r="H5" s="99">
        <v>0.74523444638895153</v>
      </c>
      <c r="I5" s="99">
        <v>-0.37898947537786354</v>
      </c>
      <c r="J5" s="105">
        <v>-6.5595401530301523E-2</v>
      </c>
    </row>
    <row r="6" spans="1:10" s="22" customFormat="1" ht="15.75" collapsed="1" thickBot="1">
      <c r="A6" s="21"/>
      <c r="B6" s="199" t="s">
        <v>90</v>
      </c>
      <c r="C6" s="146" t="s">
        <v>4</v>
      </c>
      <c r="D6" s="146" t="s">
        <v>4</v>
      </c>
      <c r="E6" s="147">
        <f>AVERAGE(E4:E5)</f>
        <v>3.4328683170560481E-2</v>
      </c>
      <c r="F6" s="147">
        <f>AVERAGE(F4:F5)</f>
        <v>0.14347734074242102</v>
      </c>
      <c r="G6" s="147">
        <f>AVERAGE(G4:G5)</f>
        <v>0.2620289640202077</v>
      </c>
      <c r="H6" s="147">
        <f>AVERAGE(H4:H5)</f>
        <v>0.37247045457737071</v>
      </c>
      <c r="I6" s="147">
        <f>AVERAGE(I4:I5)</f>
        <v>-0.52522122069818933</v>
      </c>
      <c r="J6" s="146" t="s">
        <v>4</v>
      </c>
    </row>
    <row r="7" spans="1:10" s="22" customFormat="1">
      <c r="A7" s="171" t="s">
        <v>133</v>
      </c>
      <c r="B7" s="171"/>
      <c r="C7" s="171"/>
      <c r="D7" s="171"/>
      <c r="E7" s="171"/>
      <c r="F7" s="171"/>
      <c r="G7" s="171"/>
      <c r="H7" s="171"/>
      <c r="I7" s="171"/>
      <c r="J7" s="171"/>
    </row>
    <row r="8" spans="1:10" s="22" customFormat="1" ht="15.75" customHeight="1">
      <c r="C8" s="61"/>
      <c r="D8" s="61"/>
    </row>
    <row r="9" spans="1:10">
      <c r="B9" s="28"/>
      <c r="C9" s="106"/>
      <c r="E9" s="106"/>
      <c r="F9" s="106"/>
      <c r="G9" s="106"/>
      <c r="H9" s="106"/>
    </row>
    <row r="10" spans="1:10">
      <c r="B10" s="28"/>
      <c r="C10" s="106"/>
      <c r="E10" s="106"/>
    </row>
    <row r="11" spans="1:10">
      <c r="E11" s="106"/>
      <c r="F11" s="106"/>
    </row>
  </sheetData>
  <mergeCells count="4">
    <mergeCell ref="A1:J1"/>
    <mergeCell ref="A2:A3"/>
    <mergeCell ref="E2:J2"/>
    <mergeCell ref="A7:J7"/>
  </mergeCells>
  <phoneticPr fontId="11" type="noConversion"/>
  <pageMargins left="0.75" right="0.75" top="1" bottom="1" header="0.5" footer="0.5"/>
  <pageSetup paperSize="9" scale="69" orientation="landscape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G116"/>
  <sheetViews>
    <sheetView zoomScale="85" workbookViewId="0">
      <selection activeCell="J42" sqref="J42"/>
    </sheetView>
  </sheetViews>
  <sheetFormatPr defaultRowHeight="14.25"/>
  <cols>
    <col min="1" max="1" width="4" style="20" customWidth="1"/>
    <col min="2" max="2" width="50.7109375" style="20" customWidth="1"/>
    <col min="3" max="3" width="24.7109375" style="20" customWidth="1"/>
    <col min="4" max="4" width="24.7109375" style="49" customWidth="1"/>
    <col min="5" max="7" width="24.7109375" style="20" customWidth="1"/>
    <col min="8" max="16384" width="9.140625" style="20"/>
  </cols>
  <sheetData>
    <row r="1" spans="1:7" s="28" customFormat="1" ht="16.5" thickBot="1">
      <c r="A1" s="166" t="s">
        <v>148</v>
      </c>
      <c r="B1" s="166"/>
      <c r="C1" s="166"/>
      <c r="D1" s="166"/>
      <c r="E1" s="166"/>
      <c r="F1" s="166"/>
      <c r="G1" s="166"/>
    </row>
    <row r="2" spans="1:7" s="28" customFormat="1" ht="15.75" customHeight="1" thickBot="1">
      <c r="A2" s="172" t="s">
        <v>37</v>
      </c>
      <c r="B2" s="89"/>
      <c r="C2" s="167" t="s">
        <v>95</v>
      </c>
      <c r="D2" s="168"/>
      <c r="E2" s="200" t="s">
        <v>149</v>
      </c>
      <c r="F2" s="200"/>
      <c r="G2" s="90"/>
    </row>
    <row r="3" spans="1:7" s="28" customFormat="1" ht="45.75" thickBot="1">
      <c r="A3" s="163"/>
      <c r="B3" s="201" t="s">
        <v>78</v>
      </c>
      <c r="C3" s="34" t="s">
        <v>97</v>
      </c>
      <c r="D3" s="34" t="s">
        <v>98</v>
      </c>
      <c r="E3" s="34" t="s">
        <v>99</v>
      </c>
      <c r="F3" s="34" t="s">
        <v>98</v>
      </c>
      <c r="G3" s="18" t="s">
        <v>150</v>
      </c>
    </row>
    <row r="4" spans="1:7" s="28" customFormat="1">
      <c r="A4" s="21">
        <v>1</v>
      </c>
      <c r="B4" s="141" t="s">
        <v>144</v>
      </c>
      <c r="C4" s="37">
        <v>566.91978999999913</v>
      </c>
      <c r="D4" s="99">
        <v>5.0594049161287936E-2</v>
      </c>
      <c r="E4" s="38">
        <v>0</v>
      </c>
      <c r="F4" s="99">
        <v>0</v>
      </c>
      <c r="G4" s="39">
        <v>0</v>
      </c>
    </row>
    <row r="5" spans="1:7" s="28" customFormat="1">
      <c r="A5" s="21">
        <v>2</v>
      </c>
      <c r="B5" s="176" t="s">
        <v>145</v>
      </c>
      <c r="C5" s="37">
        <v>18.887099999999975</v>
      </c>
      <c r="D5" s="99">
        <v>1.8063317179844839E-2</v>
      </c>
      <c r="E5" s="38">
        <v>0</v>
      </c>
      <c r="F5" s="99">
        <v>0</v>
      </c>
      <c r="G5" s="39">
        <v>0</v>
      </c>
    </row>
    <row r="6" spans="1:7" s="28" customFormat="1" ht="15.75" thickBot="1">
      <c r="A6" s="112"/>
      <c r="B6" s="91" t="s">
        <v>62</v>
      </c>
      <c r="C6" s="92">
        <v>585.80688999999916</v>
      </c>
      <c r="D6" s="96">
        <v>4.7817568694361184E-2</v>
      </c>
      <c r="E6" s="93">
        <v>0</v>
      </c>
      <c r="F6" s="96">
        <v>0</v>
      </c>
      <c r="G6" s="113">
        <v>0</v>
      </c>
    </row>
    <row r="7" spans="1:7" s="28" customFormat="1">
      <c r="D7" s="6"/>
    </row>
    <row r="8" spans="1:7" s="28" customFormat="1">
      <c r="D8" s="6"/>
    </row>
    <row r="9" spans="1:7" s="28" customFormat="1">
      <c r="D9" s="6"/>
    </row>
    <row r="10" spans="1:7" s="28" customFormat="1">
      <c r="D10" s="6"/>
    </row>
    <row r="11" spans="1:7" s="28" customFormat="1">
      <c r="D11" s="6"/>
    </row>
    <row r="12" spans="1:7" s="28" customFormat="1">
      <c r="D12" s="6"/>
    </row>
    <row r="13" spans="1:7" s="28" customFormat="1">
      <c r="D13" s="6"/>
    </row>
    <row r="14" spans="1:7" s="28" customFormat="1">
      <c r="D14" s="6"/>
    </row>
    <row r="15" spans="1:7" s="28" customFormat="1">
      <c r="D15" s="6"/>
    </row>
    <row r="16" spans="1:7" s="28" customFormat="1">
      <c r="D16" s="6"/>
    </row>
    <row r="17" spans="2:5" s="28" customFormat="1">
      <c r="D17" s="6"/>
    </row>
    <row r="18" spans="2:5" s="28" customFormat="1">
      <c r="D18" s="6"/>
    </row>
    <row r="19" spans="2:5" s="28" customFormat="1">
      <c r="D19" s="6"/>
    </row>
    <row r="20" spans="2:5" s="28" customFormat="1">
      <c r="D20" s="6"/>
    </row>
    <row r="21" spans="2:5" s="28" customFormat="1">
      <c r="D21" s="6"/>
    </row>
    <row r="22" spans="2:5" s="28" customFormat="1">
      <c r="D22" s="6"/>
    </row>
    <row r="23" spans="2:5" s="28" customFormat="1">
      <c r="D23" s="6"/>
    </row>
    <row r="24" spans="2:5" s="28" customFormat="1">
      <c r="D24" s="6"/>
    </row>
    <row r="25" spans="2:5" s="28" customFormat="1">
      <c r="D25" s="6"/>
    </row>
    <row r="26" spans="2:5" s="28" customFormat="1">
      <c r="D26" s="6"/>
    </row>
    <row r="27" spans="2:5" s="28" customFormat="1">
      <c r="D27" s="6"/>
    </row>
    <row r="28" spans="2:5" s="28" customFormat="1" ht="15" thickBot="1">
      <c r="B28" s="79"/>
      <c r="C28" s="79"/>
      <c r="D28" s="80"/>
      <c r="E28" s="79"/>
    </row>
    <row r="29" spans="2:5" s="28" customFormat="1"/>
    <row r="30" spans="2:5" s="28" customFormat="1"/>
    <row r="31" spans="2:5" s="28" customFormat="1"/>
    <row r="32" spans="2:5" s="28" customFormat="1"/>
    <row r="33" spans="2:6" s="28" customFormat="1" ht="15" thickBot="1"/>
    <row r="34" spans="2:6" s="28" customFormat="1" ht="30.75" thickBot="1">
      <c r="B34" s="186" t="s">
        <v>78</v>
      </c>
      <c r="C34" s="186" t="s">
        <v>105</v>
      </c>
      <c r="D34" s="186" t="s">
        <v>106</v>
      </c>
      <c r="E34" s="202" t="s">
        <v>107</v>
      </c>
    </row>
    <row r="35" spans="2:6" s="28" customFormat="1">
      <c r="B35" s="123" t="str">
        <f t="shared" ref="B35:D36" si="0">B4</f>
        <v>Іndeks Ukrainskoi Birzhi</v>
      </c>
      <c r="C35" s="124">
        <f t="shared" si="0"/>
        <v>566.91978999999913</v>
      </c>
      <c r="D35" s="150">
        <f t="shared" si="0"/>
        <v>5.0594049161287936E-2</v>
      </c>
      <c r="E35" s="125">
        <f>G4</f>
        <v>0</v>
      </c>
    </row>
    <row r="36" spans="2:6" s="28" customFormat="1">
      <c r="B36" s="36" t="str">
        <f t="shared" si="0"/>
        <v>ТАSК Universal</v>
      </c>
      <c r="C36" s="37">
        <f t="shared" si="0"/>
        <v>18.887099999999975</v>
      </c>
      <c r="D36" s="151">
        <f t="shared" si="0"/>
        <v>1.8063317179844839E-2</v>
      </c>
      <c r="E36" s="39">
        <f>G5</f>
        <v>0</v>
      </c>
    </row>
    <row r="37" spans="2:6">
      <c r="B37" s="28"/>
      <c r="C37" s="152"/>
      <c r="D37" s="6"/>
      <c r="F37" s="19"/>
    </row>
    <row r="38" spans="2:6">
      <c r="B38" s="28"/>
      <c r="C38" s="28"/>
      <c r="D38" s="6"/>
      <c r="F38" s="19"/>
    </row>
    <row r="39" spans="2:6">
      <c r="B39" s="28"/>
      <c r="C39" s="28"/>
      <c r="D39" s="6"/>
      <c r="F39" s="19"/>
    </row>
    <row r="40" spans="2:6">
      <c r="B40" s="28"/>
      <c r="C40" s="28"/>
      <c r="D40" s="6"/>
      <c r="F40" s="19"/>
    </row>
    <row r="41" spans="2:6">
      <c r="B41" s="28"/>
      <c r="C41" s="28"/>
      <c r="D41" s="6"/>
      <c r="F41" s="19"/>
    </row>
    <row r="42" spans="2:6">
      <c r="B42" s="28"/>
      <c r="C42" s="28"/>
      <c r="D42" s="6"/>
      <c r="F42" s="19"/>
    </row>
    <row r="43" spans="2:6">
      <c r="B43" s="28"/>
      <c r="C43" s="28"/>
      <c r="D43" s="6"/>
      <c r="F43" s="19"/>
    </row>
    <row r="44" spans="2:6">
      <c r="B44" s="28"/>
      <c r="C44" s="28"/>
      <c r="D44" s="6"/>
    </row>
    <row r="45" spans="2:6">
      <c r="B45" s="28"/>
      <c r="C45" s="28"/>
      <c r="D45" s="6"/>
    </row>
    <row r="46" spans="2:6">
      <c r="B46" s="28"/>
      <c r="C46" s="28"/>
      <c r="D46" s="6"/>
    </row>
    <row r="47" spans="2:6">
      <c r="B47" s="28"/>
      <c r="C47" s="28"/>
      <c r="D47" s="6"/>
    </row>
    <row r="48" spans="2:6">
      <c r="B48" s="28"/>
      <c r="C48" s="28"/>
      <c r="D48" s="6"/>
    </row>
    <row r="49" spans="2:4">
      <c r="B49" s="28"/>
      <c r="C49" s="28"/>
      <c r="D49" s="6"/>
    </row>
    <row r="50" spans="2:4">
      <c r="B50" s="28"/>
      <c r="C50" s="28"/>
      <c r="D50" s="6"/>
    </row>
    <row r="51" spans="2:4">
      <c r="B51" s="28"/>
      <c r="C51" s="28"/>
      <c r="D51" s="6"/>
    </row>
    <row r="52" spans="2:4">
      <c r="B52" s="28"/>
      <c r="C52" s="28"/>
      <c r="D52" s="6"/>
    </row>
    <row r="53" spans="2:4">
      <c r="B53" s="28"/>
      <c r="C53" s="28"/>
      <c r="D53" s="6"/>
    </row>
    <row r="54" spans="2:4">
      <c r="B54" s="28"/>
      <c r="C54" s="28"/>
      <c r="D54" s="6"/>
    </row>
    <row r="55" spans="2:4">
      <c r="B55" s="28"/>
      <c r="C55" s="28"/>
      <c r="D55" s="6"/>
    </row>
    <row r="56" spans="2:4">
      <c r="B56" s="28"/>
      <c r="C56" s="28"/>
      <c r="D56" s="6"/>
    </row>
    <row r="57" spans="2:4">
      <c r="B57" s="28"/>
      <c r="C57" s="28"/>
      <c r="D57" s="6"/>
    </row>
    <row r="58" spans="2:4">
      <c r="B58" s="28"/>
      <c r="C58" s="28"/>
      <c r="D58" s="6"/>
    </row>
    <row r="59" spans="2:4">
      <c r="B59" s="28"/>
      <c r="C59" s="28"/>
      <c r="D59" s="6"/>
    </row>
    <row r="60" spans="2:4">
      <c r="B60" s="28"/>
      <c r="C60" s="28"/>
      <c r="D60" s="6"/>
    </row>
    <row r="61" spans="2:4">
      <c r="B61" s="28"/>
      <c r="C61" s="28"/>
      <c r="D61" s="6"/>
    </row>
    <row r="62" spans="2:4">
      <c r="B62" s="28"/>
      <c r="C62" s="28"/>
      <c r="D62" s="6"/>
    </row>
    <row r="63" spans="2:4">
      <c r="B63" s="28"/>
      <c r="C63" s="28"/>
      <c r="D63" s="6"/>
    </row>
    <row r="64" spans="2:4">
      <c r="B64" s="28"/>
      <c r="C64" s="28"/>
      <c r="D64" s="6"/>
    </row>
    <row r="65" spans="2:4">
      <c r="B65" s="28"/>
      <c r="C65" s="28"/>
      <c r="D65" s="6"/>
    </row>
    <row r="66" spans="2:4">
      <c r="B66" s="28"/>
      <c r="C66" s="28"/>
      <c r="D66" s="6"/>
    </row>
    <row r="67" spans="2:4">
      <c r="B67" s="28"/>
      <c r="C67" s="28"/>
      <c r="D67" s="6"/>
    </row>
    <row r="68" spans="2:4">
      <c r="B68" s="28"/>
      <c r="C68" s="28"/>
      <c r="D68" s="6"/>
    </row>
    <row r="69" spans="2:4">
      <c r="B69" s="28"/>
      <c r="C69" s="28"/>
      <c r="D69" s="6"/>
    </row>
    <row r="70" spans="2:4">
      <c r="B70" s="28"/>
      <c r="C70" s="28"/>
      <c r="D70" s="6"/>
    </row>
    <row r="71" spans="2:4">
      <c r="B71" s="28"/>
      <c r="C71" s="28"/>
      <c r="D71" s="6"/>
    </row>
    <row r="72" spans="2:4">
      <c r="B72" s="28"/>
      <c r="C72" s="28"/>
      <c r="D72" s="6"/>
    </row>
    <row r="73" spans="2:4">
      <c r="B73" s="28"/>
      <c r="C73" s="28"/>
      <c r="D73" s="6"/>
    </row>
    <row r="74" spans="2:4">
      <c r="B74" s="28"/>
      <c r="C74" s="28"/>
      <c r="D74" s="6"/>
    </row>
    <row r="75" spans="2:4">
      <c r="B75" s="28"/>
      <c r="C75" s="28"/>
      <c r="D75" s="6"/>
    </row>
    <row r="76" spans="2:4">
      <c r="B76" s="28"/>
      <c r="C76" s="28"/>
      <c r="D76" s="6"/>
    </row>
    <row r="77" spans="2:4">
      <c r="B77" s="28"/>
      <c r="C77" s="28"/>
      <c r="D77" s="6"/>
    </row>
    <row r="78" spans="2:4">
      <c r="B78" s="28"/>
      <c r="C78" s="28"/>
      <c r="D78" s="6"/>
    </row>
    <row r="79" spans="2:4">
      <c r="B79" s="28"/>
      <c r="C79" s="28"/>
      <c r="D79" s="6"/>
    </row>
    <row r="80" spans="2:4">
      <c r="B80" s="28"/>
      <c r="C80" s="28"/>
      <c r="D80" s="6"/>
    </row>
    <row r="81" spans="2:4">
      <c r="B81" s="28"/>
      <c r="C81" s="28"/>
      <c r="D81" s="6"/>
    </row>
    <row r="82" spans="2:4">
      <c r="B82" s="28"/>
      <c r="C82" s="28"/>
      <c r="D82" s="6"/>
    </row>
    <row r="83" spans="2:4">
      <c r="B83" s="28"/>
      <c r="C83" s="28"/>
      <c r="D83" s="6"/>
    </row>
    <row r="84" spans="2:4">
      <c r="B84" s="28"/>
      <c r="C84" s="28"/>
      <c r="D84" s="6"/>
    </row>
    <row r="85" spans="2:4">
      <c r="B85" s="28"/>
      <c r="C85" s="28"/>
      <c r="D85" s="6"/>
    </row>
    <row r="86" spans="2:4">
      <c r="B86" s="28"/>
      <c r="C86" s="28"/>
      <c r="D86" s="6"/>
    </row>
    <row r="87" spans="2:4">
      <c r="B87" s="28"/>
      <c r="C87" s="28"/>
      <c r="D87" s="6"/>
    </row>
    <row r="88" spans="2:4">
      <c r="B88" s="28"/>
      <c r="C88" s="28"/>
      <c r="D88" s="6"/>
    </row>
    <row r="89" spans="2:4">
      <c r="B89" s="28"/>
      <c r="C89" s="28"/>
      <c r="D89" s="6"/>
    </row>
    <row r="90" spans="2:4">
      <c r="B90" s="28"/>
      <c r="C90" s="28"/>
      <c r="D90" s="6"/>
    </row>
    <row r="91" spans="2:4">
      <c r="B91" s="28"/>
      <c r="C91" s="28"/>
      <c r="D91" s="6"/>
    </row>
    <row r="92" spans="2:4">
      <c r="B92" s="28"/>
      <c r="C92" s="28"/>
      <c r="D92" s="6"/>
    </row>
    <row r="93" spans="2:4">
      <c r="B93" s="28"/>
      <c r="C93" s="28"/>
      <c r="D93" s="6"/>
    </row>
    <row r="94" spans="2:4">
      <c r="B94" s="28"/>
      <c r="C94" s="28"/>
      <c r="D94" s="6"/>
    </row>
    <row r="95" spans="2:4">
      <c r="B95" s="28"/>
      <c r="C95" s="28"/>
      <c r="D95" s="6"/>
    </row>
    <row r="96" spans="2:4">
      <c r="B96" s="28"/>
      <c r="C96" s="28"/>
      <c r="D96" s="6"/>
    </row>
    <row r="97" spans="2:4">
      <c r="B97" s="28"/>
      <c r="C97" s="28"/>
      <c r="D97" s="6"/>
    </row>
    <row r="98" spans="2:4">
      <c r="B98" s="28"/>
      <c r="C98" s="28"/>
      <c r="D98" s="6"/>
    </row>
    <row r="99" spans="2:4">
      <c r="B99" s="28"/>
      <c r="C99" s="28"/>
      <c r="D99" s="6"/>
    </row>
    <row r="100" spans="2:4">
      <c r="B100" s="28"/>
      <c r="C100" s="28"/>
      <c r="D100" s="6"/>
    </row>
    <row r="101" spans="2:4">
      <c r="B101" s="28"/>
      <c r="C101" s="28"/>
      <c r="D101" s="6"/>
    </row>
    <row r="102" spans="2:4">
      <c r="B102" s="28"/>
      <c r="C102" s="28"/>
      <c r="D102" s="6"/>
    </row>
    <row r="103" spans="2:4">
      <c r="B103" s="28"/>
      <c r="C103" s="28"/>
      <c r="D103" s="6"/>
    </row>
    <row r="104" spans="2:4">
      <c r="B104" s="28"/>
      <c r="C104" s="28"/>
      <c r="D104" s="6"/>
    </row>
    <row r="105" spans="2:4">
      <c r="B105" s="28"/>
      <c r="C105" s="28"/>
      <c r="D105" s="6"/>
    </row>
    <row r="106" spans="2:4">
      <c r="B106" s="28"/>
      <c r="C106" s="28"/>
      <c r="D106" s="6"/>
    </row>
    <row r="107" spans="2:4">
      <c r="B107" s="28"/>
      <c r="C107" s="28"/>
      <c r="D107" s="6"/>
    </row>
    <row r="108" spans="2:4">
      <c r="B108" s="28"/>
      <c r="C108" s="28"/>
      <c r="D108" s="6"/>
    </row>
    <row r="109" spans="2:4">
      <c r="B109" s="28"/>
      <c r="C109" s="28"/>
      <c r="D109" s="6"/>
    </row>
    <row r="110" spans="2:4">
      <c r="B110" s="28"/>
      <c r="C110" s="28"/>
      <c r="D110" s="6"/>
    </row>
    <row r="111" spans="2:4">
      <c r="B111" s="28"/>
      <c r="C111" s="28"/>
      <c r="D111" s="6"/>
    </row>
    <row r="112" spans="2:4">
      <c r="B112" s="28"/>
      <c r="C112" s="28"/>
      <c r="D112" s="6"/>
    </row>
    <row r="113" spans="2:4">
      <c r="B113" s="28"/>
      <c r="C113" s="28"/>
      <c r="D113" s="6"/>
    </row>
    <row r="114" spans="2:4">
      <c r="B114" s="28"/>
      <c r="C114" s="28"/>
      <c r="D114" s="6"/>
    </row>
    <row r="115" spans="2:4">
      <c r="B115" s="28"/>
      <c r="C115" s="28"/>
      <c r="D115" s="6"/>
    </row>
    <row r="116" spans="2:4">
      <c r="B116" s="28"/>
      <c r="C116" s="28"/>
      <c r="D116" s="6"/>
    </row>
  </sheetData>
  <mergeCells count="4">
    <mergeCell ref="C2:D2"/>
    <mergeCell ref="E2:F2"/>
    <mergeCell ref="A2:A3"/>
    <mergeCell ref="A1:G1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enableFormatConditionsCalculation="0">
    <tabColor indexed="43"/>
  </sheetPr>
  <dimension ref="A1:D14"/>
  <sheetViews>
    <sheetView tabSelected="1" zoomScale="85" workbookViewId="0">
      <selection activeCell="A2" sqref="A2:A10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3" t="s">
        <v>78</v>
      </c>
      <c r="B1" s="64" t="s">
        <v>108</v>
      </c>
      <c r="C1" s="10"/>
      <c r="D1" s="10"/>
    </row>
    <row r="2" spans="1:4" ht="14.25">
      <c r="A2" s="176" t="s">
        <v>145</v>
      </c>
      <c r="B2" s="133">
        <v>1.8063317179889404E-2</v>
      </c>
      <c r="C2" s="10"/>
      <c r="D2" s="10"/>
    </row>
    <row r="3" spans="1:4" ht="14.25">
      <c r="A3" s="141" t="s">
        <v>144</v>
      </c>
      <c r="B3" s="133">
        <v>5.0594049161231558E-2</v>
      </c>
      <c r="C3" s="10"/>
      <c r="D3" s="10"/>
    </row>
    <row r="4" spans="1:4" ht="14.25">
      <c r="A4" s="193" t="s">
        <v>110</v>
      </c>
      <c r="B4" s="134">
        <v>3.4328683170560481E-2</v>
      </c>
      <c r="C4" s="10"/>
      <c r="D4" s="10"/>
    </row>
    <row r="5" spans="1:4" ht="14.25">
      <c r="A5" s="141" t="s">
        <v>15</v>
      </c>
      <c r="B5" s="134">
        <v>4.8541351096125895E-2</v>
      </c>
      <c r="C5" s="10"/>
      <c r="D5" s="10"/>
    </row>
    <row r="6" spans="1:4" ht="14.25">
      <c r="A6" s="141" t="s">
        <v>14</v>
      </c>
      <c r="B6" s="134">
        <v>2.9605926950906802E-2</v>
      </c>
      <c r="C6" s="10"/>
      <c r="D6" s="10"/>
    </row>
    <row r="7" spans="1:4" ht="14.25">
      <c r="A7" s="141" t="s">
        <v>111</v>
      </c>
      <c r="B7" s="134">
        <v>-1.1609011748695663E-2</v>
      </c>
      <c r="C7" s="10"/>
      <c r="D7" s="10"/>
    </row>
    <row r="8" spans="1:4" ht="14.25">
      <c r="A8" s="141" t="s">
        <v>112</v>
      </c>
      <c r="B8" s="134">
        <v>-1.6925971914834137E-2</v>
      </c>
      <c r="C8" s="10"/>
      <c r="D8" s="10"/>
    </row>
    <row r="9" spans="1:4" ht="14.25">
      <c r="A9" s="141" t="s">
        <v>113</v>
      </c>
      <c r="B9" s="134">
        <v>1.2328767123287671E-2</v>
      </c>
      <c r="C9" s="10"/>
      <c r="D9" s="10"/>
    </row>
    <row r="10" spans="1:4" ht="15" thickBot="1">
      <c r="A10" s="194" t="s">
        <v>114</v>
      </c>
      <c r="B10" s="135">
        <v>-1.3323672200397652E-2</v>
      </c>
      <c r="C10" s="10"/>
      <c r="D10" s="10"/>
    </row>
    <row r="11" spans="1:4">
      <c r="C11" s="10"/>
      <c r="D11" s="10"/>
    </row>
    <row r="12" spans="1:4">
      <c r="A12" s="10"/>
      <c r="B12" s="10"/>
      <c r="C12" s="10"/>
      <c r="D12" s="10"/>
    </row>
    <row r="13" spans="1:4">
      <c r="B13" s="10"/>
      <c r="C13" s="10"/>
      <c r="D13" s="10"/>
    </row>
    <row r="14" spans="1:4">
      <c r="C14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I33"/>
  <sheetViews>
    <sheetView topLeftCell="A16" zoomScale="85" zoomScaleNormal="40" workbookViewId="0">
      <selection activeCell="H44" sqref="H44"/>
    </sheetView>
  </sheetViews>
  <sheetFormatPr defaultRowHeight="14.25"/>
  <cols>
    <col min="1" max="1" width="4.7109375" style="22" customWidth="1"/>
    <col min="2" max="2" width="61.7109375" style="20" bestFit="1" customWidth="1"/>
    <col min="3" max="3" width="18.7109375" style="23" customWidth="1"/>
    <col min="4" max="4" width="14.7109375" style="24" customWidth="1"/>
    <col min="5" max="5" width="14.7109375" style="23" customWidth="1"/>
    <col min="6" max="6" width="14.7109375" style="24" customWidth="1"/>
    <col min="7" max="7" width="42.85546875" style="20" bestFit="1" customWidth="1"/>
    <col min="8" max="8" width="29.42578125" style="20" bestFit="1" customWidth="1"/>
    <col min="9" max="18" width="4.7109375" style="20" customWidth="1"/>
    <col min="19" max="16384" width="9.140625" style="20"/>
  </cols>
  <sheetData>
    <row r="1" spans="1:9" s="14" customFormat="1" ht="16.5" thickBot="1">
      <c r="A1" s="157" t="s">
        <v>36</v>
      </c>
      <c r="B1" s="157"/>
      <c r="C1" s="157"/>
      <c r="D1" s="157"/>
      <c r="E1" s="157"/>
      <c r="F1" s="157"/>
      <c r="G1" s="157"/>
      <c r="H1" s="157"/>
      <c r="I1" s="13"/>
    </row>
    <row r="2" spans="1:9" ht="45.75" thickBot="1">
      <c r="A2" s="15" t="s">
        <v>37</v>
      </c>
      <c r="B2" s="16" t="s">
        <v>38</v>
      </c>
      <c r="C2" s="17" t="s">
        <v>39</v>
      </c>
      <c r="D2" s="17" t="s">
        <v>40</v>
      </c>
      <c r="E2" s="17" t="s">
        <v>41</v>
      </c>
      <c r="F2" s="17" t="s">
        <v>42</v>
      </c>
      <c r="G2" s="17" t="s">
        <v>43</v>
      </c>
      <c r="H2" s="18" t="s">
        <v>44</v>
      </c>
      <c r="I2" s="19"/>
    </row>
    <row r="3" spans="1:9">
      <c r="A3" s="21">
        <v>1</v>
      </c>
      <c r="B3" s="82" t="s">
        <v>45</v>
      </c>
      <c r="C3" s="83">
        <v>29384132.489999998</v>
      </c>
      <c r="D3" s="84">
        <v>49093</v>
      </c>
      <c r="E3" s="83">
        <v>598.54016845578792</v>
      </c>
      <c r="F3" s="84">
        <v>100</v>
      </c>
      <c r="G3" s="177" t="s">
        <v>65</v>
      </c>
      <c r="H3" s="85" t="s">
        <v>7</v>
      </c>
      <c r="I3" s="19"/>
    </row>
    <row r="4" spans="1:9">
      <c r="A4" s="21">
        <v>2</v>
      </c>
      <c r="B4" s="82" t="s">
        <v>46</v>
      </c>
      <c r="C4" s="83">
        <v>11734056.58</v>
      </c>
      <c r="D4" s="84">
        <v>9301551</v>
      </c>
      <c r="E4" s="83">
        <v>1.261516125643992</v>
      </c>
      <c r="F4" s="84">
        <v>1</v>
      </c>
      <c r="G4" s="82" t="s">
        <v>66</v>
      </c>
      <c r="H4" s="85" t="s">
        <v>3</v>
      </c>
      <c r="I4" s="19"/>
    </row>
    <row r="5" spans="1:9" ht="14.25" customHeight="1">
      <c r="A5" s="21">
        <v>3</v>
      </c>
      <c r="B5" s="82" t="s">
        <v>47</v>
      </c>
      <c r="C5" s="83">
        <v>6823942.3745999997</v>
      </c>
      <c r="D5" s="84">
        <v>3640</v>
      </c>
      <c r="E5" s="83">
        <v>1874.7094435714284</v>
      </c>
      <c r="F5" s="84">
        <v>1000</v>
      </c>
      <c r="G5" s="82" t="s">
        <v>67</v>
      </c>
      <c r="H5" s="85" t="s">
        <v>9</v>
      </c>
      <c r="I5" s="19"/>
    </row>
    <row r="6" spans="1:9">
      <c r="A6" s="21">
        <v>4</v>
      </c>
      <c r="B6" s="82" t="s">
        <v>48</v>
      </c>
      <c r="C6" s="83">
        <v>6255747.79</v>
      </c>
      <c r="D6" s="84">
        <v>2096</v>
      </c>
      <c r="E6" s="83">
        <v>2984.6124952290074</v>
      </c>
      <c r="F6" s="84">
        <v>1000</v>
      </c>
      <c r="G6" s="178" t="s">
        <v>68</v>
      </c>
      <c r="H6" s="85" t="s">
        <v>1</v>
      </c>
      <c r="I6" s="19"/>
    </row>
    <row r="7" spans="1:9" ht="14.25" customHeight="1">
      <c r="A7" s="21">
        <v>5</v>
      </c>
      <c r="B7" s="82" t="s">
        <v>49</v>
      </c>
      <c r="C7" s="83">
        <v>5543226.5700000003</v>
      </c>
      <c r="D7" s="84">
        <v>4477</v>
      </c>
      <c r="E7" s="83">
        <v>1238.1564820192093</v>
      </c>
      <c r="F7" s="84">
        <v>1000</v>
      </c>
      <c r="G7" s="177" t="s">
        <v>65</v>
      </c>
      <c r="H7" s="85" t="s">
        <v>7</v>
      </c>
      <c r="I7" s="19"/>
    </row>
    <row r="8" spans="1:9">
      <c r="A8" s="21">
        <v>6</v>
      </c>
      <c r="B8" s="176" t="s">
        <v>50</v>
      </c>
      <c r="C8" s="83">
        <v>3915446.42</v>
      </c>
      <c r="D8" s="84">
        <v>1256</v>
      </c>
      <c r="E8" s="83">
        <v>3117.3936464968151</v>
      </c>
      <c r="F8" s="84">
        <v>1000</v>
      </c>
      <c r="G8" s="179" t="s">
        <v>69</v>
      </c>
      <c r="H8" s="85" t="s">
        <v>5</v>
      </c>
      <c r="I8" s="19"/>
    </row>
    <row r="9" spans="1:9">
      <c r="A9" s="21">
        <v>7</v>
      </c>
      <c r="B9" s="82" t="s">
        <v>51</v>
      </c>
      <c r="C9" s="83">
        <v>3912715.12</v>
      </c>
      <c r="D9" s="84">
        <v>1276</v>
      </c>
      <c r="E9" s="83">
        <v>3066.3911598746081</v>
      </c>
      <c r="F9" s="84">
        <v>1000</v>
      </c>
      <c r="G9" s="82" t="s">
        <v>66</v>
      </c>
      <c r="H9" s="85" t="s">
        <v>3</v>
      </c>
      <c r="I9" s="19"/>
    </row>
    <row r="10" spans="1:9">
      <c r="A10" s="21">
        <v>8</v>
      </c>
      <c r="B10" s="176" t="s">
        <v>52</v>
      </c>
      <c r="C10" s="83">
        <v>3034126.6</v>
      </c>
      <c r="D10" s="84">
        <v>699</v>
      </c>
      <c r="E10" s="83">
        <v>4340.6675250357657</v>
      </c>
      <c r="F10" s="84">
        <v>1000</v>
      </c>
      <c r="G10" s="179" t="s">
        <v>70</v>
      </c>
      <c r="H10" s="85" t="s">
        <v>5</v>
      </c>
      <c r="I10" s="19"/>
    </row>
    <row r="11" spans="1:9">
      <c r="A11" s="21">
        <v>9</v>
      </c>
      <c r="B11" s="82" t="s">
        <v>53</v>
      </c>
      <c r="C11" s="83">
        <v>2503659.2599999998</v>
      </c>
      <c r="D11" s="84">
        <v>39144</v>
      </c>
      <c r="E11" s="83">
        <v>63.960230431228283</v>
      </c>
      <c r="F11" s="84">
        <v>100</v>
      </c>
      <c r="G11" s="82" t="s">
        <v>71</v>
      </c>
      <c r="H11" s="85" t="s">
        <v>11</v>
      </c>
      <c r="I11" s="19"/>
    </row>
    <row r="12" spans="1:9">
      <c r="A12" s="21">
        <v>10</v>
      </c>
      <c r="B12" s="82" t="s">
        <v>54</v>
      </c>
      <c r="C12" s="83">
        <v>2296001.88</v>
      </c>
      <c r="D12" s="84">
        <v>10565</v>
      </c>
      <c r="E12" s="83">
        <v>217.32152200662563</v>
      </c>
      <c r="F12" s="84">
        <v>100</v>
      </c>
      <c r="G12" s="177" t="s">
        <v>65</v>
      </c>
      <c r="H12" s="85" t="s">
        <v>7</v>
      </c>
      <c r="I12" s="19"/>
    </row>
    <row r="13" spans="1:9">
      <c r="A13" s="21">
        <v>11</v>
      </c>
      <c r="B13" s="176" t="s">
        <v>55</v>
      </c>
      <c r="C13" s="83">
        <v>1395339.74</v>
      </c>
      <c r="D13" s="84">
        <v>560</v>
      </c>
      <c r="E13" s="83">
        <v>2491.6781071428572</v>
      </c>
      <c r="F13" s="84">
        <v>1000</v>
      </c>
      <c r="G13" s="178" t="s">
        <v>68</v>
      </c>
      <c r="H13" s="85" t="s">
        <v>1</v>
      </c>
      <c r="I13" s="19"/>
    </row>
    <row r="14" spans="1:9">
      <c r="A14" s="21">
        <v>12</v>
      </c>
      <c r="B14" s="82" t="s">
        <v>56</v>
      </c>
      <c r="C14" s="83">
        <v>1301388.8</v>
      </c>
      <c r="D14" s="84">
        <v>983</v>
      </c>
      <c r="E14" s="83">
        <v>1323.89501525941</v>
      </c>
      <c r="F14" s="84">
        <v>1000</v>
      </c>
      <c r="G14" s="82" t="s">
        <v>72</v>
      </c>
      <c r="H14" s="85" t="s">
        <v>6</v>
      </c>
      <c r="I14" s="19"/>
    </row>
    <row r="15" spans="1:9">
      <c r="A15" s="21">
        <v>13</v>
      </c>
      <c r="B15" s="82" t="s">
        <v>57</v>
      </c>
      <c r="C15" s="83">
        <v>1137890.06</v>
      </c>
      <c r="D15" s="84">
        <v>955</v>
      </c>
      <c r="E15" s="83">
        <v>1191.5079162303666</v>
      </c>
      <c r="F15" s="84">
        <v>1000</v>
      </c>
      <c r="G15" s="82" t="s">
        <v>73</v>
      </c>
      <c r="H15" s="85" t="s">
        <v>0</v>
      </c>
      <c r="I15" s="19"/>
    </row>
    <row r="16" spans="1:9">
      <c r="A16" s="21">
        <v>14</v>
      </c>
      <c r="B16" s="176" t="s">
        <v>58</v>
      </c>
      <c r="C16" s="83">
        <v>1062883.96</v>
      </c>
      <c r="D16" s="84">
        <v>1416</v>
      </c>
      <c r="E16" s="83">
        <v>750.6242655367231</v>
      </c>
      <c r="F16" s="84">
        <v>1000</v>
      </c>
      <c r="G16" s="178" t="s">
        <v>68</v>
      </c>
      <c r="H16" s="85" t="s">
        <v>1</v>
      </c>
      <c r="I16" s="19"/>
    </row>
    <row r="17" spans="1:9">
      <c r="A17" s="21">
        <v>15</v>
      </c>
      <c r="B17" s="176" t="s">
        <v>59</v>
      </c>
      <c r="C17" s="83">
        <v>1006378.43</v>
      </c>
      <c r="D17" s="84">
        <v>390</v>
      </c>
      <c r="E17" s="83">
        <v>2580.4575128205129</v>
      </c>
      <c r="F17" s="84">
        <v>1000</v>
      </c>
      <c r="G17" s="178" t="s">
        <v>68</v>
      </c>
      <c r="H17" s="85" t="s">
        <v>1</v>
      </c>
      <c r="I17" s="19"/>
    </row>
    <row r="18" spans="1:9">
      <c r="A18" s="21">
        <v>16</v>
      </c>
      <c r="B18" s="82" t="s">
        <v>60</v>
      </c>
      <c r="C18" s="83">
        <v>835089.54</v>
      </c>
      <c r="D18" s="84">
        <v>7396</v>
      </c>
      <c r="E18" s="83">
        <v>112.91097079502434</v>
      </c>
      <c r="F18" s="84">
        <v>100</v>
      </c>
      <c r="G18" s="82" t="s">
        <v>74</v>
      </c>
      <c r="H18" s="85" t="s">
        <v>10</v>
      </c>
      <c r="I18" s="19"/>
    </row>
    <row r="19" spans="1:9">
      <c r="A19" s="21">
        <v>17</v>
      </c>
      <c r="B19" s="82" t="s">
        <v>61</v>
      </c>
      <c r="C19" s="83">
        <v>711615.76989999996</v>
      </c>
      <c r="D19" s="84">
        <v>8850</v>
      </c>
      <c r="E19" s="83">
        <v>80.408561570621458</v>
      </c>
      <c r="F19" s="84">
        <v>100</v>
      </c>
      <c r="G19" s="82" t="s">
        <v>75</v>
      </c>
      <c r="H19" s="85" t="s">
        <v>8</v>
      </c>
      <c r="I19" s="19"/>
    </row>
    <row r="20" spans="1:9" ht="15" customHeight="1" thickBot="1">
      <c r="A20" s="158" t="s">
        <v>62</v>
      </c>
      <c r="B20" s="159"/>
      <c r="C20" s="97">
        <f>SUM(C3:C19)</f>
        <v>82853641.384499997</v>
      </c>
      <c r="D20" s="98">
        <f>SUM(D3:D19)</f>
        <v>9434347</v>
      </c>
      <c r="E20" s="54" t="s">
        <v>4</v>
      </c>
      <c r="F20" s="54" t="s">
        <v>4</v>
      </c>
      <c r="G20" s="54" t="s">
        <v>4</v>
      </c>
      <c r="H20" s="54" t="s">
        <v>4</v>
      </c>
    </row>
    <row r="21" spans="1:9" ht="15" customHeight="1" thickBot="1">
      <c r="A21" s="160" t="s">
        <v>63</v>
      </c>
      <c r="B21" s="160"/>
      <c r="C21" s="160"/>
      <c r="D21" s="160"/>
      <c r="E21" s="160"/>
      <c r="F21" s="160"/>
      <c r="G21" s="160"/>
      <c r="H21" s="160"/>
    </row>
    <row r="23" spans="1:9">
      <c r="B23" s="20" t="s">
        <v>64</v>
      </c>
      <c r="C23" s="23">
        <f>C20-SUM(C3:C12)</f>
        <v>7450586.2998999953</v>
      </c>
      <c r="D23" s="122">
        <f>C23/$C$20</f>
        <v>8.9924669277044331E-2</v>
      </c>
    </row>
    <row r="24" spans="1:9">
      <c r="B24" s="82" t="str">
        <f t="shared" ref="B24:C33" si="0">B3</f>
        <v>КІNТО-Klasychnyi</v>
      </c>
      <c r="C24" s="83">
        <f t="shared" si="0"/>
        <v>29384132.489999998</v>
      </c>
      <c r="D24" s="122">
        <f>C24/$C$20</f>
        <v>0.35465106902950305</v>
      </c>
      <c r="H24" s="19"/>
    </row>
    <row r="25" spans="1:9">
      <c r="B25" s="82" t="str">
        <f t="shared" si="0"/>
        <v>ОТP Fond Aktsii</v>
      </c>
      <c r="C25" s="83">
        <f t="shared" si="0"/>
        <v>11734056.58</v>
      </c>
      <c r="D25" s="122">
        <f t="shared" ref="D25:D33" si="1">C25/$C$20</f>
        <v>0.14162390914776585</v>
      </c>
      <c r="H25" s="19"/>
    </row>
    <row r="26" spans="1:9">
      <c r="B26" s="82" t="str">
        <f t="shared" si="0"/>
        <v>Sofiivskyi</v>
      </c>
      <c r="C26" s="83">
        <f t="shared" si="0"/>
        <v>6823942.3745999997</v>
      </c>
      <c r="D26" s="122">
        <f t="shared" si="1"/>
        <v>8.2361405733901785E-2</v>
      </c>
      <c r="H26" s="19"/>
    </row>
    <row r="27" spans="1:9">
      <c r="B27" s="82" t="str">
        <f t="shared" si="0"/>
        <v>UNIVER.UA/Myhailo Hrushevskyi: Fond Derzhavnykh Paperiv</v>
      </c>
      <c r="C27" s="83">
        <f t="shared" si="0"/>
        <v>6255747.79</v>
      </c>
      <c r="D27" s="122">
        <f t="shared" si="1"/>
        <v>7.5503595080014266E-2</v>
      </c>
      <c r="H27" s="19"/>
    </row>
    <row r="28" spans="1:9">
      <c r="B28" s="82" t="str">
        <f t="shared" si="0"/>
        <v>KINTO-Ekviti</v>
      </c>
      <c r="C28" s="83">
        <f t="shared" si="0"/>
        <v>5543226.5700000003</v>
      </c>
      <c r="D28" s="122">
        <f t="shared" si="1"/>
        <v>6.6903837627069099E-2</v>
      </c>
      <c r="H28" s="19"/>
    </row>
    <row r="29" spans="1:9">
      <c r="B29" s="82" t="str">
        <f t="shared" si="0"/>
        <v>Altus – Depozyt</v>
      </c>
      <c r="C29" s="83">
        <f t="shared" si="0"/>
        <v>3915446.42</v>
      </c>
      <c r="D29" s="122">
        <f t="shared" si="1"/>
        <v>4.7257384884624873E-2</v>
      </c>
      <c r="H29" s="19"/>
    </row>
    <row r="30" spans="1:9">
      <c r="B30" s="82" t="str">
        <f t="shared" si="0"/>
        <v>ОТP Klasychnyi</v>
      </c>
      <c r="C30" s="83">
        <f t="shared" si="0"/>
        <v>3912715.12</v>
      </c>
      <c r="D30" s="122">
        <f t="shared" si="1"/>
        <v>4.7224419526019516E-2</v>
      </c>
      <c r="H30" s="19"/>
    </row>
    <row r="31" spans="1:9">
      <c r="B31" s="82" t="str">
        <f t="shared" si="0"/>
        <v>Altus – Zbalansovanyi</v>
      </c>
      <c r="C31" s="83">
        <f t="shared" si="0"/>
        <v>3034126.6</v>
      </c>
      <c r="D31" s="122">
        <f t="shared" si="1"/>
        <v>3.6620316853902511E-2</v>
      </c>
      <c r="H31" s="19"/>
    </row>
    <row r="32" spans="1:9">
      <c r="B32" s="82" t="str">
        <f t="shared" si="0"/>
        <v>Аrgentum</v>
      </c>
      <c r="C32" s="83">
        <f t="shared" si="0"/>
        <v>2503659.2599999998</v>
      </c>
      <c r="D32" s="122">
        <f t="shared" si="1"/>
        <v>3.0217854256775933E-2</v>
      </c>
    </row>
    <row r="33" spans="2:4">
      <c r="B33" s="82" t="str">
        <f t="shared" si="0"/>
        <v>KINTO-Kaznacheiskyi</v>
      </c>
      <c r="C33" s="83">
        <f t="shared" si="0"/>
        <v>2296001.88</v>
      </c>
      <c r="D33" s="122">
        <f t="shared" si="1"/>
        <v>2.7711538583378773E-2</v>
      </c>
    </row>
  </sheetData>
  <mergeCells count="3">
    <mergeCell ref="A1:H1"/>
    <mergeCell ref="A20:B20"/>
    <mergeCell ref="A21:H21"/>
  </mergeCells>
  <phoneticPr fontId="11" type="noConversion"/>
  <pageMargins left="0.75" right="0.75" top="1" bottom="1" header="0.5" footer="0.5"/>
  <pageSetup paperSize="9" scale="29" orientation="portrait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  <pageSetUpPr fitToPage="1"/>
  </sheetPr>
  <dimension ref="A1:K55"/>
  <sheetViews>
    <sheetView zoomScale="85" workbookViewId="0">
      <selection activeCell="M43" sqref="M43"/>
    </sheetView>
  </sheetViews>
  <sheetFormatPr defaultRowHeight="14.25"/>
  <cols>
    <col min="1" max="1" width="4.28515625" style="31" customWidth="1"/>
    <col min="2" max="2" width="61.7109375" style="31" bestFit="1" customWidth="1"/>
    <col min="3" max="4" width="14.7109375" style="32" customWidth="1"/>
    <col min="5" max="8" width="12.7109375" style="33" customWidth="1"/>
    <col min="9" max="9" width="16.140625" style="31" bestFit="1" customWidth="1"/>
    <col min="10" max="10" width="18.5703125" style="31" customWidth="1"/>
    <col min="11" max="16384" width="9.140625" style="31"/>
  </cols>
  <sheetData>
    <row r="1" spans="1:10" s="14" customFormat="1" ht="16.5" thickBot="1">
      <c r="A1" s="161" t="s">
        <v>76</v>
      </c>
      <c r="B1" s="161"/>
      <c r="C1" s="161"/>
      <c r="D1" s="161"/>
      <c r="E1" s="161"/>
      <c r="F1" s="161"/>
      <c r="G1" s="161"/>
      <c r="H1" s="161"/>
      <c r="I1" s="161"/>
      <c r="J1" s="100"/>
    </row>
    <row r="2" spans="1:10" s="20" customFormat="1" ht="15.75" customHeight="1" thickBot="1">
      <c r="A2" s="162" t="s">
        <v>37</v>
      </c>
      <c r="B2" s="101"/>
      <c r="C2" s="102"/>
      <c r="D2" s="103"/>
      <c r="E2" s="164" t="s">
        <v>77</v>
      </c>
      <c r="F2" s="164"/>
      <c r="G2" s="164"/>
      <c r="H2" s="164"/>
      <c r="I2" s="164"/>
      <c r="J2" s="164"/>
    </row>
    <row r="3" spans="1:10" s="22" customFormat="1" ht="64.5" thickBot="1">
      <c r="A3" s="163"/>
      <c r="B3" s="180" t="s">
        <v>78</v>
      </c>
      <c r="C3" s="181" t="s">
        <v>79</v>
      </c>
      <c r="D3" s="181" t="s">
        <v>80</v>
      </c>
      <c r="E3" s="17" t="s">
        <v>81</v>
      </c>
      <c r="F3" s="17" t="s">
        <v>84</v>
      </c>
      <c r="G3" s="17" t="s">
        <v>82</v>
      </c>
      <c r="H3" s="17" t="s">
        <v>83</v>
      </c>
      <c r="I3" s="18" t="s">
        <v>85</v>
      </c>
      <c r="J3" s="182" t="s">
        <v>86</v>
      </c>
    </row>
    <row r="4" spans="1:10" s="20" customFormat="1" collapsed="1">
      <c r="A4" s="21">
        <v>1</v>
      </c>
      <c r="B4" s="176" t="s">
        <v>87</v>
      </c>
      <c r="C4" s="142">
        <v>38118</v>
      </c>
      <c r="D4" s="142">
        <v>38182</v>
      </c>
      <c r="E4" s="143">
        <v>4.0038503917928736E-2</v>
      </c>
      <c r="F4" s="143">
        <v>0.10705073245146268</v>
      </c>
      <c r="G4" s="143">
        <v>0.12357964680169786</v>
      </c>
      <c r="H4" s="143">
        <v>0.28728803038213324</v>
      </c>
      <c r="I4" s="143">
        <v>4.9854016845580142</v>
      </c>
      <c r="J4" s="144">
        <v>0.13932729803902211</v>
      </c>
    </row>
    <row r="5" spans="1:10" s="20" customFormat="1" collapsed="1">
      <c r="A5" s="21">
        <v>2</v>
      </c>
      <c r="B5" s="141" t="s">
        <v>52</v>
      </c>
      <c r="C5" s="142">
        <v>38828</v>
      </c>
      <c r="D5" s="142">
        <v>39028</v>
      </c>
      <c r="E5" s="143">
        <v>4.2334518035915814E-3</v>
      </c>
      <c r="F5" s="143">
        <v>1.5881421196703549E-2</v>
      </c>
      <c r="G5" s="143">
        <v>4.5195311725026999E-2</v>
      </c>
      <c r="H5" s="143">
        <v>8.8336321654130856E-2</v>
      </c>
      <c r="I5" s="143">
        <v>3.3406675250355624</v>
      </c>
      <c r="J5" s="144">
        <v>0.13743348861644389</v>
      </c>
    </row>
    <row r="6" spans="1:10" s="20" customFormat="1" collapsed="1">
      <c r="A6" s="21">
        <v>3</v>
      </c>
      <c r="B6" s="141" t="s">
        <v>55</v>
      </c>
      <c r="C6" s="142">
        <v>38919</v>
      </c>
      <c r="D6" s="142">
        <v>39092</v>
      </c>
      <c r="E6" s="143">
        <v>4.2134754877176661E-3</v>
      </c>
      <c r="F6" s="143">
        <v>5.6052441596491365E-2</v>
      </c>
      <c r="G6" s="143">
        <v>0.12671733591309242</v>
      </c>
      <c r="H6" s="143">
        <v>0.24881361215906894</v>
      </c>
      <c r="I6" s="143">
        <v>1.4916781071429046</v>
      </c>
      <c r="J6" s="144">
        <v>8.4734115517675068E-2</v>
      </c>
    </row>
    <row r="7" spans="1:10" s="20" customFormat="1" collapsed="1">
      <c r="A7" s="21">
        <v>4</v>
      </c>
      <c r="B7" s="141" t="s">
        <v>58</v>
      </c>
      <c r="C7" s="142">
        <v>38919</v>
      </c>
      <c r="D7" s="142">
        <v>39092</v>
      </c>
      <c r="E7" s="143">
        <v>2.5711612836014419E-2</v>
      </c>
      <c r="F7" s="143">
        <v>7.7532114984105061E-2</v>
      </c>
      <c r="G7" s="143">
        <v>0.20212167956921956</v>
      </c>
      <c r="H7" s="143">
        <v>0.27726740763653179</v>
      </c>
      <c r="I7" s="143">
        <v>-0.24937573446330275</v>
      </c>
      <c r="J7" s="144">
        <v>-2.5231577062570842E-2</v>
      </c>
    </row>
    <row r="8" spans="1:10" s="20" customFormat="1" collapsed="1">
      <c r="A8" s="21">
        <v>5</v>
      </c>
      <c r="B8" s="141" t="s">
        <v>61</v>
      </c>
      <c r="C8" s="142">
        <v>38968</v>
      </c>
      <c r="D8" s="142">
        <v>39140</v>
      </c>
      <c r="E8" s="143">
        <v>-3.1078782043393316E-3</v>
      </c>
      <c r="F8" s="143">
        <v>-4.5985102942025513E-3</v>
      </c>
      <c r="G8" s="143">
        <v>-9.0230655923166925E-3</v>
      </c>
      <c r="H8" s="143">
        <v>-2.7303582079868494E-2</v>
      </c>
      <c r="I8" s="143">
        <v>-0.19591438429379093</v>
      </c>
      <c r="J8" s="144">
        <v>-1.9464306487500971E-2</v>
      </c>
    </row>
    <row r="9" spans="1:10" s="20" customFormat="1" collapsed="1">
      <c r="A9" s="21">
        <v>6</v>
      </c>
      <c r="B9" s="141" t="s">
        <v>51</v>
      </c>
      <c r="C9" s="142">
        <v>39413</v>
      </c>
      <c r="D9" s="142">
        <v>39589</v>
      </c>
      <c r="E9" s="143">
        <v>8.4518584411388264E-3</v>
      </c>
      <c r="F9" s="143">
        <v>2.832739825660946E-2</v>
      </c>
      <c r="G9" s="143">
        <v>6.3555767889461601E-2</v>
      </c>
      <c r="H9" s="143">
        <v>0.14166194312121894</v>
      </c>
      <c r="I9" s="143">
        <v>2.0663911598746449</v>
      </c>
      <c r="J9" s="144">
        <v>0.12031106919392087</v>
      </c>
    </row>
    <row r="10" spans="1:10" s="20" customFormat="1" collapsed="1">
      <c r="A10" s="21">
        <v>7</v>
      </c>
      <c r="B10" s="141" t="s">
        <v>57</v>
      </c>
      <c r="C10" s="142">
        <v>39429</v>
      </c>
      <c r="D10" s="142">
        <v>39618</v>
      </c>
      <c r="E10" s="143">
        <v>1.5579848545654196E-2</v>
      </c>
      <c r="F10" s="143">
        <v>6.5340928693515821E-2</v>
      </c>
      <c r="G10" s="143">
        <v>0.13729821001154141</v>
      </c>
      <c r="H10" s="143">
        <v>6.7023141842076583E-2</v>
      </c>
      <c r="I10" s="143">
        <v>0.19150791623041519</v>
      </c>
      <c r="J10" s="144">
        <v>1.8070937143202404E-2</v>
      </c>
    </row>
    <row r="11" spans="1:10" s="20" customFormat="1" collapsed="1">
      <c r="A11" s="21">
        <v>8</v>
      </c>
      <c r="B11" s="141" t="s">
        <v>60</v>
      </c>
      <c r="C11" s="142">
        <v>39560</v>
      </c>
      <c r="D11" s="142">
        <v>39770</v>
      </c>
      <c r="E11" s="143">
        <v>-1.0843388856445757E-2</v>
      </c>
      <c r="F11" s="143">
        <v>6.9534605652036952E-2</v>
      </c>
      <c r="G11" s="143">
        <v>0.15215765955171534</v>
      </c>
      <c r="H11" s="143">
        <v>0.36999674012977257</v>
      </c>
      <c r="I11" s="143">
        <v>0.129109707950263</v>
      </c>
      <c r="J11" s="144">
        <v>1.3047755291672791E-2</v>
      </c>
    </row>
    <row r="12" spans="1:10" s="20" customFormat="1" collapsed="1">
      <c r="A12" s="21">
        <v>9</v>
      </c>
      <c r="B12" s="141" t="s">
        <v>49</v>
      </c>
      <c r="C12" s="142">
        <v>39884</v>
      </c>
      <c r="D12" s="142">
        <v>40001</v>
      </c>
      <c r="E12" s="143">
        <v>5.4310291370166963E-2</v>
      </c>
      <c r="F12" s="143">
        <v>0.17737276030721527</v>
      </c>
      <c r="G12" s="143">
        <v>0.24143556167163793</v>
      </c>
      <c r="H12" s="143">
        <v>0.40709440050452828</v>
      </c>
      <c r="I12" s="143">
        <v>0.23815648201926498</v>
      </c>
      <c r="J12" s="144">
        <v>2.4759710169287796E-2</v>
      </c>
    </row>
    <row r="13" spans="1:10" s="20" customFormat="1" collapsed="1">
      <c r="A13" s="21">
        <v>10</v>
      </c>
      <c r="B13" s="141" t="s">
        <v>53</v>
      </c>
      <c r="C13" s="142">
        <v>40031</v>
      </c>
      <c r="D13" s="142">
        <v>40129</v>
      </c>
      <c r="E13" s="143">
        <v>4.6155953652914139E-2</v>
      </c>
      <c r="F13" s="143">
        <v>0.20005594231848178</v>
      </c>
      <c r="G13" s="143" t="s">
        <v>91</v>
      </c>
      <c r="H13" s="143" t="s">
        <v>91</v>
      </c>
      <c r="I13" s="143">
        <v>-0.36039769568771596</v>
      </c>
      <c r="J13" s="144">
        <v>-5.1911793789448768E-2</v>
      </c>
    </row>
    <row r="14" spans="1:10" s="20" customFormat="1" collapsed="1">
      <c r="A14" s="21">
        <v>11</v>
      </c>
      <c r="B14" s="141" t="s">
        <v>46</v>
      </c>
      <c r="C14" s="142">
        <v>40253</v>
      </c>
      <c r="D14" s="142">
        <v>40366</v>
      </c>
      <c r="E14" s="143">
        <v>1.6846148458440346E-3</v>
      </c>
      <c r="F14" s="143">
        <v>5.3238255856224548E-2</v>
      </c>
      <c r="G14" s="143">
        <v>0.12784317652556654</v>
      </c>
      <c r="H14" s="143">
        <v>0.30613476181009402</v>
      </c>
      <c r="I14" s="143">
        <v>0.26151612564399307</v>
      </c>
      <c r="J14" s="144">
        <v>3.0492755748397604E-2</v>
      </c>
    </row>
    <row r="15" spans="1:10" s="20" customFormat="1" collapsed="1">
      <c r="A15" s="21">
        <v>12</v>
      </c>
      <c r="B15" s="141" t="s">
        <v>47</v>
      </c>
      <c r="C15" s="142">
        <v>40114</v>
      </c>
      <c r="D15" s="142">
        <v>40401</v>
      </c>
      <c r="E15" s="143">
        <v>1.4927536380400452E-2</v>
      </c>
      <c r="F15" s="143">
        <v>6.0648414263955397E-2</v>
      </c>
      <c r="G15" s="143">
        <v>0.2113245593833426</v>
      </c>
      <c r="H15" s="143">
        <v>0.48466284529773551</v>
      </c>
      <c r="I15" s="143">
        <v>0.87470944357141889</v>
      </c>
      <c r="J15" s="144">
        <v>8.5755478515223249E-2</v>
      </c>
    </row>
    <row r="16" spans="1:10" s="20" customFormat="1" collapsed="1">
      <c r="A16" s="21">
        <v>13</v>
      </c>
      <c r="B16" s="141" t="s">
        <v>50</v>
      </c>
      <c r="C16" s="142">
        <v>40226</v>
      </c>
      <c r="D16" s="142">
        <v>40430</v>
      </c>
      <c r="E16" s="143">
        <v>7.2709677739135614E-4</v>
      </c>
      <c r="F16" s="143">
        <v>1.5675904776395466E-3</v>
      </c>
      <c r="G16" s="143">
        <v>3.7245182783190334E-2</v>
      </c>
      <c r="H16" s="143">
        <v>8.3535887856949431E-2</v>
      </c>
      <c r="I16" s="143">
        <v>2.1173936464968142</v>
      </c>
      <c r="J16" s="144">
        <v>0.16232030535648279</v>
      </c>
    </row>
    <row r="17" spans="1:11" s="20" customFormat="1" collapsed="1">
      <c r="A17" s="21">
        <v>14</v>
      </c>
      <c r="B17" s="71" t="s">
        <v>59</v>
      </c>
      <c r="C17" s="142">
        <v>40427</v>
      </c>
      <c r="D17" s="142">
        <v>40543</v>
      </c>
      <c r="E17" s="143">
        <v>1.8944115282568674E-2</v>
      </c>
      <c r="F17" s="143">
        <v>4.9524230275927783E-2</v>
      </c>
      <c r="G17" s="143">
        <v>8.2475505277965766E-2</v>
      </c>
      <c r="H17" s="143">
        <v>0.1301319515991517</v>
      </c>
      <c r="I17" s="143">
        <v>1.5804575128205589</v>
      </c>
      <c r="J17" s="144">
        <v>0.1397014970405106</v>
      </c>
    </row>
    <row r="18" spans="1:11" s="20" customFormat="1" collapsed="1">
      <c r="A18" s="21">
        <v>15</v>
      </c>
      <c r="B18" s="183" t="s">
        <v>56</v>
      </c>
      <c r="C18" s="142">
        <v>40444</v>
      </c>
      <c r="D18" s="142">
        <v>40638</v>
      </c>
      <c r="E18" s="143">
        <v>-1.9960244239976221E-2</v>
      </c>
      <c r="F18" s="143">
        <v>-3.7139279486538168E-2</v>
      </c>
      <c r="G18" s="143">
        <v>1.8915652488355583E-2</v>
      </c>
      <c r="H18" s="143">
        <v>3.1592284650586722E-2</v>
      </c>
      <c r="I18" s="143">
        <v>0.32389501525940911</v>
      </c>
      <c r="J18" s="144">
        <v>4.0962165305515441E-2</v>
      </c>
    </row>
    <row r="19" spans="1:11" s="20" customFormat="1" collapsed="1">
      <c r="A19" s="21">
        <v>16</v>
      </c>
      <c r="B19" s="71" t="s">
        <v>88</v>
      </c>
      <c r="C19" s="142">
        <v>40427</v>
      </c>
      <c r="D19" s="142">
        <v>40708</v>
      </c>
      <c r="E19" s="143">
        <v>1.008349914768103E-2</v>
      </c>
      <c r="F19" s="143">
        <v>3.110137322740969E-2</v>
      </c>
      <c r="G19" s="143">
        <v>6.0952874116874556E-2</v>
      </c>
      <c r="H19" s="143">
        <v>0.10805755277445606</v>
      </c>
      <c r="I19" s="143">
        <v>1.9846124952290656</v>
      </c>
      <c r="J19" s="144">
        <v>0.17453134710711482</v>
      </c>
    </row>
    <row r="20" spans="1:11" s="20" customFormat="1" collapsed="1">
      <c r="A20" s="21">
        <v>17</v>
      </c>
      <c r="B20" s="71" t="s">
        <v>89</v>
      </c>
      <c r="C20" s="142">
        <v>41026</v>
      </c>
      <c r="D20" s="142">
        <v>41242</v>
      </c>
      <c r="E20" s="143">
        <v>-8.382938772690951E-2</v>
      </c>
      <c r="F20" s="143">
        <v>0.11642507157528281</v>
      </c>
      <c r="G20" s="143">
        <v>0.28207828104144061</v>
      </c>
      <c r="H20" s="143">
        <v>0.3677036044899753</v>
      </c>
      <c r="I20" s="143">
        <v>1.1732152200662282</v>
      </c>
      <c r="J20" s="144">
        <v>0.15663396703139032</v>
      </c>
    </row>
    <row r="21" spans="1:11" s="20" customFormat="1" ht="15.75" thickBot="1">
      <c r="A21" s="140"/>
      <c r="B21" s="145" t="s">
        <v>90</v>
      </c>
      <c r="C21" s="146" t="s">
        <v>4</v>
      </c>
      <c r="D21" s="146" t="s">
        <v>4</v>
      </c>
      <c r="E21" s="147">
        <f>AVERAGE(E4:E20)</f>
        <v>7.489468203608309E-3</v>
      </c>
      <c r="F21" s="147">
        <f>AVERAGE(F4:F20)</f>
        <v>6.2818558314842413E-2</v>
      </c>
      <c r="G21" s="147">
        <f>AVERAGE(G4:G20)</f>
        <v>0.11899208369736328</v>
      </c>
      <c r="H21" s="147">
        <f>AVERAGE(H4:H20)</f>
        <v>0.21074980648928382</v>
      </c>
      <c r="I21" s="147">
        <f>AVERAGE(I4:I20)</f>
        <v>1.1737073074972795</v>
      </c>
      <c r="J21" s="146" t="s">
        <v>4</v>
      </c>
      <c r="K21" s="148"/>
    </row>
    <row r="22" spans="1:11" s="20" customFormat="1">
      <c r="A22" s="165" t="s">
        <v>92</v>
      </c>
      <c r="B22" s="165"/>
      <c r="C22" s="165"/>
      <c r="D22" s="165"/>
      <c r="E22" s="165"/>
      <c r="F22" s="165"/>
      <c r="G22" s="165"/>
      <c r="H22" s="165"/>
      <c r="I22" s="165"/>
      <c r="J22" s="165"/>
    </row>
    <row r="23" spans="1:11" s="20" customFormat="1" collapsed="1"/>
    <row r="24" spans="1:11" s="20" customFormat="1" collapsed="1"/>
    <row r="25" spans="1:11" s="20" customFormat="1" collapsed="1"/>
    <row r="26" spans="1:11" s="20" customFormat="1" collapsed="1"/>
    <row r="27" spans="1:11" s="20" customFormat="1" collapsed="1"/>
    <row r="28" spans="1:11" s="20" customFormat="1" collapsed="1"/>
    <row r="29" spans="1:11" s="20" customFormat="1" collapsed="1"/>
    <row r="30" spans="1:11" s="20" customFormat="1" collapsed="1"/>
    <row r="31" spans="1:11" s="20" customFormat="1" collapsed="1"/>
    <row r="32" spans="1:11" s="20" customFormat="1" collapsed="1"/>
    <row r="33" spans="3:8" s="20" customFormat="1" collapsed="1"/>
    <row r="34" spans="3:8" s="20" customFormat="1"/>
    <row r="35" spans="3:8" s="20" customFormat="1"/>
    <row r="36" spans="3:8" s="28" customFormat="1">
      <c r="C36" s="29"/>
      <c r="D36" s="29"/>
      <c r="E36" s="30"/>
      <c r="F36" s="30"/>
      <c r="G36" s="30"/>
      <c r="H36" s="30"/>
    </row>
    <row r="37" spans="3:8" s="28" customFormat="1">
      <c r="C37" s="29"/>
      <c r="D37" s="29"/>
      <c r="E37" s="30"/>
      <c r="F37" s="30"/>
      <c r="G37" s="30"/>
      <c r="H37" s="30"/>
    </row>
    <row r="38" spans="3:8" s="28" customFormat="1">
      <c r="C38" s="29"/>
      <c r="D38" s="29"/>
      <c r="E38" s="30"/>
      <c r="F38" s="30"/>
      <c r="G38" s="30"/>
      <c r="H38" s="30"/>
    </row>
    <row r="39" spans="3:8" s="28" customFormat="1">
      <c r="C39" s="29"/>
      <c r="D39" s="29"/>
      <c r="E39" s="30"/>
      <c r="F39" s="30"/>
      <c r="G39" s="30"/>
      <c r="H39" s="30"/>
    </row>
    <row r="40" spans="3:8" s="28" customFormat="1">
      <c r="C40" s="29"/>
      <c r="D40" s="29"/>
      <c r="E40" s="30"/>
      <c r="F40" s="30"/>
      <c r="G40" s="30"/>
      <c r="H40" s="30"/>
    </row>
    <row r="41" spans="3:8" s="28" customFormat="1">
      <c r="C41" s="29"/>
      <c r="D41" s="29"/>
      <c r="E41" s="30"/>
      <c r="F41" s="30"/>
      <c r="G41" s="30"/>
      <c r="H41" s="30"/>
    </row>
    <row r="42" spans="3:8" s="28" customFormat="1">
      <c r="C42" s="29"/>
      <c r="D42" s="29"/>
      <c r="E42" s="30"/>
      <c r="F42" s="30"/>
      <c r="G42" s="30"/>
      <c r="H42" s="30"/>
    </row>
    <row r="43" spans="3:8" s="28" customFormat="1">
      <c r="C43" s="29"/>
      <c r="D43" s="29"/>
      <c r="E43" s="30"/>
      <c r="F43" s="30"/>
      <c r="G43" s="30"/>
      <c r="H43" s="30"/>
    </row>
    <row r="44" spans="3:8" s="28" customFormat="1">
      <c r="C44" s="29"/>
      <c r="D44" s="29"/>
      <c r="E44" s="30"/>
      <c r="F44" s="30"/>
      <c r="G44" s="30"/>
      <c r="H44" s="30"/>
    </row>
    <row r="45" spans="3:8" s="28" customFormat="1">
      <c r="C45" s="29"/>
      <c r="D45" s="29"/>
      <c r="E45" s="30"/>
      <c r="F45" s="30"/>
      <c r="G45" s="30"/>
      <c r="H45" s="30"/>
    </row>
    <row r="46" spans="3:8" s="28" customFormat="1">
      <c r="C46" s="29"/>
      <c r="D46" s="29"/>
      <c r="E46" s="30"/>
      <c r="F46" s="30"/>
      <c r="G46" s="30"/>
      <c r="H46" s="30"/>
    </row>
    <row r="47" spans="3:8" s="28" customFormat="1">
      <c r="C47" s="29"/>
      <c r="D47" s="29"/>
      <c r="E47" s="30"/>
      <c r="F47" s="30"/>
      <c r="G47" s="30"/>
      <c r="H47" s="30"/>
    </row>
    <row r="48" spans="3:8" s="28" customFormat="1">
      <c r="C48" s="29"/>
      <c r="D48" s="29"/>
      <c r="E48" s="30"/>
      <c r="F48" s="30"/>
      <c r="G48" s="30"/>
      <c r="H48" s="30"/>
    </row>
    <row r="49" spans="3:8" s="28" customFormat="1">
      <c r="C49" s="29"/>
      <c r="D49" s="29"/>
      <c r="E49" s="30"/>
      <c r="F49" s="30"/>
      <c r="G49" s="30"/>
      <c r="H49" s="30"/>
    </row>
    <row r="50" spans="3:8" s="28" customFormat="1">
      <c r="C50" s="29"/>
      <c r="D50" s="29"/>
      <c r="E50" s="30"/>
      <c r="F50" s="30"/>
      <c r="G50" s="30"/>
      <c r="H50" s="30"/>
    </row>
    <row r="51" spans="3:8" s="28" customFormat="1">
      <c r="C51" s="29"/>
      <c r="D51" s="29"/>
      <c r="E51" s="30"/>
      <c r="F51" s="30"/>
      <c r="G51" s="30"/>
      <c r="H51" s="30"/>
    </row>
    <row r="52" spans="3:8" s="28" customFormat="1">
      <c r="C52" s="29"/>
      <c r="D52" s="29"/>
      <c r="E52" s="30"/>
      <c r="F52" s="30"/>
      <c r="G52" s="30"/>
      <c r="H52" s="30"/>
    </row>
    <row r="53" spans="3:8" s="28" customFormat="1">
      <c r="C53" s="29"/>
      <c r="D53" s="29"/>
      <c r="E53" s="30"/>
      <c r="F53" s="30"/>
      <c r="G53" s="30"/>
      <c r="H53" s="30"/>
    </row>
    <row r="54" spans="3:8" s="28" customFormat="1">
      <c r="C54" s="29"/>
      <c r="D54" s="29"/>
      <c r="E54" s="30"/>
      <c r="F54" s="30"/>
      <c r="G54" s="30"/>
      <c r="H54" s="30"/>
    </row>
    <row r="55" spans="3:8" s="28" customFormat="1">
      <c r="C55" s="29"/>
      <c r="D55" s="29"/>
      <c r="E55" s="30"/>
      <c r="F55" s="30"/>
      <c r="G55" s="30"/>
      <c r="H55" s="30"/>
    </row>
  </sheetData>
  <mergeCells count="4">
    <mergeCell ref="A1:I1"/>
    <mergeCell ref="A2:A3"/>
    <mergeCell ref="E2:J2"/>
    <mergeCell ref="A22:J22"/>
  </mergeCells>
  <phoneticPr fontId="11" type="noConversion"/>
  <pageMargins left="0.75" right="0.75" top="1" bottom="1" header="0.5" footer="0.5"/>
  <pageSetup paperSize="9" scale="64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H67"/>
  <sheetViews>
    <sheetView topLeftCell="A22" zoomScale="75" workbookViewId="0">
      <selection activeCell="L63" sqref="L63"/>
    </sheetView>
  </sheetViews>
  <sheetFormatPr defaultRowHeight="14.25"/>
  <cols>
    <col min="1" max="1" width="3.85546875" style="28" customWidth="1"/>
    <col min="2" max="2" width="61.85546875" style="28" bestFit="1" customWidth="1"/>
    <col min="3" max="3" width="24.7109375" style="28" customWidth="1"/>
    <col min="4" max="4" width="24.7109375" style="40" customWidth="1"/>
    <col min="5" max="7" width="24.7109375" style="28" customWidth="1"/>
    <col min="8" max="16384" width="9.140625" style="28"/>
  </cols>
  <sheetData>
    <row r="1" spans="1:8" ht="16.5" thickBot="1">
      <c r="A1" s="166" t="s">
        <v>93</v>
      </c>
      <c r="B1" s="166"/>
      <c r="C1" s="166"/>
      <c r="D1" s="166"/>
      <c r="E1" s="166"/>
      <c r="F1" s="166"/>
      <c r="G1" s="166"/>
    </row>
    <row r="2" spans="1:8" ht="15.75" customHeight="1" thickBot="1">
      <c r="A2" s="184" t="s">
        <v>94</v>
      </c>
      <c r="B2" s="89"/>
      <c r="C2" s="167" t="s">
        <v>95</v>
      </c>
      <c r="D2" s="168"/>
      <c r="E2" s="167" t="s">
        <v>96</v>
      </c>
      <c r="F2" s="168"/>
      <c r="G2" s="90"/>
    </row>
    <row r="3" spans="1:8" ht="45.75" thickBot="1">
      <c r="A3" s="185"/>
      <c r="B3" s="186" t="s">
        <v>78</v>
      </c>
      <c r="C3" s="41" t="s">
        <v>97</v>
      </c>
      <c r="D3" s="34" t="s">
        <v>98</v>
      </c>
      <c r="E3" s="34" t="s">
        <v>99</v>
      </c>
      <c r="F3" s="34" t="s">
        <v>98</v>
      </c>
      <c r="G3" s="187" t="s">
        <v>100</v>
      </c>
    </row>
    <row r="4" spans="1:8" ht="15" customHeight="1">
      <c r="A4" s="21">
        <v>1</v>
      </c>
      <c r="B4" s="36" t="s">
        <v>46</v>
      </c>
      <c r="C4" s="37">
        <v>313.91608999999983</v>
      </c>
      <c r="D4" s="95">
        <v>2.7487935921180585E-2</v>
      </c>
      <c r="E4" s="38">
        <v>233590</v>
      </c>
      <c r="F4" s="95">
        <v>2.5759925522396931E-2</v>
      </c>
      <c r="G4" s="39">
        <v>300.69116592893545</v>
      </c>
      <c r="H4" s="51"/>
    </row>
    <row r="5" spans="1:8" ht="14.25" customHeight="1">
      <c r="A5" s="21">
        <v>2</v>
      </c>
      <c r="B5" s="131" t="s">
        <v>54</v>
      </c>
      <c r="C5" s="37">
        <v>-178.06074999999998</v>
      </c>
      <c r="D5" s="95">
        <v>-7.1970995334099522E-2</v>
      </c>
      <c r="E5" s="38">
        <v>135</v>
      </c>
      <c r="F5" s="95">
        <v>1.2943432406519654E-2</v>
      </c>
      <c r="G5" s="39">
        <v>32.505109191932462</v>
      </c>
      <c r="H5" s="51"/>
    </row>
    <row r="6" spans="1:8">
      <c r="A6" s="21">
        <v>3</v>
      </c>
      <c r="B6" s="176" t="s">
        <v>55</v>
      </c>
      <c r="C6" s="37">
        <v>25.70435000000009</v>
      </c>
      <c r="D6" s="95">
        <v>1.8767293973033283E-2</v>
      </c>
      <c r="E6" s="38">
        <v>8</v>
      </c>
      <c r="F6" s="95">
        <v>1.4492753623188406E-2</v>
      </c>
      <c r="G6" s="39">
        <v>19.614617101449362</v>
      </c>
    </row>
    <row r="7" spans="1:8">
      <c r="A7" s="21">
        <v>4</v>
      </c>
      <c r="B7" s="188" t="s">
        <v>49</v>
      </c>
      <c r="C7" s="37">
        <v>292.59241000000014</v>
      </c>
      <c r="D7" s="95">
        <v>5.5725156444721743E-2</v>
      </c>
      <c r="E7" s="38">
        <v>6</v>
      </c>
      <c r="F7" s="95">
        <v>1.3419816595839856E-3</v>
      </c>
      <c r="G7" s="39">
        <v>8.0172561044568624</v>
      </c>
    </row>
    <row r="8" spans="1:8">
      <c r="A8" s="21">
        <v>5</v>
      </c>
      <c r="B8" s="36" t="s">
        <v>53</v>
      </c>
      <c r="C8" s="37">
        <v>115.10688999999967</v>
      </c>
      <c r="D8" s="95">
        <v>4.8191068132200789E-2</v>
      </c>
      <c r="E8" s="38">
        <v>76</v>
      </c>
      <c r="F8" s="95">
        <v>1.9453260980853897E-3</v>
      </c>
      <c r="G8" s="39">
        <v>4.7822510055177752</v>
      </c>
    </row>
    <row r="9" spans="1:8">
      <c r="A9" s="21">
        <v>6</v>
      </c>
      <c r="B9" s="131" t="s">
        <v>101</v>
      </c>
      <c r="C9" s="37">
        <v>1131.2049499999991</v>
      </c>
      <c r="D9" s="95">
        <v>4.0038503917813793E-2</v>
      </c>
      <c r="E9" s="38">
        <v>0</v>
      </c>
      <c r="F9" s="95">
        <v>0</v>
      </c>
      <c r="G9" s="39">
        <v>0</v>
      </c>
    </row>
    <row r="10" spans="1:8">
      <c r="A10" s="21">
        <v>7</v>
      </c>
      <c r="B10" s="131" t="s">
        <v>47</v>
      </c>
      <c r="C10" s="37">
        <v>100.36642459999956</v>
      </c>
      <c r="D10" s="95">
        <v>1.492753638039882E-2</v>
      </c>
      <c r="E10" s="38">
        <v>0</v>
      </c>
      <c r="F10" s="95">
        <v>0</v>
      </c>
      <c r="G10" s="39">
        <v>0</v>
      </c>
      <c r="H10" s="51"/>
    </row>
    <row r="11" spans="1:8">
      <c r="A11" s="21">
        <v>8</v>
      </c>
      <c r="B11" s="189" t="s">
        <v>102</v>
      </c>
      <c r="C11" s="37">
        <v>17.456189999999946</v>
      </c>
      <c r="D11" s="95">
        <v>1.5579848545635225E-2</v>
      </c>
      <c r="E11" s="38">
        <v>0</v>
      </c>
      <c r="F11" s="95">
        <v>0</v>
      </c>
      <c r="G11" s="39">
        <v>0</v>
      </c>
    </row>
    <row r="12" spans="1:8">
      <c r="A12" s="21">
        <v>9</v>
      </c>
      <c r="B12" s="190" t="s">
        <v>52</v>
      </c>
      <c r="C12" s="37">
        <v>12.790680000000167</v>
      </c>
      <c r="D12" s="95">
        <v>4.2334518036644423E-3</v>
      </c>
      <c r="E12" s="38">
        <v>0</v>
      </c>
      <c r="F12" s="95">
        <v>0</v>
      </c>
      <c r="G12" s="39">
        <v>0</v>
      </c>
    </row>
    <row r="13" spans="1:8">
      <c r="A13" s="21">
        <v>10</v>
      </c>
      <c r="B13" s="36" t="s">
        <v>50</v>
      </c>
      <c r="C13" s="37">
        <v>2.8448399999998508</v>
      </c>
      <c r="D13" s="95">
        <v>7.2709677738254429E-4</v>
      </c>
      <c r="E13" s="38">
        <v>0</v>
      </c>
      <c r="F13" s="95">
        <v>0</v>
      </c>
      <c r="G13" s="39">
        <v>0</v>
      </c>
    </row>
    <row r="14" spans="1:8">
      <c r="A14" s="21">
        <v>11</v>
      </c>
      <c r="B14" s="36" t="s">
        <v>61</v>
      </c>
      <c r="C14" s="37">
        <v>-2.2185100000000091</v>
      </c>
      <c r="D14" s="95">
        <v>-3.1078782043232741E-3</v>
      </c>
      <c r="E14" s="38">
        <v>0</v>
      </c>
      <c r="F14" s="95">
        <v>0</v>
      </c>
      <c r="G14" s="39">
        <v>0</v>
      </c>
    </row>
    <row r="15" spans="1:8">
      <c r="A15" s="21">
        <v>12</v>
      </c>
      <c r="B15" s="36" t="s">
        <v>60</v>
      </c>
      <c r="C15" s="37">
        <v>-15.090199999999953</v>
      </c>
      <c r="D15" s="95">
        <v>-1.7749423198440313E-2</v>
      </c>
      <c r="E15" s="38">
        <v>-52</v>
      </c>
      <c r="F15" s="95">
        <v>-6.9817400644468317E-3</v>
      </c>
      <c r="G15" s="39">
        <v>-5.9558134877017643</v>
      </c>
    </row>
    <row r="16" spans="1:8" ht="15">
      <c r="A16" s="21">
        <v>13</v>
      </c>
      <c r="B16" s="191" t="s">
        <v>103</v>
      </c>
      <c r="C16" s="37">
        <v>-42.069069999999947</v>
      </c>
      <c r="D16" s="95">
        <v>-4.0125108791808792E-2</v>
      </c>
      <c r="E16" s="38">
        <v>-24</v>
      </c>
      <c r="F16" s="95">
        <v>-5.7971014492753624E-2</v>
      </c>
      <c r="G16" s="39">
        <v>-61.440926376811632</v>
      </c>
    </row>
    <row r="17" spans="1:8" ht="13.5" customHeight="1">
      <c r="A17" s="21">
        <v>14</v>
      </c>
      <c r="B17" s="131" t="s">
        <v>58</v>
      </c>
      <c r="C17" s="37">
        <v>-146.79515000000015</v>
      </c>
      <c r="D17" s="95">
        <v>-0.12135048773389179</v>
      </c>
      <c r="E17" s="38">
        <v>-237</v>
      </c>
      <c r="F17" s="95">
        <v>-0.14337568058076225</v>
      </c>
      <c r="G17" s="39">
        <v>-177.02372078400123</v>
      </c>
    </row>
    <row r="18" spans="1:8">
      <c r="A18" s="21">
        <v>15</v>
      </c>
      <c r="B18" s="36" t="s">
        <v>88</v>
      </c>
      <c r="C18" s="37">
        <v>-230.07683000000009</v>
      </c>
      <c r="D18" s="95">
        <v>-3.5473797624826935E-2</v>
      </c>
      <c r="E18" s="38">
        <v>-99</v>
      </c>
      <c r="F18" s="95">
        <v>-4.5102505694760819E-2</v>
      </c>
      <c r="G18" s="39">
        <v>-292.53191004062518</v>
      </c>
    </row>
    <row r="19" spans="1:8">
      <c r="A19" s="21">
        <v>16</v>
      </c>
      <c r="B19" s="131" t="s">
        <v>104</v>
      </c>
      <c r="C19" s="37">
        <v>-490.20641000000018</v>
      </c>
      <c r="D19" s="95">
        <v>-0.11133662198154146</v>
      </c>
      <c r="E19" s="38">
        <v>-172</v>
      </c>
      <c r="F19" s="95">
        <v>-0.11878453038674033</v>
      </c>
      <c r="G19" s="39">
        <v>-523.70925471798876</v>
      </c>
    </row>
    <row r="20" spans="1:8">
      <c r="A20" s="21">
        <v>17</v>
      </c>
      <c r="B20" s="131" t="s">
        <v>56</v>
      </c>
      <c r="C20" s="37">
        <v>-565.49761999999987</v>
      </c>
      <c r="D20" s="95">
        <v>-0.3029094935513002</v>
      </c>
      <c r="E20" s="38">
        <v>-399</v>
      </c>
      <c r="F20" s="95">
        <v>-0.28871201157742404</v>
      </c>
      <c r="G20" s="39">
        <v>-528.74910847210413</v>
      </c>
    </row>
    <row r="21" spans="1:8" ht="15.75" thickBot="1">
      <c r="A21" s="88"/>
      <c r="B21" s="91" t="s">
        <v>62</v>
      </c>
      <c r="C21" s="92">
        <v>341.96828459999801</v>
      </c>
      <c r="D21" s="96">
        <v>4.1444837045779464E-3</v>
      </c>
      <c r="E21" s="93">
        <v>232832</v>
      </c>
      <c r="F21" s="96">
        <v>2.5303659234376077E-2</v>
      </c>
      <c r="G21" s="94">
        <v>-1223.8003345469408</v>
      </c>
      <c r="H21" s="51"/>
    </row>
    <row r="22" spans="1:8">
      <c r="B22" s="65"/>
      <c r="C22" s="66"/>
      <c r="D22" s="67"/>
      <c r="E22" s="68"/>
      <c r="F22" s="67"/>
      <c r="G22" s="66"/>
      <c r="H22" s="51"/>
    </row>
    <row r="41" spans="2:5" ht="15">
      <c r="B41" s="57"/>
      <c r="C41" s="58"/>
      <c r="D41" s="59"/>
      <c r="E41" s="60"/>
    </row>
    <row r="42" spans="2:5" ht="15">
      <c r="B42" s="57"/>
      <c r="C42" s="58"/>
      <c r="D42" s="59"/>
      <c r="E42" s="60"/>
    </row>
    <row r="43" spans="2:5" ht="15">
      <c r="B43" s="57"/>
      <c r="C43" s="58"/>
      <c r="D43" s="59"/>
      <c r="E43" s="60"/>
    </row>
    <row r="44" spans="2:5" ht="15">
      <c r="B44" s="57"/>
      <c r="C44" s="58"/>
      <c r="D44" s="59"/>
      <c r="E44" s="60"/>
    </row>
    <row r="45" spans="2:5" ht="15">
      <c r="B45" s="57"/>
      <c r="C45" s="58"/>
      <c r="D45" s="59"/>
      <c r="E45" s="60"/>
    </row>
    <row r="46" spans="2:5" ht="15">
      <c r="B46" s="57"/>
      <c r="C46" s="58"/>
      <c r="D46" s="59"/>
      <c r="E46" s="60"/>
    </row>
    <row r="47" spans="2:5" ht="15.75" thickBot="1">
      <c r="B47" s="78"/>
      <c r="C47" s="78"/>
      <c r="D47" s="78"/>
      <c r="E47" s="78"/>
    </row>
    <row r="50" spans="2:6" ht="14.25" customHeight="1"/>
    <row r="51" spans="2:6">
      <c r="F51" s="51"/>
    </row>
    <row r="53" spans="2:6">
      <c r="F53"/>
    </row>
    <row r="54" spans="2:6">
      <c r="F54"/>
    </row>
    <row r="55" spans="2:6" ht="30.75" thickBot="1">
      <c r="B55" s="41" t="s">
        <v>78</v>
      </c>
      <c r="C55" s="34" t="s">
        <v>105</v>
      </c>
      <c r="D55" s="34" t="s">
        <v>106</v>
      </c>
      <c r="E55" s="35" t="s">
        <v>107</v>
      </c>
      <c r="F55"/>
    </row>
    <row r="56" spans="2:6">
      <c r="B56" s="36" t="str">
        <f t="shared" ref="B56:D60" si="0">B4</f>
        <v>ОТP Fond Aktsii</v>
      </c>
      <c r="C56" s="37">
        <f t="shared" si="0"/>
        <v>313.91608999999983</v>
      </c>
      <c r="D56" s="95">
        <f t="shared" si="0"/>
        <v>2.7487935921180585E-2</v>
      </c>
      <c r="E56" s="39">
        <f>G4</f>
        <v>300.69116592893545</v>
      </c>
    </row>
    <row r="57" spans="2:6">
      <c r="B57" s="36" t="str">
        <f t="shared" si="0"/>
        <v>KINTO-Kaznacheiskyi</v>
      </c>
      <c r="C57" s="37">
        <f t="shared" si="0"/>
        <v>-178.06074999999998</v>
      </c>
      <c r="D57" s="95">
        <f t="shared" si="0"/>
        <v>-7.1970995334099522E-2</v>
      </c>
      <c r="E57" s="39">
        <f>G5</f>
        <v>32.505109191932462</v>
      </c>
    </row>
    <row r="58" spans="2:6">
      <c r="B58" s="36" t="str">
        <f t="shared" si="0"/>
        <v>UNIVER.UA/Volodymyr Velykyi: Fond Zbalansovanyi</v>
      </c>
      <c r="C58" s="37">
        <f t="shared" si="0"/>
        <v>25.70435000000009</v>
      </c>
      <c r="D58" s="95">
        <f t="shared" si="0"/>
        <v>1.8767293973033283E-2</v>
      </c>
      <c r="E58" s="39">
        <f>G6</f>
        <v>19.614617101449362</v>
      </c>
    </row>
    <row r="59" spans="2:6">
      <c r="B59" s="36" t="str">
        <f t="shared" si="0"/>
        <v>KINTO-Ekviti</v>
      </c>
      <c r="C59" s="37">
        <f t="shared" si="0"/>
        <v>292.59241000000014</v>
      </c>
      <c r="D59" s="95">
        <f t="shared" si="0"/>
        <v>5.5725156444721743E-2</v>
      </c>
      <c r="E59" s="39">
        <f>G7</f>
        <v>8.0172561044568624</v>
      </c>
    </row>
    <row r="60" spans="2:6">
      <c r="B60" s="118" t="str">
        <f t="shared" si="0"/>
        <v>Аrgentum</v>
      </c>
      <c r="C60" s="119">
        <f t="shared" si="0"/>
        <v>115.10688999999967</v>
      </c>
      <c r="D60" s="120">
        <f t="shared" si="0"/>
        <v>4.8191068132200789E-2</v>
      </c>
      <c r="E60" s="121">
        <f>G8</f>
        <v>4.7822510055177752</v>
      </c>
    </row>
    <row r="61" spans="2:6">
      <c r="B61" s="117" t="str">
        <f t="shared" ref="B61:C64" si="1">B16</f>
        <v>UNIVER.UA/Taras Shevchenko: Fond Zaoshchadzhen</v>
      </c>
      <c r="C61" s="37">
        <f t="shared" si="1"/>
        <v>-42.069069999999947</v>
      </c>
      <c r="D61" s="95">
        <f t="shared" ref="D61:E65" si="2">F16</f>
        <v>-5.7971014492753624E-2</v>
      </c>
      <c r="E61" s="39">
        <f t="shared" si="2"/>
        <v>-61.440926376811632</v>
      </c>
    </row>
    <row r="62" spans="2:6">
      <c r="B62" s="117" t="str">
        <f t="shared" si="1"/>
        <v>UNIVER.UA/Iaroslav Mudryi: Fond Aktsii</v>
      </c>
      <c r="C62" s="37">
        <f t="shared" si="1"/>
        <v>-146.79515000000015</v>
      </c>
      <c r="D62" s="95">
        <f t="shared" si="2"/>
        <v>-0.14337568058076225</v>
      </c>
      <c r="E62" s="39">
        <f t="shared" si="2"/>
        <v>-177.02372078400123</v>
      </c>
    </row>
    <row r="63" spans="2:6">
      <c r="B63" s="117" t="str">
        <f t="shared" si="1"/>
        <v xml:space="preserve">UNIVER.UA/Myhailo Hrushevskyi: Fond Derzhavnykh Paperiv   </v>
      </c>
      <c r="C63" s="37">
        <f t="shared" si="1"/>
        <v>-230.07683000000009</v>
      </c>
      <c r="D63" s="95">
        <f t="shared" si="2"/>
        <v>-4.5102505694760819E-2</v>
      </c>
      <c r="E63" s="39">
        <f t="shared" si="2"/>
        <v>-292.53191004062518</v>
      </c>
    </row>
    <row r="64" spans="2:6">
      <c r="B64" s="117" t="str">
        <f t="shared" si="1"/>
        <v>OTP-Кlasychnyi</v>
      </c>
      <c r="C64" s="37">
        <f t="shared" si="1"/>
        <v>-490.20641000000018</v>
      </c>
      <c r="D64" s="95">
        <f t="shared" si="2"/>
        <v>-0.11878453038674033</v>
      </c>
      <c r="E64" s="39">
        <f t="shared" si="2"/>
        <v>-523.70925471798876</v>
      </c>
    </row>
    <row r="65" spans="2:5">
      <c r="B65" s="117" t="str">
        <f>B20</f>
        <v>VSI</v>
      </c>
      <c r="C65" s="37">
        <f>C20</f>
        <v>-565.49761999999987</v>
      </c>
      <c r="D65" s="95">
        <f t="shared" si="2"/>
        <v>-0.28871201157742404</v>
      </c>
      <c r="E65" s="39">
        <f t="shared" si="2"/>
        <v>-528.74910847210413</v>
      </c>
    </row>
    <row r="66" spans="2:5">
      <c r="B66" s="128" t="s">
        <v>64</v>
      </c>
      <c r="C66" s="129">
        <f>C21-SUM(C56:C65)</f>
        <v>1247.3543745999984</v>
      </c>
      <c r="D66" s="130"/>
      <c r="E66" s="129">
        <f>G21-SUM(E56:E65)</f>
        <v>-5.9558134877017892</v>
      </c>
    </row>
    <row r="67" spans="2:5" ht="15">
      <c r="B67" s="126" t="s">
        <v>62</v>
      </c>
      <c r="C67" s="127">
        <f>SUM(C56:C66)</f>
        <v>341.96828459999801</v>
      </c>
      <c r="D67" s="127"/>
      <c r="E67" s="127">
        <f>SUM(E56:E66)</f>
        <v>-1223.8003345469408</v>
      </c>
    </row>
  </sheetData>
  <mergeCells count="4">
    <mergeCell ref="A1:G1"/>
    <mergeCell ref="C2:D2"/>
    <mergeCell ref="E2:F2"/>
    <mergeCell ref="A2:A3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42"/>
  </sheetPr>
  <dimension ref="A1:C107"/>
  <sheetViews>
    <sheetView topLeftCell="A16" zoomScale="80" workbookViewId="0">
      <selection activeCell="Q68" sqref="Q68"/>
    </sheetView>
  </sheetViews>
  <sheetFormatPr defaultRowHeight="12.75"/>
  <cols>
    <col min="1" max="1" width="64.42578125" bestFit="1" customWidth="1"/>
    <col min="2" max="2" width="12.7109375" customWidth="1"/>
    <col min="3" max="3" width="2.7109375" customWidth="1"/>
  </cols>
  <sheetData>
    <row r="1" spans="1:3" ht="15.75" thickBot="1">
      <c r="A1" s="63" t="s">
        <v>78</v>
      </c>
      <c r="B1" s="64" t="s">
        <v>108</v>
      </c>
      <c r="C1" s="10"/>
    </row>
    <row r="2" spans="1:3" ht="14.25">
      <c r="A2" s="131" t="s">
        <v>54</v>
      </c>
      <c r="B2" s="149">
        <v>-8.382938772690951E-2</v>
      </c>
      <c r="C2" s="10"/>
    </row>
    <row r="3" spans="1:3" ht="14.25">
      <c r="A3" s="131" t="s">
        <v>56</v>
      </c>
      <c r="B3" s="156">
        <v>-1.9960244239976221E-2</v>
      </c>
      <c r="C3" s="10"/>
    </row>
    <row r="4" spans="1:3" ht="14.25">
      <c r="A4" s="131" t="s">
        <v>60</v>
      </c>
      <c r="B4" s="136">
        <v>-1.0843388856445757E-2</v>
      </c>
      <c r="C4" s="10"/>
    </row>
    <row r="5" spans="1:3" ht="14.25">
      <c r="A5" s="131" t="s">
        <v>61</v>
      </c>
      <c r="B5" s="137">
        <v>-3.1078782043393316E-3</v>
      </c>
      <c r="C5" s="10"/>
    </row>
    <row r="6" spans="1:3" ht="14.25">
      <c r="A6" s="36" t="s">
        <v>50</v>
      </c>
      <c r="B6" s="137">
        <v>7.2709677739135614E-4</v>
      </c>
      <c r="C6" s="10"/>
    </row>
    <row r="7" spans="1:3" ht="14.25">
      <c r="A7" s="132" t="s">
        <v>46</v>
      </c>
      <c r="B7" s="137">
        <v>1.6846148458440346E-3</v>
      </c>
      <c r="C7" s="10"/>
    </row>
    <row r="8" spans="1:3" ht="14.25">
      <c r="A8" s="176" t="s">
        <v>55</v>
      </c>
      <c r="B8" s="137">
        <v>4.2134754877176661E-3</v>
      </c>
      <c r="C8" s="10"/>
    </row>
    <row r="9" spans="1:3" ht="14.25">
      <c r="A9" s="131" t="s">
        <v>109</v>
      </c>
      <c r="B9" s="137">
        <v>4.2334518035915814E-3</v>
      </c>
      <c r="C9" s="10"/>
    </row>
    <row r="10" spans="1:3" ht="14.25">
      <c r="A10" s="131" t="s">
        <v>104</v>
      </c>
      <c r="B10" s="137">
        <v>8.4518584411388264E-3</v>
      </c>
      <c r="C10" s="10"/>
    </row>
    <row r="11" spans="1:3" ht="14.25">
      <c r="A11" s="192" t="s">
        <v>88</v>
      </c>
      <c r="B11" s="137">
        <v>1.008349914768103E-2</v>
      </c>
      <c r="C11" s="10"/>
    </row>
    <row r="12" spans="1:3" ht="14.25">
      <c r="A12" s="132" t="s">
        <v>47</v>
      </c>
      <c r="B12" s="138">
        <v>1.4927536380400452E-2</v>
      </c>
      <c r="C12" s="10"/>
    </row>
    <row r="13" spans="1:3" ht="14.25">
      <c r="A13" s="189" t="s">
        <v>102</v>
      </c>
      <c r="B13" s="137">
        <v>1.5579848545654196E-2</v>
      </c>
      <c r="C13" s="10"/>
    </row>
    <row r="14" spans="1:3" ht="15">
      <c r="A14" s="191" t="s">
        <v>103</v>
      </c>
      <c r="B14" s="137">
        <v>1.8944115282568674E-2</v>
      </c>
      <c r="C14" s="10"/>
    </row>
    <row r="15" spans="1:3" ht="14.25">
      <c r="A15" s="131" t="s">
        <v>58</v>
      </c>
      <c r="B15" s="137">
        <v>2.5711612836014419E-2</v>
      </c>
      <c r="C15" s="10"/>
    </row>
    <row r="16" spans="1:3" ht="14.25">
      <c r="A16" s="131" t="s">
        <v>101</v>
      </c>
      <c r="B16" s="137">
        <v>4.0038503917928736E-2</v>
      </c>
      <c r="C16" s="10"/>
    </row>
    <row r="17" spans="1:3" ht="14.25">
      <c r="A17" s="131" t="s">
        <v>53</v>
      </c>
      <c r="B17" s="137">
        <v>4.6155953652914139E-2</v>
      </c>
      <c r="C17" s="10"/>
    </row>
    <row r="18" spans="1:3" ht="14.25">
      <c r="A18" s="188" t="s">
        <v>49</v>
      </c>
      <c r="B18" s="137">
        <v>5.4310291370166963E-2</v>
      </c>
      <c r="C18" s="10"/>
    </row>
    <row r="19" spans="1:3" ht="14.25">
      <c r="A19" s="193" t="s">
        <v>110</v>
      </c>
      <c r="B19" s="136">
        <v>7.489468203608309E-3</v>
      </c>
      <c r="C19" s="10"/>
    </row>
    <row r="20" spans="1:3" ht="14.25">
      <c r="A20" s="141" t="s">
        <v>15</v>
      </c>
      <c r="B20" s="136">
        <v>4.8541351096125895E-2</v>
      </c>
      <c r="C20" s="10"/>
    </row>
    <row r="21" spans="1:3" ht="14.25">
      <c r="A21" s="141" t="s">
        <v>14</v>
      </c>
      <c r="B21" s="136">
        <v>2.9605926950906802E-2</v>
      </c>
      <c r="C21" s="55"/>
    </row>
    <row r="22" spans="1:3" ht="14.25">
      <c r="A22" s="141" t="s">
        <v>111</v>
      </c>
      <c r="B22" s="136">
        <v>-1.1609011748695663E-2</v>
      </c>
      <c r="C22" s="9"/>
    </row>
    <row r="23" spans="1:3" ht="14.25">
      <c r="A23" s="141" t="s">
        <v>112</v>
      </c>
      <c r="B23" s="136">
        <v>-1.6925971914834137E-2</v>
      </c>
      <c r="C23" s="74"/>
    </row>
    <row r="24" spans="1:3" ht="14.25">
      <c r="A24" s="141" t="s">
        <v>113</v>
      </c>
      <c r="B24" s="136">
        <v>1.2328767123287671E-2</v>
      </c>
      <c r="C24" s="10"/>
    </row>
    <row r="25" spans="1:3" ht="15" thickBot="1">
      <c r="A25" s="194" t="s">
        <v>114</v>
      </c>
      <c r="B25" s="139">
        <v>-1.3323672200397652E-2</v>
      </c>
      <c r="C25" s="10"/>
    </row>
    <row r="26" spans="1:3">
      <c r="B26" s="10"/>
      <c r="C26" s="10"/>
    </row>
    <row r="27" spans="1:3">
      <c r="C27" s="10"/>
    </row>
    <row r="28" spans="1:3">
      <c r="B28" s="10"/>
      <c r="C28" s="10"/>
    </row>
    <row r="29" spans="1:3">
      <c r="C29" s="10"/>
    </row>
    <row r="30" spans="1:3">
      <c r="B30" s="10"/>
    </row>
    <row r="31" spans="1:3">
      <c r="B31" s="10"/>
    </row>
    <row r="32" spans="1:3">
      <c r="B32" s="10"/>
    </row>
    <row r="33" spans="2:2">
      <c r="B33" s="10"/>
    </row>
    <row r="34" spans="2:2">
      <c r="B34" s="10"/>
    </row>
    <row r="35" spans="2:2">
      <c r="B35" s="10"/>
    </row>
    <row r="36" spans="2:2">
      <c r="B36" s="10"/>
    </row>
    <row r="37" spans="2:2">
      <c r="B37" s="10"/>
    </row>
    <row r="38" spans="2:2">
      <c r="B38" s="10"/>
    </row>
    <row r="39" spans="2:2">
      <c r="B39" s="10"/>
    </row>
    <row r="40" spans="2:2">
      <c r="B40" s="10"/>
    </row>
    <row r="41" spans="2:2">
      <c r="B41" s="10"/>
    </row>
    <row r="42" spans="2:2">
      <c r="B42" s="10"/>
    </row>
    <row r="43" spans="2:2">
      <c r="B43" s="10"/>
    </row>
    <row r="44" spans="2:2">
      <c r="B44" s="10"/>
    </row>
    <row r="45" spans="2:2">
      <c r="B45" s="10"/>
    </row>
    <row r="46" spans="2:2">
      <c r="B46" s="10"/>
    </row>
    <row r="47" spans="2:2">
      <c r="B47" s="10"/>
    </row>
    <row r="48" spans="2:2">
      <c r="B48" s="10"/>
    </row>
    <row r="49" spans="2:2">
      <c r="B49" s="10"/>
    </row>
    <row r="50" spans="2:2">
      <c r="B50" s="10"/>
    </row>
    <row r="51" spans="2:2">
      <c r="B51" s="10"/>
    </row>
    <row r="52" spans="2:2">
      <c r="B52" s="10"/>
    </row>
    <row r="53" spans="2:2">
      <c r="B53" s="10"/>
    </row>
    <row r="54" spans="2:2">
      <c r="B54" s="10"/>
    </row>
    <row r="55" spans="2:2">
      <c r="B55" s="10"/>
    </row>
    <row r="56" spans="2:2">
      <c r="B56" s="10"/>
    </row>
    <row r="57" spans="2:2">
      <c r="B57" s="10"/>
    </row>
    <row r="58" spans="2:2">
      <c r="B58" s="10"/>
    </row>
    <row r="59" spans="2:2">
      <c r="B59" s="10"/>
    </row>
    <row r="60" spans="2:2">
      <c r="B60" s="10"/>
    </row>
    <row r="61" spans="2:2">
      <c r="B61" s="10"/>
    </row>
    <row r="62" spans="2:2">
      <c r="B62" s="10"/>
    </row>
    <row r="63" spans="2:2">
      <c r="B63" s="10"/>
    </row>
    <row r="64" spans="2:2">
      <c r="B64" s="10"/>
    </row>
    <row r="65" spans="2:2">
      <c r="B65" s="10"/>
    </row>
    <row r="66" spans="2:2">
      <c r="B66" s="10"/>
    </row>
    <row r="67" spans="2:2">
      <c r="B67" s="10"/>
    </row>
    <row r="68" spans="2:2">
      <c r="B68" s="10"/>
    </row>
    <row r="69" spans="2:2">
      <c r="B69" s="10"/>
    </row>
    <row r="70" spans="2:2">
      <c r="B70" s="10"/>
    </row>
    <row r="71" spans="2:2">
      <c r="B71" s="10"/>
    </row>
    <row r="72" spans="2:2">
      <c r="B72" s="10"/>
    </row>
    <row r="73" spans="2:2">
      <c r="B73" s="10"/>
    </row>
    <row r="74" spans="2:2">
      <c r="B74" s="10"/>
    </row>
    <row r="75" spans="2:2">
      <c r="B75" s="10"/>
    </row>
    <row r="76" spans="2:2">
      <c r="B76" s="10"/>
    </row>
    <row r="77" spans="2:2">
      <c r="B77" s="10"/>
    </row>
    <row r="78" spans="2:2">
      <c r="B78" s="10"/>
    </row>
    <row r="79" spans="2:2">
      <c r="B79" s="10"/>
    </row>
    <row r="80" spans="2:2">
      <c r="B80" s="10"/>
    </row>
    <row r="81" spans="2:2">
      <c r="B81" s="10"/>
    </row>
    <row r="82" spans="2:2">
      <c r="B82" s="10"/>
    </row>
    <row r="83" spans="2:2">
      <c r="B83" s="10"/>
    </row>
    <row r="84" spans="2:2">
      <c r="B84" s="10"/>
    </row>
    <row r="85" spans="2:2">
      <c r="B85" s="10"/>
    </row>
    <row r="86" spans="2:2">
      <c r="B86" s="10"/>
    </row>
    <row r="87" spans="2:2">
      <c r="B87" s="10"/>
    </row>
    <row r="88" spans="2:2">
      <c r="B88" s="10"/>
    </row>
    <row r="89" spans="2:2">
      <c r="B89" s="10"/>
    </row>
    <row r="90" spans="2:2">
      <c r="B90" s="10"/>
    </row>
    <row r="91" spans="2:2">
      <c r="B91" s="10"/>
    </row>
    <row r="92" spans="2:2">
      <c r="B92" s="10"/>
    </row>
    <row r="93" spans="2:2">
      <c r="B93" s="10"/>
    </row>
    <row r="94" spans="2:2">
      <c r="B94" s="10"/>
    </row>
    <row r="95" spans="2:2">
      <c r="B95" s="10"/>
    </row>
    <row r="96" spans="2:2">
      <c r="B96" s="10"/>
    </row>
    <row r="97" spans="2:2">
      <c r="B97" s="10"/>
    </row>
    <row r="98" spans="2:2">
      <c r="B98" s="10"/>
    </row>
    <row r="99" spans="2:2">
      <c r="B99" s="10"/>
    </row>
    <row r="100" spans="2:2">
      <c r="B100" s="10"/>
    </row>
    <row r="101" spans="2:2">
      <c r="B101" s="10"/>
    </row>
    <row r="102" spans="2:2">
      <c r="B102" s="10"/>
    </row>
    <row r="103" spans="2:2">
      <c r="B103" s="10"/>
    </row>
    <row r="104" spans="2:2">
      <c r="B104" s="10"/>
    </row>
    <row r="105" spans="2:2">
      <c r="B105" s="10"/>
    </row>
    <row r="106" spans="2:2">
      <c r="B106" s="10"/>
    </row>
    <row r="107" spans="2:2">
      <c r="B107" s="10"/>
    </row>
  </sheetData>
  <autoFilter ref="A1:B1"/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  <pageSetUpPr fitToPage="1"/>
  </sheetPr>
  <dimension ref="A1:M7"/>
  <sheetViews>
    <sheetView zoomScale="85" workbookViewId="0">
      <selection activeCell="J42" sqref="J42"/>
    </sheetView>
  </sheetViews>
  <sheetFormatPr defaultRowHeight="14.25"/>
  <cols>
    <col min="1" max="1" width="4.7109375" style="30" customWidth="1"/>
    <col min="2" max="2" width="32.85546875" style="28" bestFit="1" customWidth="1"/>
    <col min="3" max="4" width="12.7109375" style="30" customWidth="1"/>
    <col min="5" max="5" width="16.7109375" style="40" customWidth="1"/>
    <col min="6" max="6" width="14.7109375" style="44" customWidth="1"/>
    <col min="7" max="7" width="14.7109375" style="40" customWidth="1"/>
    <col min="8" max="8" width="12.7109375" style="44" customWidth="1"/>
    <col min="9" max="9" width="39.140625" style="28" bestFit="1" customWidth="1"/>
    <col min="10" max="10" width="34.7109375" style="28" customWidth="1"/>
    <col min="11" max="20" width="4.7109375" style="28" customWidth="1"/>
    <col min="21" max="16384" width="9.140625" style="28"/>
  </cols>
  <sheetData>
    <row r="1" spans="1:13" s="42" customFormat="1" ht="16.5" thickBot="1">
      <c r="A1" s="157" t="s">
        <v>115</v>
      </c>
      <c r="B1" s="157"/>
      <c r="C1" s="157"/>
      <c r="D1" s="157"/>
      <c r="E1" s="157"/>
      <c r="F1" s="157"/>
      <c r="G1" s="157"/>
      <c r="H1" s="157"/>
      <c r="I1" s="157"/>
      <c r="J1" s="157"/>
      <c r="K1" s="13"/>
      <c r="L1" s="14"/>
      <c r="M1" s="14"/>
    </row>
    <row r="2" spans="1:13" ht="45.75" thickBot="1">
      <c r="A2" s="15" t="s">
        <v>94</v>
      </c>
      <c r="B2" s="15" t="s">
        <v>78</v>
      </c>
      <c r="C2" s="43" t="s">
        <v>116</v>
      </c>
      <c r="D2" s="43" t="s">
        <v>117</v>
      </c>
      <c r="E2" s="43" t="s">
        <v>39</v>
      </c>
      <c r="F2" s="43" t="s">
        <v>40</v>
      </c>
      <c r="G2" s="43" t="s">
        <v>41</v>
      </c>
      <c r="H2" s="43" t="s">
        <v>42</v>
      </c>
      <c r="I2" s="17" t="s">
        <v>43</v>
      </c>
      <c r="J2" s="18" t="s">
        <v>44</v>
      </c>
    </row>
    <row r="3" spans="1:13">
      <c r="A3" s="21">
        <v>1</v>
      </c>
      <c r="B3" s="82" t="s">
        <v>118</v>
      </c>
      <c r="C3" s="107" t="s">
        <v>122</v>
      </c>
      <c r="D3" s="108" t="s">
        <v>123</v>
      </c>
      <c r="E3" s="83">
        <v>3431109.05</v>
      </c>
      <c r="F3" s="84">
        <v>52972</v>
      </c>
      <c r="G3" s="83">
        <v>64.772125840066451</v>
      </c>
      <c r="H3" s="50">
        <v>100</v>
      </c>
      <c r="I3" s="82" t="s">
        <v>125</v>
      </c>
      <c r="J3" s="85" t="s">
        <v>11</v>
      </c>
    </row>
    <row r="4" spans="1:13" ht="14.25" customHeight="1">
      <c r="A4" s="21">
        <v>2</v>
      </c>
      <c r="B4" s="176" t="s">
        <v>119</v>
      </c>
      <c r="C4" s="107" t="s">
        <v>122</v>
      </c>
      <c r="D4" s="108" t="s">
        <v>124</v>
      </c>
      <c r="E4" s="83">
        <v>1602480.98</v>
      </c>
      <c r="F4" s="84">
        <v>747</v>
      </c>
      <c r="G4" s="83">
        <v>2145.2221954484603</v>
      </c>
      <c r="H4" s="81">
        <v>1000</v>
      </c>
      <c r="I4" s="82" t="s">
        <v>126</v>
      </c>
      <c r="J4" s="85" t="s">
        <v>10</v>
      </c>
    </row>
    <row r="5" spans="1:13">
      <c r="A5" s="21">
        <v>3</v>
      </c>
      <c r="B5" s="176" t="s">
        <v>120</v>
      </c>
      <c r="C5" s="107" t="s">
        <v>122</v>
      </c>
      <c r="D5" s="108" t="s">
        <v>123</v>
      </c>
      <c r="E5" s="83">
        <v>1498591.2701000001</v>
      </c>
      <c r="F5" s="84">
        <v>2801</v>
      </c>
      <c r="G5" s="83">
        <v>535.02008928953944</v>
      </c>
      <c r="H5" s="50">
        <v>1000</v>
      </c>
      <c r="I5" s="176" t="s">
        <v>127</v>
      </c>
      <c r="J5" s="85" t="s">
        <v>0</v>
      </c>
    </row>
    <row r="6" spans="1:13">
      <c r="A6" s="21">
        <v>4</v>
      </c>
      <c r="B6" s="195" t="s">
        <v>121</v>
      </c>
      <c r="C6" s="107" t="s">
        <v>122</v>
      </c>
      <c r="D6" s="108" t="s">
        <v>124</v>
      </c>
      <c r="E6" s="83">
        <v>383156.09</v>
      </c>
      <c r="F6" s="84">
        <v>679</v>
      </c>
      <c r="G6" s="83">
        <v>564.29468335787931</v>
      </c>
      <c r="H6" s="50">
        <v>1000</v>
      </c>
      <c r="I6" s="176" t="s">
        <v>128</v>
      </c>
      <c r="J6" s="85" t="s">
        <v>2</v>
      </c>
    </row>
    <row r="7" spans="1:13" ht="15.75" customHeight="1" thickBot="1">
      <c r="A7" s="158" t="s">
        <v>62</v>
      </c>
      <c r="B7" s="159"/>
      <c r="C7" s="109" t="s">
        <v>4</v>
      </c>
      <c r="D7" s="109" t="s">
        <v>4</v>
      </c>
      <c r="E7" s="97">
        <f>SUM(E3:E6)</f>
        <v>6915337.3900999995</v>
      </c>
      <c r="F7" s="98">
        <f>SUM(F3:F6)</f>
        <v>57199</v>
      </c>
      <c r="G7" s="109" t="s">
        <v>4</v>
      </c>
      <c r="H7" s="109" t="s">
        <v>4</v>
      </c>
      <c r="I7" s="109" t="s">
        <v>4</v>
      </c>
      <c r="J7" s="109" t="s">
        <v>4</v>
      </c>
    </row>
  </sheetData>
  <mergeCells count="2">
    <mergeCell ref="A1:J1"/>
    <mergeCell ref="A7:B7"/>
  </mergeCells>
  <phoneticPr fontId="11" type="noConversion"/>
  <pageMargins left="0.75" right="0.75" top="1" bottom="1" header="0.5" footer="0.5"/>
  <pageSetup paperSize="9" scale="6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J29"/>
  <sheetViews>
    <sheetView zoomScale="85" workbookViewId="0">
      <selection activeCell="N1" sqref="N1"/>
    </sheetView>
  </sheetViews>
  <sheetFormatPr defaultRowHeight="14.25"/>
  <cols>
    <col min="1" max="1" width="4.5703125" style="5" customWidth="1"/>
    <col min="2" max="2" width="48.85546875" style="5" bestFit="1" customWidth="1"/>
    <col min="3" max="4" width="14.7109375" style="45" customWidth="1"/>
    <col min="5" max="8" width="12.7109375" style="5" customWidth="1"/>
    <col min="9" max="9" width="16.140625" style="5" bestFit="1" customWidth="1"/>
    <col min="10" max="10" width="18.28515625" style="5" customWidth="1"/>
    <col min="11" max="16384" width="9.140625" style="5"/>
  </cols>
  <sheetData>
    <row r="1" spans="1:10" s="11" customFormat="1" ht="16.5" thickBot="1">
      <c r="A1" s="169" t="s">
        <v>129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customFormat="1" ht="15.75" customHeight="1" thickBot="1">
      <c r="A2" s="162" t="s">
        <v>37</v>
      </c>
      <c r="B2" s="101"/>
      <c r="C2" s="102"/>
      <c r="D2" s="103"/>
      <c r="E2" s="164" t="s">
        <v>130</v>
      </c>
      <c r="F2" s="164"/>
      <c r="G2" s="164"/>
      <c r="H2" s="164"/>
      <c r="I2" s="164"/>
      <c r="J2" s="164"/>
    </row>
    <row r="3" spans="1:10" customFormat="1" ht="64.5" thickBot="1">
      <c r="A3" s="163"/>
      <c r="B3" s="180" t="s">
        <v>78</v>
      </c>
      <c r="C3" s="181" t="s">
        <v>79</v>
      </c>
      <c r="D3" s="181" t="s">
        <v>80</v>
      </c>
      <c r="E3" s="17" t="s">
        <v>81</v>
      </c>
      <c r="F3" s="17" t="s">
        <v>131</v>
      </c>
      <c r="G3" s="17" t="s">
        <v>82</v>
      </c>
      <c r="H3" s="17" t="s">
        <v>83</v>
      </c>
      <c r="I3" s="18" t="s">
        <v>85</v>
      </c>
      <c r="J3" s="182" t="s">
        <v>86</v>
      </c>
    </row>
    <row r="4" spans="1:10" customFormat="1" collapsed="1">
      <c r="A4" s="21">
        <v>1</v>
      </c>
      <c r="B4" s="26" t="s">
        <v>132</v>
      </c>
      <c r="C4" s="104">
        <v>38441</v>
      </c>
      <c r="D4" s="104">
        <v>38625</v>
      </c>
      <c r="E4" s="99">
        <v>-6.1266139031989075E-3</v>
      </c>
      <c r="F4" s="99">
        <v>-8.5433405614631086E-3</v>
      </c>
      <c r="G4" s="99">
        <v>-8.7061345190569073E-2</v>
      </c>
      <c r="H4" s="99">
        <v>-0.21151856045312334</v>
      </c>
      <c r="I4" s="99">
        <v>-0.43570531664212064</v>
      </c>
      <c r="J4" s="105">
        <v>-4.472808370073289E-2</v>
      </c>
    </row>
    <row r="5" spans="1:10" customFormat="1" collapsed="1">
      <c r="A5" s="21">
        <v>2</v>
      </c>
      <c r="B5" s="176" t="s">
        <v>120</v>
      </c>
      <c r="C5" s="104">
        <v>39048</v>
      </c>
      <c r="D5" s="104">
        <v>39140</v>
      </c>
      <c r="E5" s="99">
        <v>4.6098783053477588E-2</v>
      </c>
      <c r="F5" s="99">
        <v>0.17948982378116796</v>
      </c>
      <c r="G5" s="99">
        <v>0.31250752596337206</v>
      </c>
      <c r="H5" s="99">
        <v>8.5634084749665051E-2</v>
      </c>
      <c r="I5" s="99">
        <v>-0.46497991071047085</v>
      </c>
      <c r="J5" s="105">
        <v>-5.4821732128557343E-2</v>
      </c>
    </row>
    <row r="6" spans="1:10" customFormat="1">
      <c r="A6" s="21">
        <v>3</v>
      </c>
      <c r="B6" s="176" t="s">
        <v>119</v>
      </c>
      <c r="C6" s="104">
        <v>39100</v>
      </c>
      <c r="D6" s="104">
        <v>39268</v>
      </c>
      <c r="E6" s="99">
        <v>-3.7960843216255924E-4</v>
      </c>
      <c r="F6" s="99">
        <v>3.1200389295262365E-2</v>
      </c>
      <c r="G6" s="99">
        <v>8.6231290580317088E-2</v>
      </c>
      <c r="H6" s="99">
        <v>0.19424451733388692</v>
      </c>
      <c r="I6" s="99">
        <v>1.1452221954483686</v>
      </c>
      <c r="J6" s="105">
        <v>7.3634001073334066E-2</v>
      </c>
    </row>
    <row r="7" spans="1:10" customFormat="1">
      <c r="A7" s="21">
        <v>4</v>
      </c>
      <c r="B7" s="26" t="s">
        <v>118</v>
      </c>
      <c r="C7" s="104">
        <v>40253</v>
      </c>
      <c r="D7" s="104">
        <v>40445</v>
      </c>
      <c r="E7" s="99">
        <v>1.2135123278464111E-2</v>
      </c>
      <c r="F7" s="99">
        <v>0.14638022502861725</v>
      </c>
      <c r="G7" s="99" t="s">
        <v>91</v>
      </c>
      <c r="H7" s="99" t="s">
        <v>91</v>
      </c>
      <c r="I7" s="99">
        <v>-0.35227874159933814</v>
      </c>
      <c r="J7" s="105">
        <v>-5.6131864576554058E-2</v>
      </c>
    </row>
    <row r="8" spans="1:10" ht="15.75" thickBot="1">
      <c r="A8" s="140"/>
      <c r="B8" s="145" t="s">
        <v>90</v>
      </c>
      <c r="C8" s="146" t="s">
        <v>4</v>
      </c>
      <c r="D8" s="146" t="s">
        <v>4</v>
      </c>
      <c r="E8" s="147">
        <f>AVERAGE(E4:E7)</f>
        <v>1.2931920999145058E-2</v>
      </c>
      <c r="F8" s="147">
        <f>AVERAGE(F4:F7)</f>
        <v>8.7131774385896116E-2</v>
      </c>
      <c r="G8" s="147">
        <f>AVERAGE(G4:G7)</f>
        <v>0.10389249045104003</v>
      </c>
      <c r="H8" s="147">
        <f>AVERAGE(H4:H7)</f>
        <v>2.2786680543476212E-2</v>
      </c>
      <c r="I8" s="147">
        <f>AVERAGE(I4:I7)</f>
        <v>-2.6935443375890267E-2</v>
      </c>
      <c r="J8" s="146" t="s">
        <v>4</v>
      </c>
    </row>
    <row r="9" spans="1:10" ht="15" thickBot="1">
      <c r="A9" s="170" t="s">
        <v>133</v>
      </c>
      <c r="B9" s="170"/>
      <c r="C9" s="170"/>
      <c r="D9" s="170"/>
      <c r="E9" s="170"/>
      <c r="F9" s="170"/>
      <c r="G9" s="170"/>
      <c r="H9" s="170"/>
      <c r="I9" s="170"/>
      <c r="J9" s="170"/>
    </row>
    <row r="10" spans="1:10">
      <c r="B10" s="28"/>
      <c r="C10" s="29"/>
      <c r="D10" s="29"/>
      <c r="E10" s="28"/>
      <c r="F10" s="28"/>
      <c r="G10" s="28"/>
      <c r="H10" s="28"/>
      <c r="I10" s="28"/>
    </row>
    <row r="11" spans="1:10">
      <c r="B11" s="28"/>
      <c r="C11" s="29"/>
      <c r="D11" s="29"/>
      <c r="E11" s="28"/>
      <c r="F11" s="28"/>
      <c r="G11" s="28"/>
      <c r="H11" s="28"/>
      <c r="I11" s="28"/>
    </row>
    <row r="12" spans="1:10">
      <c r="B12" s="28"/>
      <c r="C12" s="29"/>
      <c r="D12" s="29"/>
      <c r="E12" s="114"/>
      <c r="F12" s="28"/>
      <c r="G12" s="28"/>
      <c r="H12" s="28"/>
      <c r="I12" s="28"/>
    </row>
    <row r="13" spans="1:10">
      <c r="B13" s="28"/>
      <c r="C13" s="29"/>
      <c r="D13" s="29"/>
      <c r="E13" s="28"/>
      <c r="F13" s="28"/>
      <c r="G13" s="28"/>
      <c r="H13" s="28"/>
      <c r="I13" s="28"/>
    </row>
    <row r="14" spans="1:10">
      <c r="B14" s="28"/>
      <c r="C14" s="29"/>
      <c r="D14" s="29"/>
      <c r="E14" s="28"/>
      <c r="F14" s="28"/>
      <c r="G14" s="28"/>
      <c r="H14" s="28"/>
      <c r="I14" s="28"/>
    </row>
    <row r="15" spans="1:10">
      <c r="B15" s="28"/>
      <c r="C15" s="29"/>
      <c r="D15" s="29"/>
      <c r="E15" s="28"/>
      <c r="F15" s="28"/>
      <c r="G15" s="28"/>
      <c r="H15" s="28"/>
      <c r="I15" s="28"/>
    </row>
    <row r="16" spans="1:10">
      <c r="B16" s="28"/>
      <c r="C16" s="29"/>
      <c r="D16" s="29"/>
      <c r="E16" s="28"/>
      <c r="F16" s="28"/>
      <c r="G16" s="28"/>
      <c r="H16" s="28"/>
      <c r="I16" s="28"/>
    </row>
    <row r="17" spans="2:9">
      <c r="B17" s="28"/>
      <c r="C17" s="29"/>
      <c r="D17" s="29"/>
      <c r="E17" s="28"/>
      <c r="F17" s="28"/>
      <c r="G17" s="28"/>
      <c r="H17" s="28"/>
      <c r="I17" s="28"/>
    </row>
    <row r="18" spans="2:9">
      <c r="B18" s="28"/>
      <c r="C18" s="29"/>
      <c r="D18" s="29"/>
      <c r="E18" s="28"/>
      <c r="F18" s="28"/>
      <c r="G18" s="28"/>
      <c r="H18" s="28"/>
      <c r="I18" s="28"/>
    </row>
    <row r="22" spans="2:9">
      <c r="C22" s="5"/>
    </row>
    <row r="23" spans="2:9">
      <c r="C23" s="5"/>
    </row>
    <row r="24" spans="2:9">
      <c r="C24" s="5"/>
    </row>
    <row r="25" spans="2:9">
      <c r="C25" s="5"/>
    </row>
    <row r="26" spans="2:9">
      <c r="C26" s="5"/>
    </row>
    <row r="27" spans="2:9">
      <c r="C27" s="5"/>
    </row>
    <row r="28" spans="2:9">
      <c r="C28" s="5"/>
    </row>
    <row r="29" spans="2:9">
      <c r="C29" s="5"/>
    </row>
  </sheetData>
  <mergeCells count="4">
    <mergeCell ref="A2:A3"/>
    <mergeCell ref="A1:J1"/>
    <mergeCell ref="E2:J2"/>
    <mergeCell ref="A9:J9"/>
  </mergeCells>
  <phoneticPr fontId="11" type="noConversion"/>
  <pageMargins left="0.75" right="0.75" top="1" bottom="1" header="0.5" footer="0.5"/>
  <pageSetup paperSize="9" orientation="portrait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I39"/>
  <sheetViews>
    <sheetView zoomScale="85" workbookViewId="0">
      <selection activeCell="J41" sqref="J41"/>
    </sheetView>
  </sheetViews>
  <sheetFormatPr defaultRowHeight="14.25"/>
  <cols>
    <col min="1" max="1" width="4.140625" style="22" customWidth="1"/>
    <col min="2" max="2" width="50.7109375" style="22" customWidth="1"/>
    <col min="3" max="3" width="24.7109375" style="22" customWidth="1"/>
    <col min="4" max="4" width="24.7109375" style="23" customWidth="1"/>
    <col min="5" max="7" width="24.7109375" style="22" customWidth="1"/>
    <col min="8" max="16384" width="9.140625" style="22"/>
  </cols>
  <sheetData>
    <row r="1" spans="1:7" s="30" customFormat="1" ht="16.5" thickBot="1">
      <c r="A1" s="166" t="s">
        <v>134</v>
      </c>
      <c r="B1" s="166"/>
      <c r="C1" s="166"/>
      <c r="D1" s="166"/>
      <c r="E1" s="166"/>
      <c r="F1" s="166"/>
      <c r="G1" s="166"/>
    </row>
    <row r="2" spans="1:7" s="30" customFormat="1" ht="15.75" customHeight="1" thickBot="1">
      <c r="A2" s="162" t="s">
        <v>94</v>
      </c>
      <c r="B2" s="89"/>
      <c r="C2" s="167" t="s">
        <v>95</v>
      </c>
      <c r="D2" s="168"/>
      <c r="E2" s="167" t="s">
        <v>96</v>
      </c>
      <c r="F2" s="168"/>
      <c r="G2" s="90"/>
    </row>
    <row r="3" spans="1:7" s="30" customFormat="1" ht="45.75" thickBot="1">
      <c r="A3" s="163"/>
      <c r="B3" s="34" t="s">
        <v>78</v>
      </c>
      <c r="C3" s="34" t="s">
        <v>97</v>
      </c>
      <c r="D3" s="34" t="s">
        <v>98</v>
      </c>
      <c r="E3" s="34" t="s">
        <v>99</v>
      </c>
      <c r="F3" s="34" t="s">
        <v>98</v>
      </c>
      <c r="G3" s="35" t="s">
        <v>135</v>
      </c>
    </row>
    <row r="4" spans="1:7" s="30" customFormat="1">
      <c r="A4" s="21">
        <v>1</v>
      </c>
      <c r="B4" s="36" t="s">
        <v>120</v>
      </c>
      <c r="C4" s="37">
        <v>66.038920000000161</v>
      </c>
      <c r="D4" s="99">
        <v>4.6098783053471155E-2</v>
      </c>
      <c r="E4" s="38">
        <v>0</v>
      </c>
      <c r="F4" s="99">
        <v>0</v>
      </c>
      <c r="G4" s="39">
        <v>0</v>
      </c>
    </row>
    <row r="5" spans="1:7" s="30" customFormat="1">
      <c r="A5" s="21">
        <v>2</v>
      </c>
      <c r="B5" s="36" t="s">
        <v>118</v>
      </c>
      <c r="C5" s="37">
        <v>41.137719999999739</v>
      </c>
      <c r="D5" s="99">
        <v>1.2135123278461396E-2</v>
      </c>
      <c r="E5" s="38">
        <v>0</v>
      </c>
      <c r="F5" s="99">
        <v>0</v>
      </c>
      <c r="G5" s="39">
        <v>0</v>
      </c>
    </row>
    <row r="6" spans="1:7" s="30" customFormat="1">
      <c r="A6" s="21">
        <v>3</v>
      </c>
      <c r="B6" s="26" t="s">
        <v>132</v>
      </c>
      <c r="C6" s="37">
        <v>-2.3619199999999836</v>
      </c>
      <c r="D6" s="99">
        <v>-6.1266139031999666E-3</v>
      </c>
      <c r="E6" s="38">
        <v>0</v>
      </c>
      <c r="F6" s="99">
        <v>0</v>
      </c>
      <c r="G6" s="39">
        <v>0</v>
      </c>
    </row>
    <row r="7" spans="1:7" s="30" customFormat="1">
      <c r="A7" s="21">
        <v>4</v>
      </c>
      <c r="B7" s="176" t="s">
        <v>119</v>
      </c>
      <c r="C7" s="37">
        <v>-4.9006200000001119</v>
      </c>
      <c r="D7" s="99">
        <v>-3.0488217608065885E-3</v>
      </c>
      <c r="E7" s="38">
        <v>-2</v>
      </c>
      <c r="F7" s="99">
        <v>-2.6702269692923898E-3</v>
      </c>
      <c r="G7" s="39">
        <v>-4.1927490046737912</v>
      </c>
    </row>
    <row r="8" spans="1:7" s="30" customFormat="1" ht="15.75" thickBot="1">
      <c r="A8" s="110"/>
      <c r="B8" s="91" t="s">
        <v>62</v>
      </c>
      <c r="C8" s="111">
        <v>99.914099999999806</v>
      </c>
      <c r="D8" s="96">
        <v>1.4659999202857115E-2</v>
      </c>
      <c r="E8" s="93">
        <v>-2</v>
      </c>
      <c r="F8" s="96">
        <v>-3.4964423698886386E-5</v>
      </c>
      <c r="G8" s="94">
        <v>-4.1927490046737912</v>
      </c>
    </row>
    <row r="9" spans="1:7" s="30" customFormat="1">
      <c r="D9" s="40"/>
    </row>
    <row r="10" spans="1:7" s="30" customFormat="1">
      <c r="D10" s="40"/>
    </row>
    <row r="11" spans="1:7" s="30" customFormat="1">
      <c r="D11" s="40"/>
    </row>
    <row r="12" spans="1:7" s="30" customFormat="1">
      <c r="D12" s="40"/>
    </row>
    <row r="13" spans="1:7" s="30" customFormat="1">
      <c r="D13" s="40"/>
    </row>
    <row r="14" spans="1:7" s="30" customFormat="1">
      <c r="D14" s="40"/>
    </row>
    <row r="15" spans="1:7" s="30" customFormat="1">
      <c r="D15" s="40"/>
    </row>
    <row r="16" spans="1:7" s="30" customFormat="1">
      <c r="D16" s="40"/>
    </row>
    <row r="17" spans="4:9" s="30" customFormat="1">
      <c r="D17" s="40"/>
    </row>
    <row r="18" spans="4:9" s="30" customFormat="1">
      <c r="D18" s="40"/>
    </row>
    <row r="19" spans="4:9" s="30" customFormat="1">
      <c r="D19" s="40"/>
    </row>
    <row r="20" spans="4:9" s="30" customFormat="1">
      <c r="D20" s="40"/>
    </row>
    <row r="21" spans="4:9" s="30" customFormat="1">
      <c r="D21" s="40"/>
    </row>
    <row r="22" spans="4:9" s="30" customFormat="1">
      <c r="D22" s="40"/>
    </row>
    <row r="23" spans="4:9" s="30" customFormat="1">
      <c r="D23" s="40"/>
    </row>
    <row r="24" spans="4:9" s="30" customFormat="1">
      <c r="D24" s="40"/>
    </row>
    <row r="25" spans="4:9" s="30" customFormat="1">
      <c r="D25" s="40"/>
    </row>
    <row r="26" spans="4:9" s="30" customFormat="1">
      <c r="D26" s="40"/>
    </row>
    <row r="27" spans="4:9" s="30" customFormat="1">
      <c r="D27" s="40"/>
    </row>
    <row r="28" spans="4:9" s="30" customFormat="1">
      <c r="D28" s="40"/>
    </row>
    <row r="29" spans="4:9" s="30" customFormat="1">
      <c r="D29" s="40"/>
    </row>
    <row r="30" spans="4:9" s="30" customFormat="1"/>
    <row r="31" spans="4:9" s="30" customFormat="1"/>
    <row r="32" spans="4:9" s="30" customFormat="1">
      <c r="H32" s="22"/>
      <c r="I32" s="22"/>
    </row>
    <row r="35" spans="1:5" ht="30.75" thickBot="1">
      <c r="B35" s="41" t="s">
        <v>78</v>
      </c>
      <c r="C35" s="34" t="s">
        <v>136</v>
      </c>
      <c r="D35" s="34" t="s">
        <v>137</v>
      </c>
      <c r="E35" s="35" t="s">
        <v>138</v>
      </c>
    </row>
    <row r="36" spans="1:5">
      <c r="A36" s="22">
        <v>1</v>
      </c>
      <c r="B36" s="36" t="str">
        <f t="shared" ref="B36:D37" si="0">B4</f>
        <v>ТАSК Ukrainskyi Kapital</v>
      </c>
      <c r="C36" s="115">
        <f t="shared" si="0"/>
        <v>66.038920000000161</v>
      </c>
      <c r="D36" s="99">
        <f t="shared" si="0"/>
        <v>4.6098783053471155E-2</v>
      </c>
      <c r="E36" s="116">
        <f>G4</f>
        <v>0</v>
      </c>
    </row>
    <row r="37" spans="1:5">
      <c r="A37" s="22">
        <v>2</v>
      </c>
      <c r="B37" s="36" t="str">
        <f t="shared" si="0"/>
        <v>Аurum</v>
      </c>
      <c r="C37" s="115">
        <f t="shared" si="0"/>
        <v>41.137719999999739</v>
      </c>
      <c r="D37" s="99">
        <f t="shared" si="0"/>
        <v>1.2135123278461396E-2</v>
      </c>
      <c r="E37" s="116">
        <f>G5</f>
        <v>0</v>
      </c>
    </row>
    <row r="38" spans="1:5">
      <c r="A38" s="22">
        <v>3</v>
      </c>
      <c r="B38" s="36" t="str">
        <f t="shared" ref="B38:D39" si="1">B6</f>
        <v>Оptimum</v>
      </c>
      <c r="C38" s="115">
        <f t="shared" si="1"/>
        <v>-2.3619199999999836</v>
      </c>
      <c r="D38" s="99">
        <f t="shared" si="1"/>
        <v>-6.1266139031999666E-3</v>
      </c>
      <c r="E38" s="116">
        <f>G6</f>
        <v>0</v>
      </c>
    </row>
    <row r="39" spans="1:5">
      <c r="A39" s="22">
        <v>4</v>
      </c>
      <c r="B39" s="36" t="str">
        <f t="shared" si="1"/>
        <v>Zbalansovanyi Fond "Parytet"</v>
      </c>
      <c r="C39" s="115">
        <f t="shared" si="1"/>
        <v>-4.9006200000001119</v>
      </c>
      <c r="D39" s="99">
        <f t="shared" si="1"/>
        <v>-3.0488217608065885E-3</v>
      </c>
      <c r="E39" s="116">
        <f>G7</f>
        <v>-4.1927490046737912</v>
      </c>
    </row>
  </sheetData>
  <mergeCells count="4">
    <mergeCell ref="A2:A3"/>
    <mergeCell ref="A1:G1"/>
    <mergeCell ref="C2:D2"/>
    <mergeCell ref="E2:F2"/>
  </mergeCells>
  <phoneticPr fontId="11" type="noConversion"/>
  <pageMargins left="0.75" right="0.75" top="1" bottom="1" header="0.5" footer="0.5"/>
  <pageSetup paperSize="9" orientation="portrait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enableFormatConditionsCalculation="0">
    <tabColor indexed="22"/>
  </sheetPr>
  <dimension ref="A1:D25"/>
  <sheetViews>
    <sheetView zoomScale="85" workbookViewId="0">
      <selection activeCell="R51" sqref="R51"/>
    </sheetView>
  </sheetViews>
  <sheetFormatPr defaultRowHeight="12.75"/>
  <cols>
    <col min="1" max="1" width="49.42578125" bestFit="1" customWidth="1"/>
    <col min="2" max="2" width="12.7109375" customWidth="1"/>
    <col min="3" max="3" width="2.7109375" customWidth="1"/>
  </cols>
  <sheetData>
    <row r="1" spans="1:4" ht="15.75" thickBot="1">
      <c r="A1" s="63" t="s">
        <v>78</v>
      </c>
      <c r="B1" s="64" t="s">
        <v>108</v>
      </c>
      <c r="C1" s="10"/>
      <c r="D1" s="10"/>
    </row>
    <row r="2" spans="1:4" ht="14.25">
      <c r="A2" s="75" t="s">
        <v>139</v>
      </c>
      <c r="B2" s="99">
        <v>-6.1266139031989075E-3</v>
      </c>
      <c r="C2" s="10"/>
      <c r="D2" s="10"/>
    </row>
    <row r="3" spans="1:4" ht="14.25">
      <c r="A3" s="141" t="s">
        <v>119</v>
      </c>
      <c r="B3" s="99">
        <v>-3.7960843216255924E-4</v>
      </c>
      <c r="C3" s="10"/>
      <c r="D3" s="10"/>
    </row>
    <row r="4" spans="1:4" ht="14.25">
      <c r="A4" s="26" t="s">
        <v>118</v>
      </c>
      <c r="B4" s="133">
        <v>1.2135123278464111E-2</v>
      </c>
      <c r="C4" s="10"/>
      <c r="D4" s="10"/>
    </row>
    <row r="5" spans="1:4" ht="14.25">
      <c r="A5" s="26" t="s">
        <v>120</v>
      </c>
      <c r="B5" s="99">
        <v>4.6098783053477588E-2</v>
      </c>
      <c r="C5" s="10"/>
      <c r="D5" s="10"/>
    </row>
    <row r="6" spans="1:4" ht="14.25">
      <c r="A6" s="26" t="s">
        <v>110</v>
      </c>
      <c r="B6" s="134">
        <v>1.2931920999145058E-2</v>
      </c>
      <c r="C6" s="10"/>
      <c r="D6" s="10"/>
    </row>
    <row r="7" spans="1:4" ht="14.25">
      <c r="A7" s="141" t="s">
        <v>15</v>
      </c>
      <c r="B7" s="134">
        <v>4.8541351096125895E-2</v>
      </c>
      <c r="C7" s="10"/>
      <c r="D7" s="10"/>
    </row>
    <row r="8" spans="1:4" ht="14.25">
      <c r="A8" s="141" t="s">
        <v>14</v>
      </c>
      <c r="B8" s="134">
        <v>2.9605926950906802E-2</v>
      </c>
      <c r="C8" s="10"/>
      <c r="D8" s="10"/>
    </row>
    <row r="9" spans="1:4" ht="14.25">
      <c r="A9" s="141" t="s">
        <v>111</v>
      </c>
      <c r="B9" s="134">
        <v>-1.1609011748695663E-2</v>
      </c>
      <c r="C9" s="10"/>
      <c r="D9" s="10"/>
    </row>
    <row r="10" spans="1:4" ht="14.25">
      <c r="A10" s="141" t="s">
        <v>112</v>
      </c>
      <c r="B10" s="134">
        <v>-1.6925971914834137E-2</v>
      </c>
      <c r="C10" s="10"/>
      <c r="D10" s="10"/>
    </row>
    <row r="11" spans="1:4" ht="14.25">
      <c r="A11" s="141" t="s">
        <v>113</v>
      </c>
      <c r="B11" s="134">
        <v>1.2328767123287671E-2</v>
      </c>
      <c r="C11" s="10"/>
      <c r="D11" s="10"/>
    </row>
    <row r="12" spans="1:4" ht="15" thickBot="1">
      <c r="A12" s="194" t="s">
        <v>114</v>
      </c>
      <c r="B12" s="135">
        <v>-1.3323672200397652E-2</v>
      </c>
      <c r="C12" s="10"/>
      <c r="D12" s="10"/>
    </row>
    <row r="13" spans="1:4">
      <c r="B13" s="10"/>
      <c r="C13" s="10"/>
      <c r="D13" s="10"/>
    </row>
    <row r="14" spans="1:4" ht="14.25">
      <c r="A14" s="52"/>
      <c r="B14" s="53"/>
      <c r="C14" s="10"/>
      <c r="D14" s="10"/>
    </row>
    <row r="15" spans="1:4" ht="14.25">
      <c r="A15" s="52"/>
      <c r="B15" s="53"/>
      <c r="C15" s="10"/>
      <c r="D15" s="10"/>
    </row>
    <row r="16" spans="1:4" ht="14.25">
      <c r="A16" s="52"/>
      <c r="B16" s="53"/>
      <c r="C16" s="10"/>
      <c r="D16" s="10"/>
    </row>
    <row r="17" spans="1:4" ht="14.25">
      <c r="A17" s="52"/>
      <c r="B17" s="53"/>
      <c r="C17" s="10"/>
      <c r="D17" s="10"/>
    </row>
    <row r="18" spans="1:4" ht="14.25">
      <c r="A18" s="52"/>
      <c r="B18" s="53"/>
      <c r="C18" s="10"/>
      <c r="D18" s="10"/>
    </row>
    <row r="19" spans="1:4">
      <c r="B19" s="10"/>
    </row>
    <row r="23" spans="1:4">
      <c r="A23" s="7"/>
      <c r="B23" s="8"/>
    </row>
    <row r="24" spans="1:4">
      <c r="B24" s="8"/>
    </row>
    <row r="25" spans="1:4">
      <c r="B25" s="8"/>
    </row>
  </sheetData>
  <autoFilter ref="A1:B1"/>
  <phoneticPr fontId="1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інд+дох</vt:lpstr>
      <vt:lpstr>В_ВЧА</vt:lpstr>
      <vt:lpstr>В_дох</vt:lpstr>
      <vt:lpstr>В_динаміка ВЧА</vt:lpstr>
      <vt:lpstr>В_діаграма(дох)</vt:lpstr>
      <vt:lpstr>І_ВЧА</vt:lpstr>
      <vt:lpstr>І_дох</vt:lpstr>
      <vt:lpstr>І_динаміка ВЧА</vt:lpstr>
      <vt:lpstr>І_діаграма(дох)</vt:lpstr>
      <vt:lpstr>3_ВЧА</vt:lpstr>
      <vt:lpstr>З_дох</vt:lpstr>
      <vt:lpstr>3_динаміка ВЧА</vt:lpstr>
      <vt:lpstr>З_діаграма(дох)</vt:lpstr>
    </vt:vector>
  </TitlesOfParts>
  <Company>UAIB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Щомісячний огляд діяльності публічних ІСІ в Україні</dc:title>
  <dc:subject>Червень 2011</dc:subject>
  <dc:creator>Tymchenko Artem</dc:creator>
  <cp:lastModifiedBy>Admin</cp:lastModifiedBy>
  <dcterms:created xsi:type="dcterms:W3CDTF">2010-05-19T12:57:40Z</dcterms:created>
  <dcterms:modified xsi:type="dcterms:W3CDTF">2018-04-20T01:49:58Z</dcterms:modified>
</cp:coreProperties>
</file>