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5000" tabRatio="904"/>
  </bookViews>
  <sheets>
    <sheet name="IDX + ROR" sheetId="1" r:id="rId1"/>
    <sheet name="O_NAV" sheetId="12" r:id="rId2"/>
    <sheet name="O_ROR" sheetId="21" r:id="rId3"/>
    <sheet name="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'C_diagram(ROR)'!$A$1:$B$1</definedName>
    <definedName name="_xlnm._FilterDatabase" localSheetId="11" hidden="1">'C_dynamics NAV'!$B$35:$E$35</definedName>
    <definedName name="_xlnm._FilterDatabase" localSheetId="9" hidden="1">C_NAV!$A$2:$J$2</definedName>
    <definedName name="_xlnm._FilterDatabase" localSheetId="0" hidden="1">'IDX + ROR'!$A$27:$C$27</definedName>
    <definedName name="_xlnm._FilterDatabase" localSheetId="4" hidden="1">'O_diagram(ROR)'!$A$1:$B$1</definedName>
    <definedName name="_xlnm._FilterDatabase" localSheetId="3" hidden="1">'O_dynamics NAV'!$B$3:$G$18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NAV'!$B$33:$E$33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</workbook>
</file>

<file path=xl/calcChain.xml><?xml version="1.0" encoding="utf-8"?>
<calcChain xmlns="http://schemas.openxmlformats.org/spreadsheetml/2006/main">
  <c r="K6" i="24"/>
  <c r="K7" i="16"/>
  <c r="K19" i="21"/>
  <c r="E37" i="20"/>
  <c r="D37"/>
  <c r="C37"/>
  <c r="B37"/>
  <c r="B36" i="17"/>
  <c r="E36"/>
  <c r="D36"/>
  <c r="C36"/>
  <c r="E60" i="14"/>
  <c r="E61"/>
  <c r="E62"/>
  <c r="E63"/>
  <c r="D60"/>
  <c r="D61"/>
  <c r="D62"/>
  <c r="D63"/>
  <c r="C60"/>
  <c r="C61"/>
  <c r="C62"/>
  <c r="C63"/>
  <c r="B60"/>
  <c r="B61"/>
  <c r="B62"/>
  <c r="B63"/>
  <c r="E64"/>
  <c r="D64"/>
  <c r="C64"/>
  <c r="B64"/>
  <c r="C18" i="12"/>
  <c r="C22"/>
  <c r="D22"/>
  <c r="C25"/>
  <c r="C26"/>
  <c r="D26"/>
  <c r="C27"/>
  <c r="C28"/>
  <c r="D28"/>
  <c r="C29"/>
  <c r="C30"/>
  <c r="D30"/>
  <c r="C31"/>
  <c r="C32"/>
  <c r="D32"/>
  <c r="B25"/>
  <c r="B26"/>
  <c r="B27"/>
  <c r="B28"/>
  <c r="B29"/>
  <c r="B30"/>
  <c r="B31"/>
  <c r="B32"/>
  <c r="I7" i="16"/>
  <c r="H7"/>
  <c r="G7"/>
  <c r="F7"/>
  <c r="E7"/>
  <c r="B35" i="17"/>
  <c r="C24" i="12"/>
  <c r="B24"/>
  <c r="C23"/>
  <c r="B23"/>
  <c r="E36" i="20"/>
  <c r="D36"/>
  <c r="C36"/>
  <c r="B36"/>
  <c r="I6" i="24"/>
  <c r="H6"/>
  <c r="G6"/>
  <c r="F6"/>
  <c r="E6"/>
  <c r="E35" i="17"/>
  <c r="D35"/>
  <c r="C35"/>
  <c r="E34"/>
  <c r="D34"/>
  <c r="C34"/>
  <c r="B34"/>
  <c r="E6" i="22"/>
  <c r="E59" i="14"/>
  <c r="E58"/>
  <c r="E57"/>
  <c r="E56"/>
  <c r="E55"/>
  <c r="D59"/>
  <c r="D58"/>
  <c r="D57"/>
  <c r="D56"/>
  <c r="D55"/>
  <c r="C59"/>
  <c r="C58"/>
  <c r="C57"/>
  <c r="C56"/>
  <c r="C55"/>
  <c r="B59"/>
  <c r="B58"/>
  <c r="B57"/>
  <c r="B56"/>
  <c r="B55"/>
  <c r="I19" i="21"/>
  <c r="H19"/>
  <c r="G19"/>
  <c r="F19"/>
  <c r="E19"/>
  <c r="E65" i="14"/>
  <c r="E66"/>
  <c r="C65"/>
  <c r="C66"/>
  <c r="D24" i="12"/>
  <c r="D23"/>
  <c r="F5" i="23"/>
  <c r="E5"/>
  <c r="F6" i="22"/>
  <c r="D18" i="12"/>
  <c r="D31"/>
  <c r="D29"/>
  <c r="D27"/>
  <c r="D25"/>
</calcChain>
</file>

<file path=xl/sharedStrings.xml><?xml version="1.0" encoding="utf-8"?>
<sst xmlns="http://schemas.openxmlformats.org/spreadsheetml/2006/main" count="341" uniqueCount="136">
  <si>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</si>
  <si>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</si>
  <si>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</si>
  <si>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</si>
  <si>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</si>
  <si>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</si>
  <si>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</si>
  <si>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</si>
  <si>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</si>
  <si>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</si>
  <si>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</si>
  <si>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</si>
  <si>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</si>
  <si>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</si>
  <si>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</si>
  <si>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</si>
  <si>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</si>
  <si>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</si>
  <si>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</si>
  <si>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June</t>
  </si>
  <si>
    <t>July</t>
  </si>
  <si>
    <t>YTD 2019</t>
  </si>
  <si>
    <t>HANG SENG (Hong Kong)</t>
  </si>
  <si>
    <t>WIG20 (Poland)</t>
  </si>
  <si>
    <t>DAX (Germany)</t>
  </si>
  <si>
    <t>SHANGHAI SE COMPOSITE (China)</t>
  </si>
  <si>
    <t>РТС (RTSI) (Russia)</t>
  </si>
  <si>
    <t>ММВБ (MICEX) (Russia)</t>
  </si>
  <si>
    <t>CAC 40 (France)</t>
  </si>
  <si>
    <t>DJIA (USA)</t>
  </si>
  <si>
    <t>NIKKEI 225 (Japan)</t>
  </si>
  <si>
    <t>S&amp;P 500 (USA)</t>
  </si>
  <si>
    <t>FTSE 100  (UK)</t>
  </si>
  <si>
    <t>Index</t>
  </si>
  <si>
    <t>Monthly change</t>
  </si>
  <si>
    <t>YTD change</t>
  </si>
  <si>
    <t>КІNТО-Klasychnyi</t>
  </si>
  <si>
    <t>OTP Fond Aktsii</t>
  </si>
  <si>
    <t>UNIVER.UA/Myhailo Hrushevskyi: Fond Derzhavnykh Paperiv</t>
  </si>
  <si>
    <t>КІNTO-Ekviti</t>
  </si>
  <si>
    <t>OTP Klasychnyi'</t>
  </si>
  <si>
    <t>Sofiivskyi</t>
  </si>
  <si>
    <t>Altus – Depozyt</t>
  </si>
  <si>
    <t>Altus – Zbalansovanyi</t>
  </si>
  <si>
    <t>KINTO-Kaznacheiskyi</t>
  </si>
  <si>
    <t>UNIVER.UA/Volodymyr Velykyi: Fond Zbalansovanyi</t>
  </si>
  <si>
    <t>VSI</t>
  </si>
  <si>
    <t>UNIVER.UA/Taras Shevchenko: Fond Zaoshchadzhen</t>
  </si>
  <si>
    <t>ТАSK Resurs</t>
  </si>
  <si>
    <t>UNIVER.UA/Iaroslav Mudryi: Fond Aktsii</t>
  </si>
  <si>
    <t>Nadbannia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</si>
  <si>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</si>
  <si>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</si>
  <si>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</si>
  <si>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</si>
  <si>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</si>
  <si>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</si>
  <si>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</si>
  <si>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</si>
  <si>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</si>
  <si>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</si>
  <si>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</si>
  <si>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</si>
  <si>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</si>
  <si>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</si>
  <si>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</si>
  <si>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</si>
  <si>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</si>
  <si>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Others</t>
  </si>
  <si>
    <t>* All funds are diversified unit CII.</t>
  </si>
  <si>
    <t>КІNТО-Еkviti</t>
  </si>
  <si>
    <t xml:space="preserve">OTP Fond Aktsii  </t>
  </si>
  <si>
    <t xml:space="preserve">UNIVER.UA/Myhailo Hrushevskyi: Fond Derzhavnykh Paperiv   </t>
  </si>
  <si>
    <t xml:space="preserve">KINTO-Kaznacheyskyi   </t>
  </si>
  <si>
    <t>*The indicator "since the fund's inception, % per annum (average)" is calculated based on compound interest formula.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</si>
  <si>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</si>
  <si>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</si>
  <si>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</si>
  <si>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</si>
  <si>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</si>
  <si>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</si>
  <si>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</si>
  <si>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</si>
  <si>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Since fund's inception</t>
  </si>
  <si>
    <t>Since fund's inception, % per annum (average)*</t>
  </si>
  <si>
    <t>Rates of Return of Open-Ended CII. Ranking by Date of Reaching Compliance with Standards</t>
  </si>
  <si>
    <t>Average</t>
  </si>
  <si>
    <t>YTD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</si>
  <si>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</si>
  <si>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</si>
  <si>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</si>
  <si>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</si>
  <si>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</si>
  <si>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</si>
  <si>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</si>
  <si>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</si>
  <si>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Total</t>
  </si>
  <si>
    <t>NAV change, UAH, k</t>
  </si>
  <si>
    <t>NAV change, %</t>
  </si>
  <si>
    <t>Net inflow/ outflow of capital, UAH, k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</si>
  <si>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</si>
  <si>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</si>
  <si>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</si>
  <si>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</si>
  <si>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</si>
  <si>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Parytet</t>
  </si>
  <si>
    <t>ТАSК Ukrainskyi Kapital</t>
  </si>
  <si>
    <t>Optimum</t>
  </si>
  <si>
    <t>Interval Funds. Ranking by NAV</t>
  </si>
  <si>
    <t>Form</t>
  </si>
  <si>
    <t>Type</t>
  </si>
  <si>
    <t>unit</t>
  </si>
  <si>
    <t>diversified</t>
  </si>
  <si>
    <t>specialized</t>
  </si>
  <si>
    <t xml:space="preserve"> LLC AMC “ART-KAPITAL Menedzhment”</t>
  </si>
  <si>
    <t>LLC AMC "ТАSК-Іnvest"</t>
  </si>
  <si>
    <t>LLC AMC "SЕМ"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</si>
  <si>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</si>
  <si>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</si>
  <si>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</si>
  <si>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</si>
  <si>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</si>
  <si>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</si>
  <si>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1 month*</t>
  </si>
  <si>
    <t>Іndeks Ukrainskoi Birzhi</t>
  </si>
  <si>
    <t>ТАSК Universal</t>
  </si>
  <si>
    <t>Closed-End Funds. Ranking by NAV</t>
  </si>
  <si>
    <t>Number of securities in circulation</t>
  </si>
  <si>
    <t>NAV per one security, UAH</t>
  </si>
  <si>
    <t>Security nominal, UAH</t>
  </si>
  <si>
    <t>LLC AMC "Task Invest"</t>
  </si>
  <si>
    <t>non-diversified</t>
  </si>
  <si>
    <t>Rates of Return of Closed-End CII. Ranking by Date of Reaching Compliance with Standards</t>
  </si>
  <si>
    <t>n/a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</si>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</sst>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2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10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5" applyFont="1" applyFill="1" applyBorder="1" applyAlignment="1">
      <alignment vertical="center" wrapText="1"/>
    </xf>
    <xf numFmtId="10" fontId="14" fillId="0" borderId="7" xfId="7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10" fillId="0" borderId="12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 wrapText="1"/>
    </xf>
    <xf numFmtId="10" fontId="14" fillId="0" borderId="0" xfId="7" applyNumberFormat="1" applyFont="1" applyFill="1" applyBorder="1" applyAlignment="1">
      <alignment horizontal="center" vertical="center" wrapText="1"/>
    </xf>
    <xf numFmtId="4" fontId="17" fillId="0" borderId="13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7" xfId="7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19" xfId="5" applyFont="1" applyFill="1" applyBorder="1" applyAlignment="1">
      <alignment vertical="center" wrapText="1"/>
    </xf>
    <xf numFmtId="10" fontId="14" fillId="0" borderId="20" xfId="7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/>
    </xf>
    <xf numFmtId="4" fontId="9" fillId="0" borderId="21" xfId="0" applyNumberFormat="1" applyFont="1" applyFill="1" applyBorder="1" applyAlignment="1">
      <alignment horizontal="right" vertical="center"/>
    </xf>
    <xf numFmtId="0" fontId="14" fillId="0" borderId="7" xfId="3" applyFont="1" applyFill="1" applyBorder="1" applyAlignment="1">
      <alignment vertical="center" wrapText="1"/>
    </xf>
    <xf numFmtId="4" fontId="14" fillId="0" borderId="7" xfId="3" applyNumberFormat="1" applyFont="1" applyFill="1" applyBorder="1" applyAlignment="1">
      <alignment horizontal="right" vertical="center" wrapText="1" indent="1"/>
    </xf>
    <xf numFmtId="3" fontId="14" fillId="0" borderId="7" xfId="3" applyNumberFormat="1" applyFont="1" applyFill="1" applyBorder="1" applyAlignment="1">
      <alignment horizontal="right" vertical="center" wrapText="1" indent="1"/>
    </xf>
    <xf numFmtId="0" fontId="15" fillId="0" borderId="17" xfId="1" applyFont="1" applyFill="1" applyBorder="1" applyAlignment="1" applyProtection="1">
      <alignment vertical="center" wrapText="1"/>
    </xf>
    <xf numFmtId="0" fontId="14" fillId="0" borderId="22" xfId="5" applyFont="1" applyFill="1" applyBorder="1" applyAlignment="1">
      <alignment vertical="center" wrapText="1"/>
    </xf>
    <xf numFmtId="10" fontId="14" fillId="0" borderId="23" xfId="7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0" fillId="0" borderId="26" xfId="0" applyBorder="1"/>
    <xf numFmtId="0" fontId="10" fillId="0" borderId="27" xfId="0" applyFont="1" applyFill="1" applyBorder="1" applyAlignment="1">
      <alignment horizontal="center" vertical="center" wrapText="1" shrinkToFit="1"/>
    </xf>
    <xf numFmtId="4" fontId="10" fillId="0" borderId="28" xfId="0" applyNumberFormat="1" applyFont="1" applyFill="1" applyBorder="1" applyAlignment="1">
      <alignment horizontal="right" vertical="center" indent="1"/>
    </xf>
    <xf numFmtId="3" fontId="10" fillId="0" borderId="29" xfId="0" applyNumberFormat="1" applyFont="1" applyFill="1" applyBorder="1" applyAlignment="1">
      <alignment horizontal="right" vertical="center" indent="1"/>
    </xf>
    <xf numFmtId="4" fontId="10" fillId="0" borderId="30" xfId="0" applyNumberFormat="1" applyFont="1" applyFill="1" applyBorder="1" applyAlignment="1">
      <alignment horizontal="right" vertical="center" indent="1"/>
    </xf>
    <xf numFmtId="10" fontId="9" fillId="0" borderId="10" xfId="11" applyNumberFormat="1" applyFont="1" applyFill="1" applyBorder="1" applyAlignment="1">
      <alignment horizontal="right" vertical="center" indent="1"/>
    </xf>
    <xf numFmtId="10" fontId="10" fillId="0" borderId="13" xfId="0" applyNumberFormat="1" applyFont="1" applyFill="1" applyBorder="1" applyAlignment="1">
      <alignment horizontal="right" vertical="center" indent="1"/>
    </xf>
    <xf numFmtId="4" fontId="20" fillId="0" borderId="13" xfId="8" applyNumberFormat="1" applyFont="1" applyFill="1" applyBorder="1" applyAlignment="1">
      <alignment horizontal="right" vertical="center" wrapText="1" indent="1"/>
    </xf>
    <xf numFmtId="3" fontId="20" fillId="0" borderId="13" xfId="8" applyNumberFormat="1" applyFont="1" applyFill="1" applyBorder="1" applyAlignment="1">
      <alignment horizontal="right" vertical="center" wrapText="1" indent="1"/>
    </xf>
    <xf numFmtId="10" fontId="14" fillId="0" borderId="7" xfId="7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1" xfId="0" applyFont="1" applyBorder="1" applyAlignment="1">
      <alignment vertical="center"/>
    </xf>
    <xf numFmtId="14" fontId="9" fillId="0" borderId="31" xfId="0" applyNumberFormat="1" applyFont="1" applyBorder="1" applyAlignment="1">
      <alignment horizontal="center" vertical="center"/>
    </xf>
    <xf numFmtId="14" fontId="9" fillId="0" borderId="32" xfId="0" applyNumberFormat="1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14" fontId="14" fillId="0" borderId="7" xfId="5" applyNumberFormat="1" applyFont="1" applyFill="1" applyBorder="1" applyAlignment="1">
      <alignment horizontal="center" vertical="center" wrapText="1"/>
    </xf>
    <xf numFmtId="10" fontId="14" fillId="0" borderId="34" xfId="9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3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4" fontId="10" fillId="0" borderId="29" xfId="0" applyNumberFormat="1" applyFont="1" applyFill="1" applyBorder="1" applyAlignment="1">
      <alignment horizontal="right" vertical="center" indent="1"/>
    </xf>
    <xf numFmtId="0" fontId="9" fillId="0" borderId="35" xfId="0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6" xfId="0" applyNumberFormat="1" applyFont="1" applyBorder="1" applyAlignment="1">
      <alignment horizontal="right" vertical="center" indent="1"/>
    </xf>
    <xf numFmtId="10" fontId="9" fillId="0" borderId="17" xfId="0" applyNumberFormat="1" applyFont="1" applyBorder="1" applyAlignment="1">
      <alignment horizontal="right" vertical="center" indent="1"/>
    </xf>
    <xf numFmtId="0" fontId="9" fillId="0" borderId="37" xfId="0" applyFont="1" applyFill="1" applyBorder="1" applyAlignment="1">
      <alignment horizontal="left" vertical="center" wrapText="1" shrinkToFit="1"/>
    </xf>
    <xf numFmtId="0" fontId="9" fillId="0" borderId="38" xfId="0" applyFont="1" applyFill="1" applyBorder="1" applyAlignment="1">
      <alignment horizontal="left" vertical="center" wrapText="1" shrinkToFi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39" xfId="11" applyNumberFormat="1" applyFont="1" applyFill="1" applyBorder="1" applyAlignment="1">
      <alignment horizontal="right" vertical="center" inden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11" applyNumberFormat="1" applyFont="1" applyFill="1" applyBorder="1" applyAlignment="1">
      <alignment horizontal="right" vertical="center" indent="1"/>
    </xf>
    <xf numFmtId="10" fontId="14" fillId="0" borderId="7" xfId="7" applyNumberFormat="1" applyFont="1" applyFill="1" applyBorder="1" applyAlignment="1">
      <alignment horizontal="right" vertical="center" indent="1"/>
    </xf>
    <xf numFmtId="10" fontId="14" fillId="0" borderId="17" xfId="7" applyNumberFormat="1" applyFont="1" applyFill="1" applyBorder="1" applyAlignment="1">
      <alignment horizontal="right" vertical="center" indent="1"/>
    </xf>
    <xf numFmtId="10" fontId="14" fillId="0" borderId="20" xfId="7" applyNumberFormat="1" applyFont="1" applyFill="1" applyBorder="1" applyAlignment="1">
      <alignment horizontal="right" vertical="center" indent="1"/>
    </xf>
    <xf numFmtId="10" fontId="14" fillId="0" borderId="11" xfId="7" applyNumberFormat="1" applyFont="1" applyFill="1" applyBorder="1" applyAlignment="1">
      <alignment horizontal="right" vertical="center" indent="1"/>
    </xf>
    <xf numFmtId="10" fontId="14" fillId="0" borderId="46" xfId="7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30" xfId="7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4" fontId="21" fillId="0" borderId="7" xfId="5" applyNumberFormat="1" applyFont="1" applyFill="1" applyBorder="1" applyAlignment="1">
      <alignment horizontal="center" vertical="center" wrapText="1"/>
    </xf>
    <xf numFmtId="10" fontId="21" fillId="0" borderId="7" xfId="7" applyNumberFormat="1" applyFont="1" applyFill="1" applyBorder="1" applyAlignment="1">
      <alignment horizontal="right" vertical="center" wrapText="1" indent="1"/>
    </xf>
    <xf numFmtId="10" fontId="21" fillId="0" borderId="34" xfId="9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20" fillId="0" borderId="0" xfId="7" applyNumberFormat="1" applyFont="1" applyFill="1" applyBorder="1" applyAlignment="1">
      <alignment horizontal="right" vertical="center" wrapText="1" indent="1"/>
    </xf>
    <xf numFmtId="10" fontId="20" fillId="0" borderId="0" xfId="9" applyNumberFormat="1" applyFont="1" applyFill="1" applyBorder="1" applyAlignment="1">
      <alignment horizontal="center" vertical="center" wrapText="1"/>
    </xf>
    <xf numFmtId="10" fontId="14" fillId="0" borderId="42" xfId="7" applyNumberFormat="1" applyFont="1" applyFill="1" applyBorder="1" applyAlignment="1">
      <alignment horizontal="right" vertical="center" wrapText="1" indent="1"/>
    </xf>
    <xf numFmtId="10" fontId="14" fillId="0" borderId="10" xfId="7" applyNumberFormat="1" applyFont="1" applyFill="1" applyBorder="1" applyAlignment="1">
      <alignment horizontal="right" vertical="center" wrapText="1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14" fillId="0" borderId="48" xfId="7" applyNumberFormat="1" applyFont="1" applyFill="1" applyBorder="1" applyAlignment="1">
      <alignment horizontal="right" vertical="center" wrapText="1" indent="1"/>
    </xf>
    <xf numFmtId="4" fontId="9" fillId="0" borderId="49" xfId="0" applyNumberFormat="1" applyFont="1" applyFill="1" applyBorder="1" applyAlignment="1">
      <alignment horizontal="right" vertical="center" indent="1"/>
    </xf>
    <xf numFmtId="4" fontId="9" fillId="0" borderId="15" xfId="0" applyNumberFormat="1" applyFont="1" applyFill="1" applyBorder="1" applyAlignment="1">
      <alignment horizontal="right" vertical="center" indent="1"/>
    </xf>
    <xf numFmtId="10" fontId="12" fillId="0" borderId="36" xfId="0" applyNumberFormat="1" applyFont="1" applyBorder="1" applyAlignment="1">
      <alignment horizontal="right" vertical="center" indent="1"/>
    </xf>
    <xf numFmtId="10" fontId="12" fillId="0" borderId="17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5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10" fontId="20" fillId="0" borderId="50" xfId="7" applyNumberFormat="1" applyFont="1" applyFill="1" applyBorder="1" applyAlignment="1">
      <alignment horizontal="center" vertical="center" wrapText="1"/>
    </xf>
    <xf numFmtId="10" fontId="20" fillId="0" borderId="50" xfId="7" applyNumberFormat="1" applyFont="1" applyFill="1" applyBorder="1" applyAlignment="1">
      <alignment horizontal="right" vertical="center" wrapText="1" indent="1"/>
    </xf>
    <xf numFmtId="0" fontId="9" fillId="0" borderId="5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10" fontId="19" fillId="0" borderId="43" xfId="0" applyNumberFormat="1" applyFont="1" applyBorder="1" applyAlignment="1">
      <alignment horizontal="right" vertical="center" indent="1"/>
    </xf>
    <xf numFmtId="0" fontId="14" fillId="0" borderId="5" xfId="5" applyFont="1" applyBorder="1" applyAlignment="1">
      <alignment vertical="center" wrapText="1"/>
    </xf>
    <xf numFmtId="0" fontId="9" fillId="0" borderId="5" xfId="0" applyFont="1" applyBorder="1" applyAlignment="1">
      <alignment horizontal="left"/>
    </xf>
    <xf numFmtId="0" fontId="21" fillId="0" borderId="5" xfId="5" applyFont="1" applyBorder="1" applyAlignment="1">
      <alignment vertical="center" wrapText="1"/>
    </xf>
    <xf numFmtId="0" fontId="21" fillId="0" borderId="52" xfId="5" applyFont="1" applyBorder="1" applyAlignment="1">
      <alignment vertical="center" wrapText="1"/>
    </xf>
    <xf numFmtId="0" fontId="14" fillId="0" borderId="7" xfId="3" applyFont="1" applyBorder="1" applyAlignment="1">
      <alignment vertical="center" wrapText="1"/>
    </xf>
    <xf numFmtId="0" fontId="21" fillId="0" borderId="7" xfId="3" applyFont="1" applyBorder="1" applyAlignment="1">
      <alignment vertical="center" wrapText="1"/>
    </xf>
    <xf numFmtId="0" fontId="21" fillId="0" borderId="7" xfId="3" quotePrefix="1" applyFont="1" applyBorder="1" applyAlignment="1">
      <alignment vertical="center" wrapText="1"/>
    </xf>
    <xf numFmtId="0" fontId="21" fillId="0" borderId="53" xfId="4" applyFont="1" applyBorder="1" applyAlignment="1">
      <alignment vertical="center" wrapText="1"/>
    </xf>
    <xf numFmtId="0" fontId="21" fillId="0" borderId="54" xfId="0" applyFont="1" applyBorder="1"/>
    <xf numFmtId="0" fontId="21" fillId="0" borderId="0" xfId="0" applyFont="1"/>
    <xf numFmtId="0" fontId="21" fillId="0" borderId="7" xfId="4" applyFont="1" applyBorder="1" applyAlignment="1">
      <alignment vertical="center" wrapText="1"/>
    </xf>
    <xf numFmtId="0" fontId="17" fillId="0" borderId="18" xfId="0" applyFont="1" applyBorder="1" applyAlignment="1">
      <alignment horizontal="center" vertical="center" wrapText="1"/>
    </xf>
    <xf numFmtId="14" fontId="17" fillId="0" borderId="33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0" fillId="0" borderId="0" xfId="6" applyFont="1" applyAlignment="1">
      <alignment vertical="center" wrapText="1"/>
    </xf>
    <xf numFmtId="0" fontId="10" fillId="0" borderId="5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 shrinkToFit="1"/>
    </xf>
    <xf numFmtId="0" fontId="10" fillId="0" borderId="27" xfId="0" applyFont="1" applyBorder="1" applyAlignment="1">
      <alignment horizontal="center" vertical="center" wrapText="1" shrinkToFit="1"/>
    </xf>
    <xf numFmtId="0" fontId="14" fillId="0" borderId="9" xfId="5" applyFont="1" applyBorder="1" applyAlignment="1">
      <alignment vertical="center" wrapText="1"/>
    </xf>
    <xf numFmtId="0" fontId="14" fillId="0" borderId="56" xfId="5" applyFont="1" applyBorder="1" applyAlignment="1">
      <alignment vertical="center" wrapText="1"/>
    </xf>
    <xf numFmtId="0" fontId="14" fillId="0" borderId="9" xfId="5" applyFont="1" applyBorder="1" applyAlignment="1">
      <alignment horizontal="left" vertical="center" wrapText="1"/>
    </xf>
    <xf numFmtId="0" fontId="14" fillId="0" borderId="41" xfId="5" applyFont="1" applyBorder="1" applyAlignment="1">
      <alignment horizontal="left" vertical="center" wrapText="1"/>
    </xf>
    <xf numFmtId="4" fontId="14" fillId="0" borderId="7" xfId="3" applyNumberFormat="1" applyFont="1" applyBorder="1" applyAlignment="1">
      <alignment horizontal="center" vertical="center" wrapText="1"/>
    </xf>
    <xf numFmtId="3" fontId="14" fillId="0" borderId="7" xfId="3" applyNumberFormat="1" applyFont="1" applyBorder="1" applyAlignment="1">
      <alignment horizontal="center" vertical="center" wrapText="1"/>
    </xf>
    <xf numFmtId="0" fontId="14" fillId="0" borderId="19" xfId="5" applyFont="1" applyBorder="1" applyAlignment="1">
      <alignment vertical="center" wrapText="1"/>
    </xf>
    <xf numFmtId="3" fontId="21" fillId="0" borderId="7" xfId="4" applyNumberFormat="1" applyFont="1" applyBorder="1" applyAlignment="1">
      <alignment horizontal="center" vertical="center" wrapText="1"/>
    </xf>
    <xf numFmtId="0" fontId="20" fillId="0" borderId="0" xfId="5" applyFont="1" applyAlignment="1">
      <alignment vertical="center" wrapText="1"/>
    </xf>
    <xf numFmtId="0" fontId="21" fillId="0" borderId="57" xfId="5" applyFont="1" applyBorder="1" applyAlignment="1">
      <alignment vertical="center" wrapText="1"/>
    </xf>
    <xf numFmtId="10" fontId="14" fillId="0" borderId="5" xfId="7" applyNumberFormat="1" applyFont="1" applyFill="1" applyBorder="1" applyAlignment="1">
      <alignment horizontal="center" vertical="center" wrapText="1"/>
    </xf>
    <xf numFmtId="0" fontId="21" fillId="0" borderId="22" xfId="5" applyFont="1" applyBorder="1" applyAlignment="1">
      <alignment vertical="center" wrapText="1"/>
    </xf>
    <xf numFmtId="0" fontId="21" fillId="0" borderId="0" xfId="5" applyFont="1" applyBorder="1" applyAlignment="1">
      <alignment vertical="center" wrapText="1"/>
    </xf>
    <xf numFmtId="10" fontId="14" fillId="0" borderId="53" xfId="7" applyNumberFormat="1" applyFont="1" applyFill="1" applyBorder="1" applyAlignment="1">
      <alignment horizontal="center" vertical="center" wrapText="1"/>
    </xf>
    <xf numFmtId="0" fontId="14" fillId="0" borderId="57" xfId="5" applyFont="1" applyBorder="1" applyAlignment="1">
      <alignment vertical="center" wrapText="1"/>
    </xf>
    <xf numFmtId="10" fontId="14" fillId="0" borderId="58" xfId="7" applyNumberFormat="1" applyFont="1" applyFill="1" applyBorder="1" applyAlignment="1">
      <alignment horizontal="center" vertical="center" wrapText="1"/>
    </xf>
    <xf numFmtId="10" fontId="14" fillId="0" borderId="59" xfId="7" applyNumberFormat="1" applyFont="1" applyFill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1" fillId="0" borderId="62" xfId="5" applyFont="1" applyBorder="1" applyAlignment="1">
      <alignment vertical="center" wrapText="1"/>
    </xf>
    <xf numFmtId="10" fontId="14" fillId="0" borderId="62" xfId="7" applyNumberFormat="1" applyFont="1" applyFill="1" applyBorder="1" applyAlignment="1">
      <alignment horizontal="center" vertical="center" wrapText="1"/>
    </xf>
    <xf numFmtId="10" fontId="20" fillId="0" borderId="0" xfId="7" applyNumberFormat="1" applyFont="1" applyFill="1" applyBorder="1" applyAlignment="1">
      <alignment horizontal="right" vertical="center" wrapText="1"/>
    </xf>
    <xf numFmtId="10" fontId="20" fillId="0" borderId="50" xfId="7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horizontal="left" vertical="center"/>
    </xf>
    <xf numFmtId="0" fontId="20" fillId="0" borderId="21" xfId="8" applyFont="1" applyFill="1" applyBorder="1" applyAlignment="1">
      <alignment horizontal="center" vertical="center" wrapText="1"/>
    </xf>
    <xf numFmtId="0" fontId="20" fillId="0" borderId="63" xfId="8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6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6" xfId="0" applyFont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66" xfId="0" applyBorder="1"/>
    <xf numFmtId="0" fontId="8" fillId="0" borderId="6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</cellXfs>
  <cellStyles count="12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1 2" xfId="4"/>
    <cellStyle name="Обычный_Відкр_2" xfId="5"/>
    <cellStyle name="Обычный_Відкр_2 2" xfId="6"/>
    <cellStyle name="Обычный_З_2_28.10" xfId="7"/>
    <cellStyle name="Обычный_Лист2" xfId="8"/>
    <cellStyle name="Обычный_Лист5" xfId="9"/>
    <cellStyle name="Процентный" xfId="10" builtinId="5"/>
    <cellStyle name="Процентный 2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4871812818269509"/>
          <c:y val="1.408450704225352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75E-2"/>
          <c:y val="0.25070457018124198"/>
          <c:w val="0.94700933744769766"/>
          <c:h val="0.42535269772323087"/>
        </c:manualLayout>
      </c:layout>
      <c:barChart>
        <c:barDir val="col"/>
        <c:grouping val="clustered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1179043247734335E-3"/>
                  <c:y val="2.674843139355841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 + ROR'!$A$3:$A$5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2019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-4.0531926196125667E-2</c:v>
                </c:pt>
                <c:pt idx="1">
                  <c:v>-1.9378056657748388E-3</c:v>
                </c:pt>
                <c:pt idx="2">
                  <c:v>-3.3180778032036673E-2</c:v>
                </c:pt>
              </c:numCache>
            </c:numRef>
          </c:val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8.095868779611437E-3"/>
                  <c:y val="2.443633007241536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'IDX + ROR'!$A$3:$A$5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2019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-4.7132707434661247E-2</c:v>
                </c:pt>
                <c:pt idx="1">
                  <c:v>-3.0502750694482161E-2</c:v>
                </c:pt>
                <c:pt idx="2">
                  <c:v>-6.0485384507108275E-2</c:v>
                </c:pt>
              </c:numCache>
            </c:numRef>
          </c:val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600623239476067E-4"/>
                  <c:y val="-2.530050023144012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3552729167087833E-3"/>
                  <c:y val="-2.1335635561482602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9656680234091399E-3"/>
                  <c:y val="-1.572431864128340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2019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9.5286241748918955E-3</c:v>
                </c:pt>
                <c:pt idx="1">
                  <c:v>-2.8710896298371389E-3</c:v>
                </c:pt>
                <c:pt idx="2">
                  <c:v>6.9848224641109952E-3</c:v>
                </c:pt>
              </c:numCache>
            </c:numRef>
          </c:val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8604588779825852E-3"/>
                  <c:y val="-1.421616569296974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6779179327323095E-3"/>
                  <c:y val="2.396331448780320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2019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5.9859696051606974E-3</c:v>
                </c:pt>
                <c:pt idx="1">
                  <c:v>-2.1029794775560107E-2</c:v>
                </c:pt>
                <c:pt idx="2">
                  <c:v>-0.20581486647776537</c:v>
                </c:pt>
              </c:numCache>
            </c:numRef>
          </c:val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'IDX + ROR'!$A$3:$A$5</c:f>
              <c:strCache>
                <c:ptCount val="3"/>
                <c:pt idx="0">
                  <c:v>June</c:v>
                </c:pt>
                <c:pt idx="1">
                  <c:v>July</c:v>
                </c:pt>
                <c:pt idx="2">
                  <c:v>YTD 2019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-1.8520249855787485E-2</c:v>
                </c:pt>
                <c:pt idx="1">
                  <c:v>-2.1050753963190727E-2</c:v>
                </c:pt>
                <c:pt idx="2">
                  <c:v>-6.3765264605411376E-2</c:v>
                </c:pt>
              </c:numCache>
            </c:numRef>
          </c:val>
        </c:ser>
        <c:dLbls>
          <c:showVal val="1"/>
        </c:dLbls>
        <c:gapWidth val="400"/>
        <c:overlap val="-10"/>
        <c:axId val="72006272"/>
        <c:axId val="73269632"/>
      </c:barChart>
      <c:catAx>
        <c:axId val="7200627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269632"/>
        <c:crosses val="autoZero"/>
        <c:auto val="1"/>
        <c:lblAlgn val="ctr"/>
        <c:lblOffset val="0"/>
        <c:tickLblSkip val="1"/>
        <c:tickMarkSkip val="1"/>
      </c:catAx>
      <c:valAx>
        <c:axId val="73269632"/>
        <c:scaling>
          <c:orientation val="minMax"/>
          <c:max val="2.0000000000000004E-2"/>
          <c:min val="-0.2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0062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3162470922201285E-2"/>
          <c:y val="0.89295897469049113"/>
          <c:w val="0.64273557920637958"/>
          <c:h val="6.1971916224576672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702127659574468"/>
          <c:y val="1.173708426633586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553191489361702"/>
          <c:y val="0.18525536948340904"/>
          <c:w val="0.53846153846153844"/>
          <c:h val="0.59168296579905133"/>
        </c:manualLayout>
      </c:layout>
      <c:barChart>
        <c:barDir val="bar"/>
        <c:grouping val="clustered"/>
        <c:ser>
          <c:idx val="0"/>
          <c:order val="0"/>
          <c:tx>
            <c:strRef>
              <c:f>'IDX + 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UX Index</c:v>
                </c:pt>
                <c:pt idx="1">
                  <c:v>HANG SENG (Hong Kong)</c:v>
                </c:pt>
                <c:pt idx="2">
                  <c:v>WIG20 (Poland)</c:v>
                </c:pt>
                <c:pt idx="3">
                  <c:v>DAX (Germany)</c:v>
                </c:pt>
                <c:pt idx="4">
                  <c:v>SHANGHAI SE COMPOSITE (China)</c:v>
                </c:pt>
                <c:pt idx="5">
                  <c:v>РТС (RTSI) (Russia)</c:v>
                </c:pt>
                <c:pt idx="6">
                  <c:v>ММВБ (MICEX) (Russia)</c:v>
                </c:pt>
                <c:pt idx="7">
                  <c:v>CAC 40 (France)</c:v>
                </c:pt>
                <c:pt idx="8">
                  <c:v>PFTS Index</c:v>
                </c:pt>
                <c:pt idx="9">
                  <c:v>DJIA (USA)</c:v>
                </c:pt>
                <c:pt idx="10">
                  <c:v>NIKKEI 225 (Japan)</c:v>
                </c:pt>
                <c:pt idx="11">
                  <c:v>S&amp;P 500 (USA)</c:v>
                </c:pt>
                <c:pt idx="12">
                  <c:v>FTSE 100  (UK)</c:v>
                </c:pt>
              </c:strCache>
            </c:strRef>
          </c:cat>
          <c:val>
            <c:numRef>
              <c:f>'IDX + ROR'!$B$28:$B$40</c:f>
              <c:numCache>
                <c:formatCode>0.00%</c:formatCode>
                <c:ptCount val="13"/>
                <c:pt idx="0">
                  <c:v>-3.0502750694482161E-2</c:v>
                </c:pt>
                <c:pt idx="1">
                  <c:v>-2.6797469888888981E-2</c:v>
                </c:pt>
                <c:pt idx="2">
                  <c:v>-2.1609592425043123E-2</c:v>
                </c:pt>
                <c:pt idx="3">
                  <c:v>-1.6917766235442055E-2</c:v>
                </c:pt>
                <c:pt idx="4">
                  <c:v>-1.5566253088408977E-2</c:v>
                </c:pt>
                <c:pt idx="5">
                  <c:v>-1.4834989714020863E-2</c:v>
                </c:pt>
                <c:pt idx="6">
                  <c:v>-9.5269085452934776E-3</c:v>
                </c:pt>
                <c:pt idx="7">
                  <c:v>-3.6234173501572542E-3</c:v>
                </c:pt>
                <c:pt idx="8">
                  <c:v>-1.9378056657748388E-3</c:v>
                </c:pt>
                <c:pt idx="9">
                  <c:v>9.936481107490458E-3</c:v>
                </c:pt>
                <c:pt idx="10">
                  <c:v>1.1544036638603705E-2</c:v>
                </c:pt>
                <c:pt idx="11">
                  <c:v>1.3128195366039375E-2</c:v>
                </c:pt>
                <c:pt idx="12">
                  <c:v>2.1701862333566302E-2</c:v>
                </c:pt>
              </c:numCache>
            </c:numRef>
          </c:val>
        </c:ser>
        <c:ser>
          <c:idx val="1"/>
          <c:order val="1"/>
          <c:tx>
            <c:strRef>
              <c:f>'IDX + 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'IDX + ROR'!$A$28:$A$40</c:f>
              <c:strCache>
                <c:ptCount val="13"/>
                <c:pt idx="0">
                  <c:v>UX Index</c:v>
                </c:pt>
                <c:pt idx="1">
                  <c:v>HANG SENG (Hong Kong)</c:v>
                </c:pt>
                <c:pt idx="2">
                  <c:v>WIG20 (Poland)</c:v>
                </c:pt>
                <c:pt idx="3">
                  <c:v>DAX (Germany)</c:v>
                </c:pt>
                <c:pt idx="4">
                  <c:v>SHANGHAI SE COMPOSITE (China)</c:v>
                </c:pt>
                <c:pt idx="5">
                  <c:v>РТС (RTSI) (Russia)</c:v>
                </c:pt>
                <c:pt idx="6">
                  <c:v>ММВБ (MICEX) (Russia)</c:v>
                </c:pt>
                <c:pt idx="7">
                  <c:v>CAC 40 (France)</c:v>
                </c:pt>
                <c:pt idx="8">
                  <c:v>PFTS Index</c:v>
                </c:pt>
                <c:pt idx="9">
                  <c:v>DJIA (USA)</c:v>
                </c:pt>
                <c:pt idx="10">
                  <c:v>NIKKEI 225 (Japan)</c:v>
                </c:pt>
                <c:pt idx="11">
                  <c:v>S&amp;P 500 (USA)</c:v>
                </c:pt>
                <c:pt idx="12">
                  <c:v>FTSE 100  (UK)</c:v>
                </c:pt>
              </c:strCache>
            </c:strRef>
          </c:cat>
          <c:val>
            <c:numRef>
              <c:f>'IDX + ROR'!$C$28:$C$40</c:f>
              <c:numCache>
                <c:formatCode>0.00%</c:formatCode>
                <c:ptCount val="13"/>
                <c:pt idx="0">
                  <c:v>-6.0485384507108275E-2</c:v>
                </c:pt>
                <c:pt idx="1">
                  <c:v>8.9144140965017549E-2</c:v>
                </c:pt>
                <c:pt idx="2">
                  <c:v>3.2504183815551535E-4</c:v>
                </c:pt>
                <c:pt idx="3">
                  <c:v>0.15437884034033678</c:v>
                </c:pt>
                <c:pt idx="4">
                  <c:v>0.17587313043826946</c:v>
                </c:pt>
                <c:pt idx="5">
                  <c:v>0.27567932616097468</c:v>
                </c:pt>
                <c:pt idx="6">
                  <c:v>0.16154335382658469</c:v>
                </c:pt>
                <c:pt idx="7">
                  <c:v>0.17956971321338644</c:v>
                </c:pt>
                <c:pt idx="8">
                  <c:v>-3.3180778032036673E-2</c:v>
                </c:pt>
                <c:pt idx="9">
                  <c:v>0.16485144651033701</c:v>
                </c:pt>
                <c:pt idx="10">
                  <c:v>7.528240394468666E-2</c:v>
                </c:pt>
                <c:pt idx="11">
                  <c:v>0.19899104492022501</c:v>
                </c:pt>
                <c:pt idx="12">
                  <c:v>0.126642975837433</c:v>
                </c:pt>
              </c:numCache>
            </c:numRef>
          </c:val>
        </c:ser>
        <c:dLbls>
          <c:showVal val="1"/>
        </c:dLbls>
        <c:gapWidth val="100"/>
        <c:axId val="73302784"/>
        <c:axId val="73304320"/>
      </c:barChart>
      <c:catAx>
        <c:axId val="733027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04320"/>
        <c:crosses val="autoZero"/>
        <c:lblAlgn val="ctr"/>
        <c:lblOffset val="100"/>
      </c:catAx>
      <c:valAx>
        <c:axId val="73304320"/>
        <c:scaling>
          <c:orientation val="minMax"/>
          <c:max val="0.30000000000000004"/>
          <c:min val="-0.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027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057283142389524"/>
          <c:y val="0.87712746367654892"/>
          <c:w val="0.40589198036006546"/>
          <c:h val="4.158794008811223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04"/>
          <c:y val="0.32017612428069386"/>
          <c:w val="0.34048257372654167"/>
          <c:h val="0.3530709315698062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893153551375629E-2"/>
                  <c:y val="-0.11514944825206667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5122603009832935E-2"/>
                  <c:y val="-0.10464951870872147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7040176326185335E-2"/>
                  <c:y val="-0.10672641290215837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293873531712174"/>
                  <c:y val="-2.7715934658456679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885871648245737E-2"/>
                  <c:y val="7.5518642526203231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5234096266170152E-2"/>
                  <c:y val="0.15281178241845075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5324756105042425E-2"/>
                  <c:y val="9.1339066951835468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4221972367716872E-2"/>
                  <c:y val="0.1070525900014385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618538554237019E-2"/>
                  <c:y val="-4.4896844770295772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6167517279106093E-2"/>
                  <c:y val="-0.10611213666793941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5108218417650109E-2"/>
                  <c:y val="-0.15755404228714723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КІNTO-Ekviti</c:v>
                </c:pt>
                <c:pt idx="5">
                  <c:v>OTP Klasychnyi'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5623617.6299999952</c:v>
                </c:pt>
                <c:pt idx="1">
                  <c:v>31007375.219999999</c:v>
                </c:pt>
                <c:pt idx="2">
                  <c:v>11806213.369999999</c:v>
                </c:pt>
                <c:pt idx="3">
                  <c:v>7450535.3499999996</c:v>
                </c:pt>
                <c:pt idx="4">
                  <c:v>5524997.4299999997</c:v>
                </c:pt>
                <c:pt idx="5">
                  <c:v>5357467.8600000003</c:v>
                </c:pt>
                <c:pt idx="6">
                  <c:v>5078275.7200999996</c:v>
                </c:pt>
                <c:pt idx="7">
                  <c:v>4218640.68</c:v>
                </c:pt>
                <c:pt idx="8">
                  <c:v>3325933.71</c:v>
                </c:pt>
                <c:pt idx="9">
                  <c:v>2616820.2599999998</c:v>
                </c:pt>
                <c:pt idx="10">
                  <c:v>1676603.65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Fond Aktsii</c:v>
                </c:pt>
                <c:pt idx="3">
                  <c:v>UNIVER.UA/Myhailo Hrushevskyi: Fond Derzhavnykh Paperiv</c:v>
                </c:pt>
                <c:pt idx="4">
                  <c:v>КІNTO-Ekviti</c:v>
                </c:pt>
                <c:pt idx="5">
                  <c:v>OTP Klasychnyi'</c:v>
                </c:pt>
                <c:pt idx="6">
                  <c:v>Sofiivskyi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UNIVER.UA/Volodymyr Velykyi: Fond Zbalansovanyi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6.7198639145277392E-2</c:v>
                </c:pt>
                <c:pt idx="1">
                  <c:v>0.37051833096465303</c:v>
                </c:pt>
                <c:pt idx="2">
                  <c:v>0.14107670971270853</c:v>
                </c:pt>
                <c:pt idx="3">
                  <c:v>8.9029139135084354E-2</c:v>
                </c:pt>
                <c:pt idx="4">
                  <c:v>6.6020190739240439E-2</c:v>
                </c:pt>
                <c:pt idx="5">
                  <c:v>6.4018319370792956E-2</c:v>
                </c:pt>
                <c:pt idx="6">
                  <c:v>6.0682151605535785E-2</c:v>
                </c:pt>
                <c:pt idx="7">
                  <c:v>5.041006188376073E-2</c:v>
                </c:pt>
                <c:pt idx="8">
                  <c:v>3.9742783721126475E-2</c:v>
                </c:pt>
                <c:pt idx="9">
                  <c:v>3.1269330870169969E-2</c:v>
                </c:pt>
                <c:pt idx="10">
                  <c:v>2.0034342851650289E-2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39304642475246149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4496954505577138"/>
          <c:w val="0.90325085569230068"/>
          <c:h val="0.38398395788945999"/>
        </c:manualLayout>
      </c:layout>
      <c:barChart>
        <c:barDir val="col"/>
        <c:grouping val="clustered"/>
        <c:ser>
          <c:idx val="1"/>
          <c:order val="0"/>
          <c:tx>
            <c:strRef>
              <c:f>'O_dynamics NAV'!$C$54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5.5960683384936893E-4"/>
                  <c:y val="-4.5383349530734316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'O_dynamics NAV'!$B$55:$B$65</c:f>
              <c:strCache>
                <c:ptCount val="11"/>
                <c:pt idx="0">
                  <c:v>VSI</c:v>
                </c:pt>
                <c:pt idx="1">
                  <c:v>OTP Klasychnyi'</c:v>
                </c:pt>
                <c:pt idx="2">
                  <c:v>OTP Fond Aktsii  </c:v>
                </c:pt>
                <c:pt idx="3">
                  <c:v>КІNТО-Klasychnyi</c:v>
                </c:pt>
                <c:pt idx="4">
                  <c:v>KINTO-Kaznacheyskyi   </c:v>
                </c:pt>
                <c:pt idx="5">
                  <c:v>Altus – Depozyt</c:v>
                </c:pt>
                <c:pt idx="6">
                  <c:v>Nadbannia</c:v>
                </c:pt>
                <c:pt idx="7">
                  <c:v>Sofiivskyi</c:v>
                </c:pt>
                <c:pt idx="8">
                  <c:v>UNIVER.UA/Iaroslav Mudryi: Fond Aktsii</c:v>
                </c:pt>
                <c:pt idx="9">
                  <c:v>КІNТО-Еkviti</c:v>
                </c:pt>
                <c:pt idx="10">
                  <c:v>Others</c:v>
                </c:pt>
              </c:strCache>
            </c:strRef>
          </c:cat>
          <c:val>
            <c:numRef>
              <c:f>'O_dynamics NAV'!$C$55:$C$65</c:f>
              <c:numCache>
                <c:formatCode>#,##0.00</c:formatCode>
                <c:ptCount val="11"/>
                <c:pt idx="0">
                  <c:v>276.51179999999999</c:v>
                </c:pt>
                <c:pt idx="1">
                  <c:v>359.31127999999933</c:v>
                </c:pt>
                <c:pt idx="2">
                  <c:v>-78.623380000000822</c:v>
                </c:pt>
                <c:pt idx="3">
                  <c:v>-213.79504000000287</c:v>
                </c:pt>
                <c:pt idx="4">
                  <c:v>-47.246710000000427</c:v>
                </c:pt>
                <c:pt idx="5">
                  <c:v>-7.4493900000005961</c:v>
                </c:pt>
                <c:pt idx="6">
                  <c:v>-12.479410000000033</c:v>
                </c:pt>
                <c:pt idx="7">
                  <c:v>-26.393260000000705</c:v>
                </c:pt>
                <c:pt idx="8">
                  <c:v>-20.778330000000075</c:v>
                </c:pt>
                <c:pt idx="9">
                  <c:v>-129.20164999999943</c:v>
                </c:pt>
                <c:pt idx="10">
                  <c:v>141.44580999999908</c:v>
                </c:pt>
              </c:numCache>
            </c:numRef>
          </c:val>
        </c:ser>
        <c:ser>
          <c:idx val="0"/>
          <c:order val="1"/>
          <c:tx>
            <c:strRef>
              <c:f>'O_dynamics NAV'!$E$54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9011740426271366E-3"/>
                  <c:y val="-7.924461741137091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1526079110257575E-3"/>
                  <c:y val="-2.775982241990660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3.5748175412287924E-3"/>
                  <c:y val="4.291096091296832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2646819141730638E-3"/>
                  <c:y val="9.027023956809102E-5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2.2719742392179896E-3"/>
                  <c:y val="-2.064636145663767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0351250209091336E-3"/>
                  <c:y val="-3.3754536984283989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5775680858317616E-3"/>
                  <c:y val="-7.4822339967113311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1.5848604108766875E-3"/>
                  <c:y val="-5.4288438475699197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605602616044699E-3"/>
                  <c:y val="-7.4667599648705636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1.4737633694262844E-3"/>
                  <c:y val="8.2387534821910489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8.9766720973283364E-4"/>
                  <c:y val="-5.4710207426965876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'O_dynamics NAV'!$B$55:$B$65</c:f>
              <c:strCache>
                <c:ptCount val="11"/>
                <c:pt idx="0">
                  <c:v>VSI</c:v>
                </c:pt>
                <c:pt idx="1">
                  <c:v>OTP Klasychnyi'</c:v>
                </c:pt>
                <c:pt idx="2">
                  <c:v>OTP Fond Aktsii  </c:v>
                </c:pt>
                <c:pt idx="3">
                  <c:v>КІNТО-Klasychnyi</c:v>
                </c:pt>
                <c:pt idx="4">
                  <c:v>KINTO-Kaznacheyskyi   </c:v>
                </c:pt>
                <c:pt idx="5">
                  <c:v>Altus – Depozyt</c:v>
                </c:pt>
                <c:pt idx="6">
                  <c:v>Nadbannia</c:v>
                </c:pt>
                <c:pt idx="7">
                  <c:v>Sofiivskyi</c:v>
                </c:pt>
                <c:pt idx="8">
                  <c:v>UNIVER.UA/Iaroslav Mudryi: Fond Aktsii</c:v>
                </c:pt>
                <c:pt idx="9">
                  <c:v>КІNТО-Еkviti</c:v>
                </c:pt>
                <c:pt idx="10">
                  <c:v>Others</c:v>
                </c:pt>
              </c:strCache>
            </c:strRef>
          </c:cat>
          <c:val>
            <c:numRef>
              <c:f>'O_dynamics NAV'!$E$55:$E$65</c:f>
              <c:numCache>
                <c:formatCode>#,##0.00</c:formatCode>
                <c:ptCount val="11"/>
                <c:pt idx="0">
                  <c:v>298.65920500000004</c:v>
                </c:pt>
                <c:pt idx="1">
                  <c:v>274.35515039876594</c:v>
                </c:pt>
                <c:pt idx="2">
                  <c:v>84.379993590182465</c:v>
                </c:pt>
                <c:pt idx="3">
                  <c:v>2.5748392460292253</c:v>
                </c:pt>
                <c:pt idx="4">
                  <c:v>2.3897497084415078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-7.9533489235337962</c:v>
                </c:pt>
                <c:pt idx="9">
                  <c:v>-115.19384319733381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5772672"/>
        <c:axId val="75774208"/>
      </c:barChart>
      <c:lineChart>
        <c:grouping val="standard"/>
        <c:ser>
          <c:idx val="2"/>
          <c:order val="2"/>
          <c:tx>
            <c:strRef>
              <c:f>'O_dynamics NAV'!$D$54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4429276155615052E-2"/>
                  <c:y val="-5.395752229463951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583996543752228E-2"/>
                  <c:y val="-6.616260578424122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6.4947962627832662E-3"/>
                  <c:y val="5.73071763706186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5290230047554809E-2"/>
                  <c:y val="5.517938436468437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1.8794654635802491E-2"/>
                  <c:y val="4.964233876338351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1.8519866313621181E-2"/>
                  <c:y val="0.1307287263217047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1.9000857075283654E-2"/>
                  <c:y val="0.1098958438652597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5702555553714918E-2"/>
                  <c:y val="0.1214247338473053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1.9962838598608819E-2"/>
                  <c:y val="0.1148768641857888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1199687816917608E-2"/>
                  <c:y val="6.4209196621663689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'O_dynamics NAV'!$B$55:$B$64</c:f>
              <c:strCache>
                <c:ptCount val="10"/>
                <c:pt idx="0">
                  <c:v>VSI</c:v>
                </c:pt>
                <c:pt idx="1">
                  <c:v>OTP Klasychnyi'</c:v>
                </c:pt>
                <c:pt idx="2">
                  <c:v>OTP Fond Aktsii  </c:v>
                </c:pt>
                <c:pt idx="3">
                  <c:v>КІNТО-Klasychnyi</c:v>
                </c:pt>
                <c:pt idx="4">
                  <c:v>KINTO-Kaznacheyskyi   </c:v>
                </c:pt>
                <c:pt idx="5">
                  <c:v>Altus – Depozyt</c:v>
                </c:pt>
                <c:pt idx="6">
                  <c:v>Nadbannia</c:v>
                </c:pt>
                <c:pt idx="7">
                  <c:v>Sofiivskyi</c:v>
                </c:pt>
                <c:pt idx="8">
                  <c:v>UNIVER.UA/Iaroslav Mudryi: Fond Aktsii</c:v>
                </c:pt>
                <c:pt idx="9">
                  <c:v>КІNТО-Еkviti</c:v>
                </c:pt>
              </c:strCache>
            </c:strRef>
          </c:cat>
          <c:val>
            <c:numRef>
              <c:f>'O_dynamics NAV'!$D$55:$D$64</c:f>
              <c:numCache>
                <c:formatCode>0.00%</c:formatCode>
                <c:ptCount val="10"/>
                <c:pt idx="0">
                  <c:v>0.22962494056580229</c:v>
                </c:pt>
                <c:pt idx="1">
                  <c:v>6.9557319118196778E-2</c:v>
                </c:pt>
                <c:pt idx="2">
                  <c:v>-6.6154362616719009E-3</c:v>
                </c:pt>
                <c:pt idx="3">
                  <c:v>-6.8477586912849709E-3</c:v>
                </c:pt>
                <c:pt idx="4">
                  <c:v>-1.7734805668192501E-2</c:v>
                </c:pt>
                <c:pt idx="5">
                  <c:v>-1.7627144420990998E-3</c:v>
                </c:pt>
                <c:pt idx="6">
                  <c:v>-1.5531080860882257E-2</c:v>
                </c:pt>
                <c:pt idx="7">
                  <c:v>-5.1704155750141633E-3</c:v>
                </c:pt>
                <c:pt idx="8">
                  <c:v>-1.9216271923038541E-2</c:v>
                </c:pt>
                <c:pt idx="9">
                  <c:v>-2.3548283665439772E-2</c:v>
                </c:pt>
              </c:numCache>
            </c:numRef>
          </c:val>
        </c:ser>
        <c:dLbls>
          <c:showVal val="1"/>
        </c:dLbls>
        <c:marker val="1"/>
        <c:axId val="75796480"/>
        <c:axId val="75798016"/>
      </c:lineChart>
      <c:catAx>
        <c:axId val="7577267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74208"/>
        <c:crosses val="autoZero"/>
        <c:lblAlgn val="ctr"/>
        <c:lblOffset val="40"/>
        <c:tickLblSkip val="2"/>
        <c:tickMarkSkip val="1"/>
      </c:catAx>
      <c:valAx>
        <c:axId val="75774208"/>
        <c:scaling>
          <c:orientation val="minMax"/>
          <c:max val="450"/>
          <c:min val="-2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72672"/>
        <c:crosses val="autoZero"/>
        <c:crossBetween val="between"/>
      </c:valAx>
      <c:catAx>
        <c:axId val="75796480"/>
        <c:scaling>
          <c:orientation val="minMax"/>
        </c:scaling>
        <c:delete val="1"/>
        <c:axPos val="b"/>
        <c:tickLblPos val="none"/>
        <c:crossAx val="75798016"/>
        <c:crosses val="autoZero"/>
        <c:lblAlgn val="ctr"/>
        <c:lblOffset val="100"/>
      </c:catAx>
      <c:valAx>
        <c:axId val="7579801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7964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8783119554811173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and Equity Indexes for the Month  </a:t>
            </a:r>
          </a:p>
        </c:rich>
      </c:tx>
      <c:layout>
        <c:manualLayout>
          <c:xMode val="edge"/>
          <c:yMode val="edge"/>
          <c:x val="0.31103477690288717"/>
          <c:y val="6.097552526746339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750019073505729E-2"/>
          <c:y val="9.5528550091056652E-2"/>
          <c:w val="0.96354264683293323"/>
          <c:h val="0.868903301360142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1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2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4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'O_diagram(ROR)'!$A$2:$A$23</c:f>
              <c:strCache>
                <c:ptCount val="22"/>
                <c:pt idx="0">
                  <c:v>KINTO-Kaznacheyskyi   </c:v>
                </c:pt>
                <c:pt idx="1">
                  <c:v>VSI</c:v>
                </c:pt>
                <c:pt idx="2">
                  <c:v>Nadbannia</c:v>
                </c:pt>
                <c:pt idx="3">
                  <c:v>OTP Fond Aktsii  </c:v>
                </c:pt>
                <c:pt idx="4">
                  <c:v>UNIVER.UA/Iaroslav Mudryi: Fond Aktsii</c:v>
                </c:pt>
                <c:pt idx="5">
                  <c:v>КІNТО-Klasychnyi</c:v>
                </c:pt>
                <c:pt idx="6">
                  <c:v>ТАSK Resurs</c:v>
                </c:pt>
                <c:pt idx="7">
                  <c:v>Sofiivskyi</c:v>
                </c:pt>
                <c:pt idx="8">
                  <c:v>КІNТО-Еkviti</c:v>
                </c:pt>
                <c:pt idx="9">
                  <c:v>Altus – Depozyt</c:v>
                </c:pt>
                <c:pt idx="10">
                  <c:v>UNIVER.UA/Volodymyr Velykyi: Fond Zbalansovanyi</c:v>
                </c:pt>
                <c:pt idx="11">
                  <c:v>Altus – Zbalansovanyi</c:v>
                </c:pt>
                <c:pt idx="12">
                  <c:v>UNIVER.UA/Myhailo Hrushevskyi: Fond Derzhavnykh Paperiv   </c:v>
                </c:pt>
                <c:pt idx="13">
                  <c:v>UNIVER.UA/Taras Shevchenko: Fond Zaoshchadzhen</c:v>
                </c:pt>
                <c:pt idx="14">
                  <c:v>OTP Klasychnyi'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-1.8615208280311157E-2</c:v>
                </c:pt>
                <c:pt idx="1">
                  <c:v>-1.6300047547356811E-2</c:v>
                </c:pt>
                <c:pt idx="2">
                  <c:v>-1.5531080860841762E-2</c:v>
                </c:pt>
                <c:pt idx="3">
                  <c:v>-1.35687147920176E-2</c:v>
                </c:pt>
                <c:pt idx="4">
                  <c:v>-1.1880567150598598E-2</c:v>
                </c:pt>
                <c:pt idx="5">
                  <c:v>-6.9295888552809437E-3</c:v>
                </c:pt>
                <c:pt idx="6">
                  <c:v>-5.4699763019755432E-3</c:v>
                </c:pt>
                <c:pt idx="7">
                  <c:v>-5.1704155750137426E-3</c:v>
                </c:pt>
                <c:pt idx="8">
                  <c:v>-2.5765805296192879E-3</c:v>
                </c:pt>
                <c:pt idx="9">
                  <c:v>-1.7627144421079599E-3</c:v>
                </c:pt>
                <c:pt idx="10">
                  <c:v>2.2581905091654253E-3</c:v>
                </c:pt>
                <c:pt idx="11">
                  <c:v>9.924644698507068E-3</c:v>
                </c:pt>
                <c:pt idx="12">
                  <c:v>1.2948176185689997E-2</c:v>
                </c:pt>
                <c:pt idx="13">
                  <c:v>1.3709366233529252E-2</c:v>
                </c:pt>
                <c:pt idx="14">
                  <c:v>1.5898172260674581E-2</c:v>
                </c:pt>
                <c:pt idx="15">
                  <c:v>-2.8710896298371389E-3</c:v>
                </c:pt>
                <c:pt idx="16">
                  <c:v>-3.0502750694482161E-2</c:v>
                </c:pt>
                <c:pt idx="17">
                  <c:v>-1.9378056657748388E-3</c:v>
                </c:pt>
                <c:pt idx="18">
                  <c:v>-5.666614293448835E-2</c:v>
                </c:pt>
                <c:pt idx="19">
                  <c:v>-3.7288801146573736E-2</c:v>
                </c:pt>
                <c:pt idx="20">
                  <c:v>1.5835616438356168E-2</c:v>
                </c:pt>
                <c:pt idx="21">
                  <c:v>-2.4422024265586373E-2</c:v>
                </c:pt>
              </c:numCache>
            </c:numRef>
          </c:val>
        </c:ser>
        <c:gapWidth val="60"/>
        <c:axId val="73364992"/>
        <c:axId val="73366528"/>
      </c:barChart>
      <c:catAx>
        <c:axId val="7336499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66528"/>
        <c:crosses val="autoZero"/>
        <c:lblAlgn val="ctr"/>
        <c:lblOffset val="0"/>
        <c:tickLblSkip val="1"/>
        <c:tickMarkSkip val="1"/>
      </c:catAx>
      <c:valAx>
        <c:axId val="73366528"/>
        <c:scaling>
          <c:orientation val="minMax"/>
          <c:max val="2.0000000000000004E-2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649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1759999999999999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8E-2"/>
          <c:y val="0.34133422222453702"/>
          <c:w val="0.93280000000000007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'І_dynamics NAV'!$C$33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8.6512241804737023E-4"/>
                  <c:y val="2.0970623313402156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9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NAV'!$B$34:$B$36</c:f>
              <c:strCache>
                <c:ptCount val="3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NAV'!$C$34:$C$36</c:f>
              <c:numCache>
                <c:formatCode>#,##0.00</c:formatCode>
                <c:ptCount val="3"/>
                <c:pt idx="0">
                  <c:v>-8.7020600000000563</c:v>
                </c:pt>
                <c:pt idx="1">
                  <c:v>-9.8432999999999868</c:v>
                </c:pt>
                <c:pt idx="2">
                  <c:v>-15.984120000000113</c:v>
                </c:pt>
              </c:numCache>
            </c:numRef>
          </c:val>
        </c:ser>
        <c:ser>
          <c:idx val="0"/>
          <c:order val="1"/>
          <c:tx>
            <c:strRef>
              <c:f>'І_dynamics NAV'!$E$33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469500793103609E-2"/>
                  <c:y val="-7.346944444283522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362078062348472E-3"/>
                  <c:y val="-2.013597222025099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4028308575225781E-3"/>
                  <c:y val="-1.268029166654194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7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NAV'!$B$34:$B$36</c:f>
              <c:strCache>
                <c:ptCount val="3"/>
                <c:pt idx="0">
                  <c:v>ТАSК Ukrainskyi Kapital</c:v>
                </c:pt>
                <c:pt idx="1">
                  <c:v>Optimum</c:v>
                </c:pt>
                <c:pt idx="2">
                  <c:v>Zbalansovanyi Fond Parytet</c:v>
                </c:pt>
              </c:strCache>
            </c:strRef>
          </c:cat>
          <c:val>
            <c:numRef>
              <c:f>'І_dynamics NAV'!$E$34:$E$36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5977088"/>
        <c:axId val="75978624"/>
      </c:barChart>
      <c:lineChart>
        <c:grouping val="standard"/>
        <c:ser>
          <c:idx val="2"/>
          <c:order val="2"/>
          <c:tx>
            <c:strRef>
              <c:f>'І_dynamics NAV'!$D$33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14649024380079E-3"/>
                  <c:y val="-5.537139281751541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2647578893066918E-3"/>
                  <c:y val="-5.775251666611137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8.0194912382447524E-4"/>
                  <c:y val="-2.290995804283791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8"/>
                  <c:y val="0.317334159724374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0000000000009"/>
                  <c:y val="0.416001083336154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429334451391800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'І_dynamics NAV'!$D$34:$D$36</c:f>
              <c:numCache>
                <c:formatCode>0.00%</c:formatCode>
                <c:ptCount val="3"/>
                <c:pt idx="0">
                  <c:v>-9.3480904514493326E-3</c:v>
                </c:pt>
                <c:pt idx="1">
                  <c:v>-4.279433118255218E-2</c:v>
                </c:pt>
                <c:pt idx="2">
                  <c:v>-1.0946962692669695E-2</c:v>
                </c:pt>
              </c:numCache>
            </c:numRef>
          </c:val>
        </c:ser>
        <c:dLbls>
          <c:showVal val="1"/>
        </c:dLbls>
        <c:marker val="1"/>
        <c:axId val="75980160"/>
        <c:axId val="75998336"/>
      </c:lineChart>
      <c:catAx>
        <c:axId val="7597708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78624"/>
        <c:crosses val="autoZero"/>
        <c:lblAlgn val="ctr"/>
        <c:lblOffset val="100"/>
        <c:tickLblSkip val="1"/>
        <c:tickMarkSkip val="1"/>
      </c:catAx>
      <c:valAx>
        <c:axId val="75978624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77088"/>
        <c:crosses val="autoZero"/>
        <c:crossBetween val="between"/>
      </c:valAx>
      <c:catAx>
        <c:axId val="75980160"/>
        <c:scaling>
          <c:orientation val="minMax"/>
        </c:scaling>
        <c:delete val="1"/>
        <c:axPos val="b"/>
        <c:tickLblPos val="none"/>
        <c:crossAx val="75998336"/>
        <c:crosses val="autoZero"/>
        <c:lblAlgn val="ctr"/>
        <c:lblOffset val="100"/>
      </c:catAx>
      <c:valAx>
        <c:axId val="75998336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98016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28121838069733668"/>
          <c:y val="6.031363088057900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2"/>
          <c:w val="0.92893447064089818"/>
          <c:h val="0.8347411430499986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'І_diagram(ROR)'!$A$2:$A$11</c:f>
              <c:strCache>
                <c:ptCount val="10"/>
                <c:pt idx="0">
                  <c:v>Optimum</c:v>
                </c:pt>
                <c:pt idx="1">
                  <c:v>Zbalansovanyi Fond Parytet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'І_diagram(ROR)'!$B$2:$B$11</c:f>
              <c:numCache>
                <c:formatCode>0.00%</c:formatCode>
                <c:ptCount val="10"/>
                <c:pt idx="0">
                  <c:v>-4.2794331182554379E-2</c:v>
                </c:pt>
                <c:pt idx="1">
                  <c:v>-1.0946962692663376E-2</c:v>
                </c:pt>
                <c:pt idx="2">
                  <c:v>-9.3480904514625651E-3</c:v>
                </c:pt>
                <c:pt idx="3">
                  <c:v>-2.1029794775560107E-2</c:v>
                </c:pt>
                <c:pt idx="4">
                  <c:v>-3.0502750694482161E-2</c:v>
                </c:pt>
                <c:pt idx="5">
                  <c:v>-1.9378056657748388E-3</c:v>
                </c:pt>
                <c:pt idx="6">
                  <c:v>-5.666614293448835E-2</c:v>
                </c:pt>
                <c:pt idx="7">
                  <c:v>-3.7288801146573736E-2</c:v>
                </c:pt>
                <c:pt idx="8">
                  <c:v>1.5835616438356168E-2</c:v>
                </c:pt>
                <c:pt idx="9">
                  <c:v>-2.4422024265586373E-2</c:v>
                </c:pt>
              </c:numCache>
            </c:numRef>
          </c:val>
        </c:ser>
        <c:gapWidth val="60"/>
        <c:axId val="75870976"/>
        <c:axId val="75872512"/>
      </c:barChart>
      <c:catAx>
        <c:axId val="7587097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872512"/>
        <c:crosses val="autoZero"/>
        <c:lblAlgn val="ctr"/>
        <c:lblOffset val="100"/>
        <c:tickLblSkip val="1"/>
        <c:tickMarkSkip val="1"/>
      </c:catAx>
      <c:valAx>
        <c:axId val="75872512"/>
        <c:scaling>
          <c:orientation val="minMax"/>
          <c:max val="2.0000000000000004E-2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870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45"/>
          <c:w val="0.928876244665718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'C_dynamics NAV'!$C$35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7703211039912241E-3"/>
                  <c:y val="1.7467950746199445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17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84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NAV'!$C$36:$C$37</c:f>
              <c:numCache>
                <c:formatCode>#,##0.00</c:formatCode>
                <c:ptCount val="2"/>
                <c:pt idx="0">
                  <c:v>-5.0148900000000136</c:v>
                </c:pt>
                <c:pt idx="1">
                  <c:v>-447.60336999999919</c:v>
                </c:pt>
              </c:numCache>
            </c:numRef>
          </c:val>
        </c:ser>
        <c:ser>
          <c:idx val="0"/>
          <c:order val="1"/>
          <c:tx>
            <c:strRef>
              <c:f>'C_dynamics NAV'!$E$35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NAV'!$B$36:$B$37</c:f>
              <c:strCache>
                <c:ptCount val="2"/>
                <c:pt idx="0">
                  <c:v>ТАSК Universal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NAV'!$E$36:$E$37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71910528"/>
        <c:axId val="71912064"/>
      </c:barChart>
      <c:lineChart>
        <c:grouping val="standard"/>
        <c:ser>
          <c:idx val="2"/>
          <c:order val="2"/>
          <c:tx>
            <c:strRef>
              <c:f>'C_dynamics NAV'!$D$35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7055643021286E-3"/>
                  <c:y val="-5.61187233473410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2851718505412277E-3"/>
                  <c:y val="3.09838646306277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0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'C_dynamics NAV'!$D$36:$D$37</c:f>
              <c:numCache>
                <c:formatCode>0.00%</c:formatCode>
                <c:ptCount val="2"/>
                <c:pt idx="0">
                  <c:v>-5.2771037435293457E-3</c:v>
                </c:pt>
                <c:pt idx="1">
                  <c:v>-3.6824404182808412E-2</c:v>
                </c:pt>
              </c:numCache>
            </c:numRef>
          </c:val>
        </c:ser>
        <c:dLbls>
          <c:showVal val="1"/>
        </c:dLbls>
        <c:marker val="1"/>
        <c:axId val="71950720"/>
        <c:axId val="71952256"/>
      </c:lineChart>
      <c:catAx>
        <c:axId val="7191052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12064"/>
        <c:crosses val="autoZero"/>
        <c:lblAlgn val="ctr"/>
        <c:lblOffset val="100"/>
        <c:tickLblSkip val="1"/>
        <c:tickMarkSkip val="1"/>
      </c:catAx>
      <c:valAx>
        <c:axId val="7191206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10528"/>
        <c:crosses val="autoZero"/>
        <c:crossBetween val="between"/>
      </c:valAx>
      <c:catAx>
        <c:axId val="71950720"/>
        <c:scaling>
          <c:orientation val="minMax"/>
        </c:scaling>
        <c:delete val="1"/>
        <c:axPos val="b"/>
        <c:tickLblPos val="none"/>
        <c:crossAx val="71952256"/>
        <c:crosses val="autoZero"/>
        <c:lblAlgn val="ctr"/>
        <c:lblOffset val="100"/>
      </c:catAx>
      <c:valAx>
        <c:axId val="71952256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507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278805120910385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 on Closed-End Funds,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Bank Deposits and Equity Indexes for the Month</a:t>
            </a:r>
          </a:p>
        </c:rich>
      </c:tx>
      <c:layout>
        <c:manualLayout>
          <c:xMode val="edge"/>
          <c:yMode val="edge"/>
          <c:x val="0.28471528471528473"/>
          <c:y val="9.389671361502347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7840402851750253"/>
          <c:w val="0.96503496503496489"/>
          <c:h val="0.7668243331015459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'C_diagram(ROR)'!$A$2:$A$10</c:f>
              <c:strCache>
                <c:ptCount val="9"/>
                <c:pt idx="0">
                  <c:v>Іndeks Ukrainskoi Birzhi</c:v>
                </c:pt>
                <c:pt idx="1">
                  <c:v>ТАSК Universal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-3.6824404182827064E-2</c:v>
                </c:pt>
                <c:pt idx="1">
                  <c:v>-5.2771037435543899E-3</c:v>
                </c:pt>
                <c:pt idx="2">
                  <c:v>-2.1050753963190727E-2</c:v>
                </c:pt>
                <c:pt idx="3">
                  <c:v>-3.0502750694482161E-2</c:v>
                </c:pt>
                <c:pt idx="4">
                  <c:v>-1.9378056657748388E-3</c:v>
                </c:pt>
                <c:pt idx="5">
                  <c:v>-5.666614293448835E-2</c:v>
                </c:pt>
                <c:pt idx="6">
                  <c:v>-3.7288801146573736E-2</c:v>
                </c:pt>
                <c:pt idx="7">
                  <c:v>1.5835616438356168E-2</c:v>
                </c:pt>
                <c:pt idx="8">
                  <c:v>-2.4422024265586373E-2</c:v>
                </c:pt>
              </c:numCache>
            </c:numRef>
          </c:val>
        </c:ser>
        <c:gapWidth val="60"/>
        <c:axId val="70585344"/>
        <c:axId val="70587136"/>
      </c:barChart>
      <c:catAx>
        <c:axId val="7058534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0587136"/>
        <c:crosses val="autoZero"/>
        <c:lblAlgn val="ctr"/>
        <c:lblOffset val="100"/>
        <c:tickLblSkip val="1"/>
        <c:tickMarkSkip val="1"/>
      </c:catAx>
      <c:valAx>
        <c:axId val="70587136"/>
        <c:scaling>
          <c:orientation val="minMax"/>
          <c:max val="2.0000000000000004E-2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0585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25" name="Діагр.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561975</xdr:colOff>
      <xdr:row>54</xdr:row>
      <xdr:rowOff>28575</xdr:rowOff>
    </xdr:to>
    <xdr:graphicFrame macro="">
      <xdr:nvGraphicFramePr>
        <xdr:cNvPr id="1026" name="Діагр.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4097" name="Діагр.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23</xdr:row>
      <xdr:rowOff>104775</xdr:rowOff>
    </xdr:from>
    <xdr:to>
      <xdr:col>7</xdr:col>
      <xdr:colOff>38100</xdr:colOff>
      <xdr:row>48</xdr:row>
      <xdr:rowOff>142875</xdr:rowOff>
    </xdr:to>
    <xdr:graphicFrame macro="">
      <xdr:nvGraphicFramePr>
        <xdr:cNvPr id="6145" name="Діагр.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55</xdr:row>
      <xdr:rowOff>95250</xdr:rowOff>
    </xdr:to>
    <xdr:graphicFrame macro="">
      <xdr:nvGraphicFramePr>
        <xdr:cNvPr id="8193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0241" name="Діагр.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12289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123825</xdr:rowOff>
    </xdr:from>
    <xdr:to>
      <xdr:col>9</xdr:col>
      <xdr:colOff>295275</xdr:colOff>
      <xdr:row>29</xdr:row>
      <xdr:rowOff>76200</xdr:rowOff>
    </xdr:to>
    <xdr:graphicFrame macro="">
      <xdr:nvGraphicFramePr>
        <xdr:cNvPr id="14337" name="Діагр.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16385" name="Діагр.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N42"/>
  <sheetViews>
    <sheetView tabSelected="1" zoomScale="80" zoomScaleNormal="80" workbookViewId="0">
      <selection activeCell="A3" sqref="A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6" t="s">
        <v>12</v>
      </c>
      <c r="B1" s="66"/>
      <c r="C1" s="66"/>
      <c r="D1" s="67"/>
      <c r="E1" s="67"/>
      <c r="F1" s="67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>
      <c r="A3" s="79" t="s">
        <v>19</v>
      </c>
      <c r="B3" s="80">
        <v>-4.0531926196125667E-2</v>
      </c>
      <c r="C3" s="80">
        <v>-4.7132707434661247E-2</v>
      </c>
      <c r="D3" s="80">
        <v>9.5286241748918955E-3</v>
      </c>
      <c r="E3" s="80">
        <v>5.9859696051606974E-3</v>
      </c>
      <c r="F3" s="80">
        <v>-1.8520249855787485E-2</v>
      </c>
      <c r="G3" s="54"/>
      <c r="H3" s="54"/>
      <c r="I3" s="2"/>
      <c r="J3" s="2"/>
      <c r="K3" s="2"/>
      <c r="L3" s="2"/>
    </row>
    <row r="4" spans="1:14" ht="14.25">
      <c r="A4" s="79" t="s">
        <v>20</v>
      </c>
      <c r="B4" s="80">
        <v>-1.9378056657748388E-3</v>
      </c>
      <c r="C4" s="80">
        <v>-3.0502750694482161E-2</v>
      </c>
      <c r="D4" s="80">
        <v>-2.8710896298371389E-3</v>
      </c>
      <c r="E4" s="80">
        <v>-2.1029794775560107E-2</v>
      </c>
      <c r="F4" s="80">
        <v>-2.1050753963190727E-2</v>
      </c>
      <c r="G4" s="54"/>
      <c r="H4" s="54"/>
      <c r="I4" s="2"/>
      <c r="J4" s="2"/>
      <c r="K4" s="2"/>
      <c r="L4" s="2"/>
    </row>
    <row r="5" spans="1:14" ht="15" thickBot="1">
      <c r="A5" s="70" t="s">
        <v>21</v>
      </c>
      <c r="B5" s="71">
        <v>-3.3180778032036673E-2</v>
      </c>
      <c r="C5" s="71">
        <v>-6.0485384507108275E-2</v>
      </c>
      <c r="D5" s="71">
        <v>6.9848224641109952E-3</v>
      </c>
      <c r="E5" s="71">
        <v>-0.20581486647776537</v>
      </c>
      <c r="F5" s="71">
        <v>-6.3765264605411376E-2</v>
      </c>
      <c r="G5" s="54"/>
      <c r="H5" s="54"/>
      <c r="I5" s="2"/>
      <c r="J5" s="2"/>
      <c r="K5" s="2"/>
      <c r="L5" s="2"/>
    </row>
    <row r="6" spans="1:14" ht="14.25">
      <c r="A6" s="64"/>
      <c r="B6" s="63"/>
      <c r="C6" s="63"/>
      <c r="D6" s="65"/>
      <c r="E6" s="65"/>
      <c r="F6" s="65"/>
      <c r="G6" s="10"/>
      <c r="J6" s="2"/>
      <c r="K6" s="2"/>
      <c r="L6" s="2"/>
      <c r="M6" s="2"/>
      <c r="N6" s="2"/>
    </row>
    <row r="7" spans="1:14" ht="14.25">
      <c r="A7" s="64"/>
      <c r="B7" s="65"/>
      <c r="C7" s="65"/>
      <c r="D7" s="65"/>
      <c r="E7" s="65"/>
      <c r="F7" s="65"/>
      <c r="J7" s="4"/>
      <c r="K7" s="4"/>
      <c r="L7" s="4"/>
      <c r="M7" s="4"/>
      <c r="N7" s="4"/>
    </row>
    <row r="8" spans="1:14" ht="14.25">
      <c r="A8" s="64"/>
      <c r="B8" s="65"/>
      <c r="C8" s="65"/>
      <c r="D8" s="65"/>
      <c r="E8" s="65"/>
      <c r="F8" s="65"/>
    </row>
    <row r="9" spans="1:14" ht="14.25">
      <c r="A9" s="64"/>
      <c r="B9" s="65"/>
      <c r="C9" s="65"/>
      <c r="D9" s="65"/>
      <c r="E9" s="65"/>
      <c r="F9" s="65"/>
    </row>
    <row r="10" spans="1:14" ht="14.25">
      <c r="A10" s="64"/>
      <c r="B10" s="65"/>
      <c r="C10" s="65"/>
      <c r="D10" s="65"/>
      <c r="E10" s="65"/>
      <c r="F10" s="65"/>
      <c r="N10" s="10"/>
    </row>
    <row r="11" spans="1:14" ht="14.25">
      <c r="A11" s="64"/>
      <c r="B11" s="65"/>
      <c r="C11" s="65"/>
      <c r="D11" s="65"/>
      <c r="E11" s="65"/>
      <c r="F11" s="65"/>
    </row>
    <row r="12" spans="1:14" ht="14.25">
      <c r="A12" s="64"/>
      <c r="B12" s="65"/>
      <c r="C12" s="65"/>
      <c r="D12" s="65"/>
      <c r="E12" s="65"/>
      <c r="F12" s="65"/>
    </row>
    <row r="13" spans="1:14" ht="14.25">
      <c r="A13" s="64"/>
      <c r="B13" s="65"/>
      <c r="C13" s="65"/>
      <c r="D13" s="65"/>
      <c r="E13" s="65"/>
      <c r="F13" s="65"/>
    </row>
    <row r="14" spans="1:14" ht="14.25">
      <c r="A14" s="64"/>
      <c r="B14" s="65"/>
      <c r="C14" s="65"/>
      <c r="D14" s="65"/>
      <c r="E14" s="65"/>
      <c r="F14" s="65"/>
    </row>
    <row r="15" spans="1:14" ht="14.25">
      <c r="A15" s="64"/>
      <c r="B15" s="65"/>
      <c r="C15" s="65"/>
      <c r="D15" s="65"/>
      <c r="E15" s="65"/>
      <c r="F15" s="65"/>
    </row>
    <row r="16" spans="1:14" ht="14.25">
      <c r="A16" s="64"/>
      <c r="B16" s="65"/>
      <c r="C16" s="65"/>
      <c r="D16" s="65"/>
      <c r="E16" s="65"/>
      <c r="F16" s="65"/>
    </row>
    <row r="17" spans="1:6" ht="14.25">
      <c r="A17" s="64"/>
      <c r="B17" s="65"/>
      <c r="C17" s="65"/>
      <c r="D17" s="65"/>
      <c r="E17" s="65"/>
      <c r="F17" s="65"/>
    </row>
    <row r="18" spans="1:6" ht="14.25">
      <c r="A18" s="64"/>
      <c r="B18" s="65"/>
      <c r="C18" s="65"/>
      <c r="D18" s="65"/>
      <c r="E18" s="65"/>
      <c r="F18" s="65"/>
    </row>
    <row r="19" spans="1:6" ht="14.25">
      <c r="A19" s="64"/>
      <c r="B19" s="65"/>
      <c r="C19" s="65"/>
      <c r="D19" s="65"/>
      <c r="E19" s="65"/>
      <c r="F19" s="65"/>
    </row>
    <row r="20" spans="1:6" ht="14.25">
      <c r="A20" s="64"/>
      <c r="B20" s="65"/>
      <c r="C20" s="65"/>
      <c r="D20" s="65"/>
      <c r="E20" s="65"/>
      <c r="F20" s="65"/>
    </row>
    <row r="21" spans="1:6" ht="14.25">
      <c r="A21" s="64"/>
      <c r="B21" s="65"/>
      <c r="C21" s="65"/>
      <c r="D21" s="65"/>
      <c r="E21" s="65"/>
      <c r="F21" s="65"/>
    </row>
    <row r="22" spans="1:6" ht="14.25">
      <c r="A22" s="64"/>
      <c r="B22" s="65"/>
      <c r="C22" s="65"/>
      <c r="D22" s="65"/>
      <c r="E22" s="65"/>
      <c r="F22" s="65"/>
    </row>
    <row r="23" spans="1:6" ht="14.25">
      <c r="A23" s="64"/>
      <c r="B23" s="65"/>
      <c r="C23" s="65"/>
      <c r="D23" s="65"/>
      <c r="E23" s="65"/>
      <c r="F23" s="65"/>
    </row>
    <row r="24" spans="1:6" ht="14.25">
      <c r="A24" s="64"/>
      <c r="B24" s="65"/>
      <c r="C24" s="65"/>
      <c r="D24" s="65"/>
      <c r="E24" s="65"/>
      <c r="F24" s="65"/>
    </row>
    <row r="25" spans="1:6" ht="14.25">
      <c r="A25" s="64"/>
      <c r="B25" s="65"/>
      <c r="C25" s="65"/>
      <c r="D25" s="65"/>
      <c r="E25" s="65"/>
      <c r="F25" s="65"/>
    </row>
    <row r="26" spans="1:6" ht="14.25">
      <c r="A26" s="64"/>
      <c r="B26" s="65"/>
      <c r="C26" s="65"/>
      <c r="D26" s="65"/>
      <c r="E26" s="65"/>
      <c r="F26" s="65"/>
    </row>
    <row r="27" spans="1:6" ht="15">
      <c r="A27" s="193" t="s">
        <v>33</v>
      </c>
      <c r="B27" s="194" t="s">
        <v>34</v>
      </c>
      <c r="C27" s="195" t="s">
        <v>35</v>
      </c>
      <c r="D27" s="69"/>
      <c r="E27" s="65"/>
      <c r="F27" s="65"/>
    </row>
    <row r="28" spans="1:6" ht="14.25">
      <c r="A28" s="190" t="s">
        <v>15</v>
      </c>
      <c r="B28" s="191">
        <v>-3.0502750694482161E-2</v>
      </c>
      <c r="C28" s="192">
        <v>-6.0485384507108275E-2</v>
      </c>
      <c r="D28" s="69"/>
      <c r="E28" s="65"/>
      <c r="F28" s="65"/>
    </row>
    <row r="29" spans="1:6" ht="14.25">
      <c r="A29" s="159" t="s">
        <v>22</v>
      </c>
      <c r="B29" s="27">
        <v>-2.6797469888888981E-2</v>
      </c>
      <c r="C29" s="60">
        <v>8.9144140965017549E-2</v>
      </c>
      <c r="D29" s="69"/>
      <c r="E29" s="65"/>
      <c r="F29" s="65"/>
    </row>
    <row r="30" spans="1:6" ht="14.25">
      <c r="A30" s="160" t="s">
        <v>23</v>
      </c>
      <c r="B30" s="27">
        <v>-2.1609592425043123E-2</v>
      </c>
      <c r="C30" s="60">
        <v>3.2504183815551535E-4</v>
      </c>
      <c r="D30" s="69"/>
      <c r="E30" s="65"/>
      <c r="F30" s="65"/>
    </row>
    <row r="31" spans="1:6" ht="14.25">
      <c r="A31" s="160" t="s">
        <v>24</v>
      </c>
      <c r="B31" s="27">
        <v>-1.6917766235442055E-2</v>
      </c>
      <c r="C31" s="60">
        <v>0.15437884034033678</v>
      </c>
      <c r="D31" s="69"/>
      <c r="E31" s="65"/>
      <c r="F31" s="65"/>
    </row>
    <row r="32" spans="1:6" ht="28.5">
      <c r="A32" s="187" t="s">
        <v>25</v>
      </c>
      <c r="B32" s="27">
        <v>-1.5566253088408977E-2</v>
      </c>
      <c r="C32" s="60">
        <v>0.17587313043826946</v>
      </c>
      <c r="D32" s="69"/>
      <c r="E32" s="65"/>
      <c r="F32" s="65"/>
    </row>
    <row r="33" spans="1:6" ht="14.25">
      <c r="A33" s="188" t="s">
        <v>26</v>
      </c>
      <c r="B33" s="186">
        <v>-1.4834989714020863E-2</v>
      </c>
      <c r="C33" s="60">
        <v>0.27567932616097468</v>
      </c>
      <c r="D33" s="69"/>
      <c r="E33" s="65"/>
      <c r="F33" s="65"/>
    </row>
    <row r="34" spans="1:6" ht="14.25">
      <c r="A34" s="185" t="s">
        <v>27</v>
      </c>
      <c r="B34" s="27">
        <v>-9.5269085452934776E-3</v>
      </c>
      <c r="C34" s="60">
        <v>0.16154335382658469</v>
      </c>
      <c r="D34" s="69"/>
      <c r="E34" s="65"/>
      <c r="F34" s="65"/>
    </row>
    <row r="35" spans="1:6" ht="14.25">
      <c r="A35" s="160" t="s">
        <v>28</v>
      </c>
      <c r="B35" s="27">
        <v>-3.6234173501572542E-3</v>
      </c>
      <c r="C35" s="60">
        <v>0.17956971321338644</v>
      </c>
      <c r="D35" s="69"/>
      <c r="E35" s="65"/>
      <c r="F35" s="65"/>
    </row>
    <row r="36" spans="1:6" ht="14.25">
      <c r="A36" s="158" t="s">
        <v>14</v>
      </c>
      <c r="B36" s="27">
        <v>-1.9378056657748388E-3</v>
      </c>
      <c r="C36" s="60">
        <v>-3.3180778032036673E-2</v>
      </c>
      <c r="D36" s="69"/>
      <c r="E36" s="65"/>
      <c r="F36" s="65"/>
    </row>
    <row r="37" spans="1:6" ht="14.25">
      <c r="A37" s="161" t="s">
        <v>29</v>
      </c>
      <c r="B37" s="27">
        <v>9.936481107490458E-3</v>
      </c>
      <c r="C37" s="60">
        <v>0.16485144651033701</v>
      </c>
      <c r="D37" s="69"/>
      <c r="E37" s="65"/>
      <c r="F37" s="65"/>
    </row>
    <row r="38" spans="1:6" ht="14.25">
      <c r="A38" s="160" t="s">
        <v>30</v>
      </c>
      <c r="B38" s="27">
        <v>1.1544036638603705E-2</v>
      </c>
      <c r="C38" s="60">
        <v>7.528240394468666E-2</v>
      </c>
      <c r="D38" s="69"/>
      <c r="E38" s="65"/>
      <c r="F38" s="65"/>
    </row>
    <row r="39" spans="1:6" ht="14.25">
      <c r="A39" s="187" t="s">
        <v>31</v>
      </c>
      <c r="B39" s="189">
        <v>1.3128195366039375E-2</v>
      </c>
      <c r="C39" s="80">
        <v>0.19899104492022501</v>
      </c>
      <c r="D39" s="69"/>
      <c r="E39" s="65"/>
      <c r="F39" s="65"/>
    </row>
    <row r="40" spans="1:6" ht="14.25">
      <c r="A40" s="196" t="s">
        <v>32</v>
      </c>
      <c r="B40" s="197">
        <v>2.1701862333566302E-2</v>
      </c>
      <c r="C40" s="197">
        <v>0.126642975837433</v>
      </c>
      <c r="D40" s="69"/>
      <c r="E40" s="65"/>
      <c r="F40" s="65"/>
    </row>
    <row r="41" spans="1:6" ht="14.25">
      <c r="A41" s="64"/>
      <c r="B41" s="65"/>
      <c r="C41" s="65"/>
      <c r="D41" s="69"/>
      <c r="E41" s="65"/>
      <c r="F41" s="65"/>
    </row>
    <row r="42" spans="1:6" ht="14.25">
      <c r="A42" s="64"/>
      <c r="B42" s="65"/>
      <c r="C42" s="65"/>
      <c r="D42" s="69"/>
      <c r="E42" s="65"/>
      <c r="F42" s="65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6"/>
  <sheetViews>
    <sheetView zoomScale="85" workbookViewId="0">
      <selection activeCell="D15" sqref="D15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200" t="s">
        <v>126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1" ht="45.75" thickBot="1">
      <c r="A2" s="25" t="s">
        <v>52</v>
      </c>
      <c r="B2" s="173" t="s">
        <v>76</v>
      </c>
      <c r="C2" s="15" t="s">
        <v>109</v>
      </c>
      <c r="D2" s="41" t="s">
        <v>110</v>
      </c>
      <c r="E2" s="41" t="s">
        <v>54</v>
      </c>
      <c r="F2" s="41" t="s">
        <v>127</v>
      </c>
      <c r="G2" s="41" t="s">
        <v>128</v>
      </c>
      <c r="H2" s="41" t="s">
        <v>129</v>
      </c>
      <c r="I2" s="17" t="s">
        <v>58</v>
      </c>
      <c r="J2" s="18" t="s">
        <v>59</v>
      </c>
    </row>
    <row r="3" spans="1:11" ht="29.25" customHeight="1">
      <c r="A3" s="21">
        <v>1</v>
      </c>
      <c r="B3" s="75" t="s">
        <v>124</v>
      </c>
      <c r="C3" s="180" t="s">
        <v>111</v>
      </c>
      <c r="D3" s="183" t="s">
        <v>131</v>
      </c>
      <c r="E3" s="76">
        <v>11707470.960000001</v>
      </c>
      <c r="F3" s="77">
        <v>172950</v>
      </c>
      <c r="G3" s="76">
        <v>67.692806938421512</v>
      </c>
      <c r="H3" s="48">
        <v>100</v>
      </c>
      <c r="I3" s="168" t="s">
        <v>60</v>
      </c>
      <c r="J3" s="78" t="s">
        <v>7</v>
      </c>
      <c r="K3" s="44"/>
    </row>
    <row r="4" spans="1:11" ht="30" customHeight="1">
      <c r="A4" s="21">
        <v>2</v>
      </c>
      <c r="B4" s="75" t="s">
        <v>125</v>
      </c>
      <c r="C4" s="180" t="s">
        <v>111</v>
      </c>
      <c r="D4" s="183" t="s">
        <v>131</v>
      </c>
      <c r="E4" s="76">
        <v>945296.16009999998</v>
      </c>
      <c r="F4" s="77">
        <v>648</v>
      </c>
      <c r="G4" s="76">
        <v>1458.7903705246913</v>
      </c>
      <c r="H4" s="48">
        <v>5000</v>
      </c>
      <c r="I4" s="168" t="s">
        <v>130</v>
      </c>
      <c r="J4" s="78" t="s">
        <v>0</v>
      </c>
      <c r="K4" s="45"/>
    </row>
    <row r="5" spans="1:11" ht="15.75" thickBot="1">
      <c r="A5" s="201" t="s">
        <v>96</v>
      </c>
      <c r="B5" s="202"/>
      <c r="C5" s="102" t="s">
        <v>4</v>
      </c>
      <c r="D5" s="102" t="s">
        <v>4</v>
      </c>
      <c r="E5" s="90">
        <f>SUM(E3:E4)</f>
        <v>12652767.120100001</v>
      </c>
      <c r="F5" s="91">
        <f>SUM(F3:F4)</f>
        <v>173598</v>
      </c>
      <c r="G5" s="102" t="s">
        <v>4</v>
      </c>
      <c r="H5" s="102" t="s">
        <v>4</v>
      </c>
      <c r="I5" s="102" t="s">
        <v>4</v>
      </c>
      <c r="J5" s="102" t="s">
        <v>4</v>
      </c>
    </row>
    <row r="6" spans="1:11" ht="15" thickBot="1">
      <c r="A6" s="219"/>
      <c r="B6" s="219"/>
      <c r="C6" s="219"/>
      <c r="D6" s="219"/>
      <c r="E6" s="219"/>
      <c r="F6" s="219"/>
      <c r="G6" s="219"/>
      <c r="H6" s="219"/>
      <c r="I6" s="151"/>
      <c r="J6" s="151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12"/>
  <sheetViews>
    <sheetView zoomScale="85" workbookViewId="0">
      <selection activeCell="K10" sqref="K10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6" customFormat="1" ht="16.5" thickBot="1">
      <c r="A1" s="200" t="s">
        <v>132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1" s="22" customFormat="1" ht="15.75" customHeight="1" thickBot="1">
      <c r="A2" s="207" t="s">
        <v>52</v>
      </c>
      <c r="B2" s="94"/>
      <c r="C2" s="95"/>
      <c r="D2" s="96"/>
      <c r="E2" s="209" t="s">
        <v>75</v>
      </c>
      <c r="F2" s="209"/>
      <c r="G2" s="209"/>
      <c r="H2" s="209"/>
      <c r="I2" s="209"/>
      <c r="J2" s="209"/>
      <c r="K2" s="209"/>
    </row>
    <row r="3" spans="1:11" s="22" customFormat="1" ht="51.75" thickBot="1">
      <c r="A3" s="208"/>
      <c r="B3" s="169" t="s">
        <v>76</v>
      </c>
      <c r="C3" s="170" t="s">
        <v>77</v>
      </c>
      <c r="D3" s="170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8" t="s">
        <v>87</v>
      </c>
      <c r="J3" s="18" t="s">
        <v>83</v>
      </c>
      <c r="K3" s="171" t="s">
        <v>84</v>
      </c>
    </row>
    <row r="4" spans="1:11" s="22" customFormat="1" collapsed="1">
      <c r="A4" s="21">
        <v>1</v>
      </c>
      <c r="B4" s="26" t="s">
        <v>125</v>
      </c>
      <c r="C4" s="98">
        <v>38945</v>
      </c>
      <c r="D4" s="98">
        <v>39016</v>
      </c>
      <c r="E4" s="92">
        <v>-5.2771037435543899E-3</v>
      </c>
      <c r="F4" s="92" t="s">
        <v>133</v>
      </c>
      <c r="G4" s="92">
        <v>-0.1111030283815978</v>
      </c>
      <c r="H4" s="92">
        <v>-0.12400282865628443</v>
      </c>
      <c r="I4" s="92">
        <v>-0.10940677440272539</v>
      </c>
      <c r="J4" s="99">
        <v>-0.70824192589506174</v>
      </c>
      <c r="K4" s="110">
        <v>-9.1957290275178516E-2</v>
      </c>
    </row>
    <row r="5" spans="1:11" s="22" customFormat="1" collapsed="1">
      <c r="A5" s="21">
        <v>2</v>
      </c>
      <c r="B5" s="26" t="s">
        <v>124</v>
      </c>
      <c r="C5" s="98">
        <v>40555</v>
      </c>
      <c r="D5" s="98">
        <v>40626</v>
      </c>
      <c r="E5" s="92">
        <v>-3.6824404182827064E-2</v>
      </c>
      <c r="F5" s="92">
        <v>-6.1244369584155023E-2</v>
      </c>
      <c r="G5" s="92">
        <v>-7.0496054753119708E-3</v>
      </c>
      <c r="H5" s="92">
        <v>4.0833338910675865E-2</v>
      </c>
      <c r="I5" s="92">
        <v>-1.8123754808097359E-2</v>
      </c>
      <c r="J5" s="99">
        <v>-0.32307193061577677</v>
      </c>
      <c r="K5" s="111">
        <v>-4.5606859321197457E-2</v>
      </c>
    </row>
    <row r="6" spans="1:11" s="22" customFormat="1" ht="15.75" collapsed="1" thickBot="1">
      <c r="A6" s="152"/>
      <c r="B6" s="184" t="s">
        <v>86</v>
      </c>
      <c r="C6" s="153" t="s">
        <v>4</v>
      </c>
      <c r="D6" s="153" t="s">
        <v>4</v>
      </c>
      <c r="E6" s="154">
        <f>AVERAGE(E4:E5)</f>
        <v>-2.1050753963190727E-2</v>
      </c>
      <c r="F6" s="154">
        <f>AVERAGE(F4:F5)</f>
        <v>-6.1244369584155023E-2</v>
      </c>
      <c r="G6" s="154">
        <f>AVERAGE(G4:G5)</f>
        <v>-5.9076316928454886E-2</v>
      </c>
      <c r="H6" s="154">
        <f>AVERAGE(H4:H5)</f>
        <v>-4.158474487280428E-2</v>
      </c>
      <c r="I6" s="154">
        <f>AVERAGE(I4:I5)</f>
        <v>-6.3765264605411376E-2</v>
      </c>
      <c r="J6" s="153" t="s">
        <v>4</v>
      </c>
      <c r="K6" s="199">
        <f>AVERAGE(K4:K5)</f>
        <v>-6.8782074798187987E-2</v>
      </c>
    </row>
    <row r="7" spans="1:11" s="22" customFormat="1" hidden="1">
      <c r="A7" s="222" t="s">
        <v>9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</row>
    <row r="8" spans="1:11" s="22" customFormat="1" ht="15" hidden="1" thickBot="1">
      <c r="A8" s="221" t="s">
        <v>10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</row>
    <row r="9" spans="1:11" s="22" customFormat="1" ht="15.75" hidden="1" customHeight="1">
      <c r="C9" s="59"/>
      <c r="D9" s="59"/>
    </row>
    <row r="10" spans="1:11" ht="15" thickBot="1">
      <c r="A10" s="220"/>
      <c r="B10" s="220"/>
      <c r="C10" s="220"/>
      <c r="D10" s="220"/>
      <c r="E10" s="220"/>
      <c r="F10" s="220"/>
      <c r="G10" s="220"/>
      <c r="H10" s="220"/>
      <c r="I10" s="155"/>
      <c r="J10" s="155"/>
      <c r="K10" s="155"/>
    </row>
    <row r="11" spans="1:11">
      <c r="B11" s="28"/>
      <c r="C11" s="100"/>
      <c r="E11" s="100"/>
    </row>
    <row r="12" spans="1:11">
      <c r="E12" s="100"/>
      <c r="F12" s="100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3"/>
  </sheetPr>
  <dimension ref="A1:H119"/>
  <sheetViews>
    <sheetView zoomScale="60" zoomScaleNormal="60" workbookViewId="0">
      <selection activeCell="C44" sqref="C4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7" customWidth="1"/>
    <col min="5" max="7" width="24.7109375" style="20" customWidth="1"/>
    <col min="8" max="16384" width="9.140625" style="20"/>
  </cols>
  <sheetData>
    <row r="1" spans="1:8" s="28" customFormat="1" ht="16.5" thickBot="1">
      <c r="A1" s="206" t="s">
        <v>134</v>
      </c>
      <c r="B1" s="206"/>
      <c r="C1" s="206"/>
      <c r="D1" s="206"/>
      <c r="E1" s="206"/>
      <c r="F1" s="206"/>
      <c r="G1" s="206"/>
    </row>
    <row r="2" spans="1:8" s="28" customFormat="1" ht="15.75" customHeight="1" thickBot="1">
      <c r="A2" s="224" t="s">
        <v>52</v>
      </c>
      <c r="B2" s="82"/>
      <c r="C2" s="212" t="s">
        <v>90</v>
      </c>
      <c r="D2" s="213"/>
      <c r="E2" s="223" t="s">
        <v>135</v>
      </c>
      <c r="F2" s="223"/>
      <c r="G2" s="83"/>
    </row>
    <row r="3" spans="1:8" s="28" customFormat="1" ht="45.75" thickBot="1">
      <c r="A3" s="208"/>
      <c r="B3" s="17" t="s">
        <v>76</v>
      </c>
      <c r="C3" s="97" t="s">
        <v>92</v>
      </c>
      <c r="D3" s="97" t="s">
        <v>93</v>
      </c>
      <c r="E3" s="97" t="s">
        <v>94</v>
      </c>
      <c r="F3" s="97" t="s">
        <v>93</v>
      </c>
      <c r="G3" s="18" t="s">
        <v>95</v>
      </c>
    </row>
    <row r="4" spans="1:8" s="28" customFormat="1">
      <c r="A4" s="21">
        <v>1</v>
      </c>
      <c r="B4" s="35" t="s">
        <v>125</v>
      </c>
      <c r="C4" s="36">
        <v>-5.0148900000000136</v>
      </c>
      <c r="D4" s="92">
        <v>-5.2771037435293457E-3</v>
      </c>
      <c r="E4" s="37">
        <v>0</v>
      </c>
      <c r="F4" s="92">
        <v>0</v>
      </c>
      <c r="G4" s="38">
        <v>0</v>
      </c>
    </row>
    <row r="5" spans="1:8" s="28" customFormat="1">
      <c r="A5" s="21">
        <v>2</v>
      </c>
      <c r="B5" s="35" t="s">
        <v>124</v>
      </c>
      <c r="C5" s="36">
        <v>-447.60336999999919</v>
      </c>
      <c r="D5" s="92">
        <v>-3.6824404182808412E-2</v>
      </c>
      <c r="E5" s="37">
        <v>0</v>
      </c>
      <c r="F5" s="92">
        <v>0</v>
      </c>
      <c r="G5" s="38">
        <v>0</v>
      </c>
    </row>
    <row r="6" spans="1:8" s="28" customFormat="1" ht="15.75" thickBot="1">
      <c r="A6" s="105"/>
      <c r="B6" s="84" t="s">
        <v>96</v>
      </c>
      <c r="C6" s="85">
        <v>-452.61825999999922</v>
      </c>
      <c r="D6" s="89">
        <v>-3.4536814208247689E-2</v>
      </c>
      <c r="E6" s="86">
        <v>0</v>
      </c>
      <c r="F6" s="89">
        <v>0</v>
      </c>
      <c r="G6" s="106">
        <v>0</v>
      </c>
    </row>
    <row r="7" spans="1:8" s="28" customFormat="1" ht="15" customHeight="1" thickBot="1">
      <c r="A7" s="203"/>
      <c r="B7" s="203"/>
      <c r="C7" s="203"/>
      <c r="D7" s="203"/>
      <c r="E7" s="203"/>
      <c r="F7" s="203"/>
      <c r="G7" s="203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73"/>
      <c r="C29" s="73"/>
      <c r="D29" s="74"/>
      <c r="E29" s="73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173" t="s">
        <v>76</v>
      </c>
      <c r="C35" s="173" t="s">
        <v>97</v>
      </c>
      <c r="D35" s="173" t="s">
        <v>98</v>
      </c>
      <c r="E35" s="173" t="s">
        <v>99</v>
      </c>
    </row>
    <row r="36" spans="2:6" s="28" customFormat="1">
      <c r="B36" s="118" t="str">
        <f t="shared" ref="B36:D37" si="0">B4</f>
        <v>ТАSК Universal</v>
      </c>
      <c r="C36" s="119">
        <f t="shared" si="0"/>
        <v>-5.0148900000000136</v>
      </c>
      <c r="D36" s="140">
        <f t="shared" si="0"/>
        <v>-5.2771037435293457E-3</v>
      </c>
      <c r="E36" s="120">
        <f>G4</f>
        <v>0</v>
      </c>
    </row>
    <row r="37" spans="2:6">
      <c r="B37" s="35" t="str">
        <f t="shared" si="0"/>
        <v>Іndeks Ukrainskoi Birzhi</v>
      </c>
      <c r="C37" s="36">
        <f t="shared" si="0"/>
        <v>-447.60336999999919</v>
      </c>
      <c r="D37" s="141">
        <f t="shared" si="0"/>
        <v>-3.6824404182808412E-2</v>
      </c>
      <c r="E37" s="38">
        <f>G5</f>
        <v>0</v>
      </c>
      <c r="F37" s="19"/>
    </row>
    <row r="38" spans="2:6">
      <c r="B38" s="35"/>
      <c r="C38" s="36"/>
      <c r="D38" s="141"/>
      <c r="E38" s="38"/>
      <c r="F38" s="19"/>
    </row>
    <row r="39" spans="2:6">
      <c r="B39" s="142"/>
      <c r="C39" s="143"/>
      <c r="D39" s="144"/>
      <c r="E39" s="145"/>
      <c r="F39" s="19"/>
    </row>
    <row r="40" spans="2:6">
      <c r="B40" s="28"/>
      <c r="C40" s="146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3"/>
  </sheetPr>
  <dimension ref="A1:D14"/>
  <sheetViews>
    <sheetView zoomScale="85" workbookViewId="0">
      <selection activeCell="A16" sqref="A16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1" t="s">
        <v>76</v>
      </c>
      <c r="B1" s="62" t="s">
        <v>123</v>
      </c>
      <c r="C1" s="10"/>
      <c r="D1" s="10"/>
    </row>
    <row r="2" spans="1:4" ht="14.25">
      <c r="A2" s="26" t="s">
        <v>124</v>
      </c>
      <c r="B2" s="126">
        <v>-3.6824404182827064E-2</v>
      </c>
      <c r="C2" s="10"/>
      <c r="D2" s="10"/>
    </row>
    <row r="3" spans="1:4" ht="14.25">
      <c r="A3" s="26" t="s">
        <v>125</v>
      </c>
      <c r="B3" s="127">
        <v>-5.2771037435543899E-3</v>
      </c>
      <c r="C3" s="10"/>
      <c r="D3" s="10"/>
    </row>
    <row r="4" spans="1:4" ht="14.25">
      <c r="A4" s="158" t="s">
        <v>100</v>
      </c>
      <c r="B4" s="127">
        <v>-2.1050753963190727E-2</v>
      </c>
      <c r="C4" s="10"/>
      <c r="D4" s="10"/>
    </row>
    <row r="5" spans="1:4" ht="14.25">
      <c r="A5" s="158" t="s">
        <v>15</v>
      </c>
      <c r="B5" s="127">
        <v>-3.0502750694482161E-2</v>
      </c>
      <c r="C5" s="10"/>
      <c r="D5" s="10"/>
    </row>
    <row r="6" spans="1:4" ht="14.25">
      <c r="A6" s="158" t="s">
        <v>14</v>
      </c>
      <c r="B6" s="127">
        <v>-1.9378056657748388E-3</v>
      </c>
      <c r="C6" s="10"/>
      <c r="D6" s="10"/>
    </row>
    <row r="7" spans="1:4" ht="14.25">
      <c r="A7" s="158" t="s">
        <v>101</v>
      </c>
      <c r="B7" s="127">
        <v>-5.666614293448835E-2</v>
      </c>
      <c r="C7" s="10"/>
      <c r="D7" s="10"/>
    </row>
    <row r="8" spans="1:4" ht="14.25">
      <c r="A8" s="158" t="s">
        <v>102</v>
      </c>
      <c r="B8" s="127">
        <v>-3.7288801146573736E-2</v>
      </c>
      <c r="C8" s="10"/>
      <c r="D8" s="10"/>
    </row>
    <row r="9" spans="1:4" ht="14.25">
      <c r="A9" s="158" t="s">
        <v>103</v>
      </c>
      <c r="B9" s="127">
        <v>1.5835616438356168E-2</v>
      </c>
      <c r="C9" s="10"/>
      <c r="D9" s="10"/>
    </row>
    <row r="10" spans="1:4" ht="15" thickBot="1">
      <c r="A10" s="182" t="s">
        <v>104</v>
      </c>
      <c r="B10" s="128">
        <v>-2.4422024265586373E-2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I32"/>
  <sheetViews>
    <sheetView zoomScale="80" zoomScaleNormal="40" workbookViewId="0">
      <selection activeCell="A19" sqref="A19:H19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200" t="s">
        <v>51</v>
      </c>
      <c r="B1" s="200"/>
      <c r="C1" s="200"/>
      <c r="D1" s="200"/>
      <c r="E1" s="200"/>
      <c r="F1" s="200"/>
      <c r="G1" s="200"/>
      <c r="H1" s="200"/>
      <c r="I1" s="13"/>
    </row>
    <row r="2" spans="1:9" ht="30.75" thickBot="1">
      <c r="A2" s="15" t="s">
        <v>52</v>
      </c>
      <c r="B2" s="16" t="s">
        <v>53</v>
      </c>
      <c r="C2" s="17" t="s">
        <v>54</v>
      </c>
      <c r="D2" s="17" t="s">
        <v>55</v>
      </c>
      <c r="E2" s="17" t="s">
        <v>56</v>
      </c>
      <c r="F2" s="17" t="s">
        <v>57</v>
      </c>
      <c r="G2" s="17" t="s">
        <v>58</v>
      </c>
      <c r="H2" s="18" t="s">
        <v>59</v>
      </c>
      <c r="I2" s="19"/>
    </row>
    <row r="3" spans="1:9">
      <c r="A3" s="21">
        <v>1</v>
      </c>
      <c r="B3" s="162" t="s">
        <v>36</v>
      </c>
      <c r="C3" s="76">
        <v>31007375.219999999</v>
      </c>
      <c r="D3" s="77">
        <v>48547</v>
      </c>
      <c r="E3" s="76">
        <v>638.70836962119176</v>
      </c>
      <c r="F3" s="77">
        <v>100</v>
      </c>
      <c r="G3" s="165" t="s">
        <v>60</v>
      </c>
      <c r="H3" s="78" t="s">
        <v>7</v>
      </c>
      <c r="I3" s="19"/>
    </row>
    <row r="4" spans="1:9">
      <c r="A4" s="21">
        <v>2</v>
      </c>
      <c r="B4" s="163" t="s">
        <v>37</v>
      </c>
      <c r="C4" s="76">
        <v>11806213.369999999</v>
      </c>
      <c r="D4" s="77">
        <v>8155342</v>
      </c>
      <c r="E4" s="76">
        <v>1.4476662499255089</v>
      </c>
      <c r="F4" s="77">
        <v>1</v>
      </c>
      <c r="G4" s="162" t="s">
        <v>61</v>
      </c>
      <c r="H4" s="78" t="s">
        <v>3</v>
      </c>
      <c r="I4" s="19"/>
    </row>
    <row r="5" spans="1:9" ht="14.25" customHeight="1">
      <c r="A5" s="21">
        <v>3</v>
      </c>
      <c r="B5" s="162" t="s">
        <v>38</v>
      </c>
      <c r="C5" s="76">
        <v>7450535.3499999996</v>
      </c>
      <c r="D5" s="77">
        <v>2094</v>
      </c>
      <c r="E5" s="76">
        <v>3558.0398042024831</v>
      </c>
      <c r="F5" s="77">
        <v>1000</v>
      </c>
      <c r="G5" s="166" t="s">
        <v>62</v>
      </c>
      <c r="H5" s="78" t="s">
        <v>1</v>
      </c>
      <c r="I5" s="19"/>
    </row>
    <row r="6" spans="1:9">
      <c r="A6" s="21">
        <v>4</v>
      </c>
      <c r="B6" s="162" t="s">
        <v>39</v>
      </c>
      <c r="C6" s="76">
        <v>5524997.4299999997</v>
      </c>
      <c r="D6" s="77">
        <v>1475</v>
      </c>
      <c r="E6" s="76">
        <v>3745.7609694915254</v>
      </c>
      <c r="F6" s="77">
        <v>1000</v>
      </c>
      <c r="G6" s="165" t="s">
        <v>60</v>
      </c>
      <c r="H6" s="78" t="s">
        <v>3</v>
      </c>
      <c r="I6" s="19"/>
    </row>
    <row r="7" spans="1:9" ht="14.25" customHeight="1">
      <c r="A7" s="21">
        <v>5</v>
      </c>
      <c r="B7" s="164" t="s">
        <v>40</v>
      </c>
      <c r="C7" s="76">
        <v>5357467.8600000003</v>
      </c>
      <c r="D7" s="77">
        <v>4237</v>
      </c>
      <c r="E7" s="76">
        <v>1264.4483974510267</v>
      </c>
      <c r="F7" s="77">
        <v>1000</v>
      </c>
      <c r="G7" s="162" t="s">
        <v>61</v>
      </c>
      <c r="H7" s="78" t="s">
        <v>7</v>
      </c>
      <c r="I7" s="19"/>
    </row>
    <row r="8" spans="1:9">
      <c r="A8" s="21">
        <v>6</v>
      </c>
      <c r="B8" s="162" t="s">
        <v>41</v>
      </c>
      <c r="C8" s="76">
        <v>5078275.7200999996</v>
      </c>
      <c r="D8" s="77">
        <v>3571</v>
      </c>
      <c r="E8" s="76">
        <v>1422.0878521702602</v>
      </c>
      <c r="F8" s="77">
        <v>1000</v>
      </c>
      <c r="G8" s="162" t="s">
        <v>63</v>
      </c>
      <c r="H8" s="78" t="s">
        <v>8</v>
      </c>
      <c r="I8" s="19"/>
    </row>
    <row r="9" spans="1:9">
      <c r="A9" s="21">
        <v>7</v>
      </c>
      <c r="B9" s="163" t="s">
        <v>42</v>
      </c>
      <c r="C9" s="76">
        <v>4218640.68</v>
      </c>
      <c r="D9" s="77">
        <v>1256</v>
      </c>
      <c r="E9" s="76">
        <v>3358.7903503184712</v>
      </c>
      <c r="F9" s="77">
        <v>1000</v>
      </c>
      <c r="G9" s="167" t="s">
        <v>64</v>
      </c>
      <c r="H9" s="78" t="s">
        <v>5</v>
      </c>
      <c r="I9" s="19"/>
    </row>
    <row r="10" spans="1:9">
      <c r="A10" s="21">
        <v>8</v>
      </c>
      <c r="B10" s="163" t="s">
        <v>43</v>
      </c>
      <c r="C10" s="76">
        <v>3325933.71</v>
      </c>
      <c r="D10" s="77">
        <v>678</v>
      </c>
      <c r="E10" s="76">
        <v>4905.5069469026548</v>
      </c>
      <c r="F10" s="77">
        <v>1000</v>
      </c>
      <c r="G10" s="167" t="s">
        <v>64</v>
      </c>
      <c r="H10" s="78" t="s">
        <v>5</v>
      </c>
      <c r="I10" s="19"/>
    </row>
    <row r="11" spans="1:9">
      <c r="A11" s="21">
        <v>9</v>
      </c>
      <c r="B11" s="162" t="s">
        <v>44</v>
      </c>
      <c r="C11" s="76">
        <v>2616820.2599999998</v>
      </c>
      <c r="D11" s="77">
        <v>11157</v>
      </c>
      <c r="E11" s="76">
        <v>234.5451519225598</v>
      </c>
      <c r="F11" s="77">
        <v>100</v>
      </c>
      <c r="G11" s="165" t="s">
        <v>60</v>
      </c>
      <c r="H11" s="78" t="s">
        <v>7</v>
      </c>
      <c r="I11" s="19"/>
    </row>
    <row r="12" spans="1:9">
      <c r="A12" s="21">
        <v>10</v>
      </c>
      <c r="B12" s="163" t="s">
        <v>45</v>
      </c>
      <c r="C12" s="76">
        <v>1676603.65</v>
      </c>
      <c r="D12" s="77">
        <v>578</v>
      </c>
      <c r="E12" s="76">
        <v>2900.698356401384</v>
      </c>
      <c r="F12" s="77">
        <v>1000</v>
      </c>
      <c r="G12" s="166" t="s">
        <v>62</v>
      </c>
      <c r="H12" s="78" t="s">
        <v>1</v>
      </c>
      <c r="I12" s="19"/>
    </row>
    <row r="13" spans="1:9">
      <c r="A13" s="21">
        <v>11</v>
      </c>
      <c r="B13" s="162" t="s">
        <v>46</v>
      </c>
      <c r="C13" s="76">
        <v>1480700.68</v>
      </c>
      <c r="D13" s="77">
        <v>1155</v>
      </c>
      <c r="E13" s="76">
        <v>1281.9919307359307</v>
      </c>
      <c r="F13" s="77">
        <v>1000</v>
      </c>
      <c r="G13" s="168" t="s">
        <v>65</v>
      </c>
      <c r="H13" s="78" t="s">
        <v>6</v>
      </c>
      <c r="I13" s="19"/>
    </row>
    <row r="14" spans="1:9">
      <c r="A14" s="21">
        <v>12</v>
      </c>
      <c r="B14" s="163" t="s">
        <v>47</v>
      </c>
      <c r="C14" s="76">
        <v>1174774.1399999999</v>
      </c>
      <c r="D14" s="77">
        <v>379</v>
      </c>
      <c r="E14" s="76">
        <v>3099.6679155672819</v>
      </c>
      <c r="F14" s="77">
        <v>1000</v>
      </c>
      <c r="G14" s="166" t="s">
        <v>62</v>
      </c>
      <c r="H14" s="78" t="s">
        <v>1</v>
      </c>
      <c r="I14" s="19"/>
    </row>
    <row r="15" spans="1:9">
      <c r="A15" s="21">
        <v>13</v>
      </c>
      <c r="B15" s="162" t="s">
        <v>48</v>
      </c>
      <c r="C15" s="76">
        <v>1116600.24</v>
      </c>
      <c r="D15" s="77">
        <v>953</v>
      </c>
      <c r="E15" s="76">
        <v>1171.668667366212</v>
      </c>
      <c r="F15" s="77">
        <v>1000</v>
      </c>
      <c r="G15" s="168" t="s">
        <v>66</v>
      </c>
      <c r="H15" s="78" t="s">
        <v>0</v>
      </c>
      <c r="I15" s="19"/>
    </row>
    <row r="16" spans="1:9">
      <c r="A16" s="21">
        <v>14</v>
      </c>
      <c r="B16" s="162" t="s">
        <v>49</v>
      </c>
      <c r="C16" s="76">
        <v>1060509.97</v>
      </c>
      <c r="D16" s="77">
        <v>1337</v>
      </c>
      <c r="E16" s="76">
        <v>793.20117427075536</v>
      </c>
      <c r="F16" s="77">
        <v>1000</v>
      </c>
      <c r="G16" s="166" t="s">
        <v>62</v>
      </c>
      <c r="H16" s="78" t="s">
        <v>1</v>
      </c>
      <c r="I16" s="19"/>
    </row>
    <row r="17" spans="1:9">
      <c r="A17" s="21">
        <v>15</v>
      </c>
      <c r="B17" s="162" t="s">
        <v>50</v>
      </c>
      <c r="C17" s="76">
        <v>791032.6</v>
      </c>
      <c r="D17" s="77">
        <v>7704</v>
      </c>
      <c r="E17" s="76">
        <v>102.67816718587747</v>
      </c>
      <c r="F17" s="77">
        <v>100</v>
      </c>
      <c r="G17" s="168" t="s">
        <v>67</v>
      </c>
      <c r="H17" s="78" t="s">
        <v>11</v>
      </c>
      <c r="I17" s="19"/>
    </row>
    <row r="18" spans="1:9" ht="15" customHeight="1" thickBot="1">
      <c r="A18" s="201" t="s">
        <v>96</v>
      </c>
      <c r="B18" s="202"/>
      <c r="C18" s="90">
        <f>SUM(C3:C17)</f>
        <v>83686480.880099997</v>
      </c>
      <c r="D18" s="91">
        <f>SUM(D3:D17)</f>
        <v>8240463</v>
      </c>
      <c r="E18" s="52" t="s">
        <v>4</v>
      </c>
      <c r="F18" s="52" t="s">
        <v>4</v>
      </c>
      <c r="G18" s="52" t="s">
        <v>4</v>
      </c>
      <c r="H18" s="52" t="s">
        <v>4</v>
      </c>
    </row>
    <row r="19" spans="1:9" ht="15" customHeight="1">
      <c r="A19" s="204" t="s">
        <v>69</v>
      </c>
      <c r="B19" s="204"/>
      <c r="C19" s="204"/>
      <c r="D19" s="204"/>
      <c r="E19" s="204"/>
      <c r="F19" s="204"/>
      <c r="G19" s="204"/>
      <c r="H19" s="204"/>
    </row>
    <row r="20" spans="1:9" ht="15" customHeight="1" thickBot="1">
      <c r="A20" s="203"/>
      <c r="B20" s="203"/>
      <c r="C20" s="203"/>
      <c r="D20" s="203"/>
      <c r="E20" s="203"/>
      <c r="F20" s="203"/>
      <c r="G20" s="203"/>
      <c r="H20" s="203"/>
    </row>
    <row r="22" spans="1:9">
      <c r="B22" s="20" t="s">
        <v>68</v>
      </c>
      <c r="C22" s="23">
        <f>C18-SUM(C3:C12)</f>
        <v>5623617.6299999952</v>
      </c>
      <c r="D22" s="117">
        <f>C22/$C$18</f>
        <v>6.7198639145277392E-2</v>
      </c>
    </row>
    <row r="23" spans="1:9">
      <c r="B23" s="75" t="str">
        <f>B3</f>
        <v>КІNТО-Klasychnyi</v>
      </c>
      <c r="C23" s="76">
        <f>C3</f>
        <v>31007375.219999999</v>
      </c>
      <c r="D23" s="117">
        <f>C23/$C$18</f>
        <v>0.37051833096465303</v>
      </c>
      <c r="H23" s="19"/>
    </row>
    <row r="24" spans="1:9">
      <c r="B24" s="75" t="str">
        <f>B4</f>
        <v>OTP Fond Aktsii</v>
      </c>
      <c r="C24" s="76">
        <f>C4</f>
        <v>11806213.369999999</v>
      </c>
      <c r="D24" s="117">
        <f t="shared" ref="D24:D32" si="0">C24/$C$18</f>
        <v>0.14107670971270853</v>
      </c>
      <c r="H24" s="19"/>
    </row>
    <row r="25" spans="1:9">
      <c r="B25" s="75" t="str">
        <f t="shared" ref="B25:C32" si="1">B5</f>
        <v>UNIVER.UA/Myhailo Hrushevskyi: Fond Derzhavnykh Paperiv</v>
      </c>
      <c r="C25" s="76">
        <f t="shared" si="1"/>
        <v>7450535.3499999996</v>
      </c>
      <c r="D25" s="117">
        <f t="shared" si="0"/>
        <v>8.9029139135084354E-2</v>
      </c>
      <c r="H25" s="19"/>
    </row>
    <row r="26" spans="1:9">
      <c r="B26" s="75" t="str">
        <f t="shared" si="1"/>
        <v>КІNTO-Ekviti</v>
      </c>
      <c r="C26" s="76">
        <f t="shared" si="1"/>
        <v>5524997.4299999997</v>
      </c>
      <c r="D26" s="117">
        <f t="shared" si="0"/>
        <v>6.6020190739240439E-2</v>
      </c>
      <c r="H26" s="19"/>
    </row>
    <row r="27" spans="1:9">
      <c r="B27" s="75" t="str">
        <f t="shared" si="1"/>
        <v>OTP Klasychnyi'</v>
      </c>
      <c r="C27" s="76">
        <f t="shared" si="1"/>
        <v>5357467.8600000003</v>
      </c>
      <c r="D27" s="117">
        <f t="shared" si="0"/>
        <v>6.4018319370792956E-2</v>
      </c>
      <c r="H27" s="19"/>
    </row>
    <row r="28" spans="1:9">
      <c r="B28" s="75" t="str">
        <f t="shared" si="1"/>
        <v>Sofiivskyi</v>
      </c>
      <c r="C28" s="76">
        <f t="shared" si="1"/>
        <v>5078275.7200999996</v>
      </c>
      <c r="D28" s="117">
        <f t="shared" si="0"/>
        <v>6.0682151605535785E-2</v>
      </c>
      <c r="H28" s="19"/>
    </row>
    <row r="29" spans="1:9">
      <c r="B29" s="75" t="str">
        <f t="shared" si="1"/>
        <v>Altus – Depozyt</v>
      </c>
      <c r="C29" s="76">
        <f t="shared" si="1"/>
        <v>4218640.68</v>
      </c>
      <c r="D29" s="117">
        <f t="shared" si="0"/>
        <v>5.041006188376073E-2</v>
      </c>
      <c r="H29" s="19"/>
    </row>
    <row r="30" spans="1:9">
      <c r="B30" s="75" t="str">
        <f t="shared" si="1"/>
        <v>Altus – Zbalansovanyi</v>
      </c>
      <c r="C30" s="76">
        <f t="shared" si="1"/>
        <v>3325933.71</v>
      </c>
      <c r="D30" s="117">
        <f t="shared" si="0"/>
        <v>3.9742783721126475E-2</v>
      </c>
      <c r="H30" s="19"/>
    </row>
    <row r="31" spans="1:9">
      <c r="B31" s="75" t="str">
        <f t="shared" si="1"/>
        <v>KINTO-Kaznacheiskyi</v>
      </c>
      <c r="C31" s="76">
        <f t="shared" si="1"/>
        <v>2616820.2599999998</v>
      </c>
      <c r="D31" s="117">
        <f t="shared" si="0"/>
        <v>3.1269330870169969E-2</v>
      </c>
    </row>
    <row r="32" spans="1:9">
      <c r="B32" s="75" t="str">
        <f t="shared" si="1"/>
        <v>UNIVER.UA/Volodymyr Velykyi: Fond Zbalansovanyi</v>
      </c>
      <c r="C32" s="76">
        <f t="shared" si="1"/>
        <v>1676603.65</v>
      </c>
      <c r="D32" s="117">
        <f t="shared" si="0"/>
        <v>2.0034342851650289E-2</v>
      </c>
    </row>
  </sheetData>
  <mergeCells count="4">
    <mergeCell ref="A1:H1"/>
    <mergeCell ref="A18:B18"/>
    <mergeCell ref="A20:H20"/>
    <mergeCell ref="A19:H19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L60"/>
  <sheetViews>
    <sheetView zoomScale="80" workbookViewId="0">
      <selection activeCell="K26" sqref="K26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206" t="s">
        <v>85</v>
      </c>
      <c r="B1" s="206"/>
      <c r="C1" s="206"/>
      <c r="D1" s="206"/>
      <c r="E1" s="206"/>
      <c r="F1" s="206"/>
      <c r="G1" s="206"/>
      <c r="H1" s="206"/>
      <c r="I1" s="206"/>
      <c r="J1" s="93"/>
    </row>
    <row r="2" spans="1:11" s="20" customFormat="1" ht="15.75" customHeight="1" thickBot="1">
      <c r="A2" s="207" t="s">
        <v>52</v>
      </c>
      <c r="B2" s="94"/>
      <c r="C2" s="95"/>
      <c r="D2" s="96"/>
      <c r="E2" s="209" t="s">
        <v>75</v>
      </c>
      <c r="F2" s="209"/>
      <c r="G2" s="209"/>
      <c r="H2" s="209"/>
      <c r="I2" s="209"/>
      <c r="J2" s="209"/>
      <c r="K2" s="209"/>
    </row>
    <row r="3" spans="1:11" s="22" customFormat="1" ht="51.75" thickBot="1">
      <c r="A3" s="208"/>
      <c r="B3" s="169" t="s">
        <v>76</v>
      </c>
      <c r="C3" s="170" t="s">
        <v>77</v>
      </c>
      <c r="D3" s="170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8" t="s">
        <v>87</v>
      </c>
      <c r="J3" s="18" t="s">
        <v>83</v>
      </c>
      <c r="K3" s="171" t="s">
        <v>84</v>
      </c>
    </row>
    <row r="4" spans="1:11" s="20" customFormat="1" collapsed="1">
      <c r="A4" s="21">
        <v>1</v>
      </c>
      <c r="B4" s="160" t="s">
        <v>36</v>
      </c>
      <c r="C4" s="134">
        <v>38118</v>
      </c>
      <c r="D4" s="134">
        <v>38182</v>
      </c>
      <c r="E4" s="135">
        <v>-6.9295888552809437E-3</v>
      </c>
      <c r="F4" s="135">
        <v>4.4147406869512462E-3</v>
      </c>
      <c r="G4" s="135">
        <v>1.1012113311328564E-2</v>
      </c>
      <c r="H4" s="135">
        <v>4.2314600431268001E-2</v>
      </c>
      <c r="I4" s="135" t="s">
        <v>133</v>
      </c>
      <c r="J4" s="136">
        <v>5.387083696210988</v>
      </c>
      <c r="K4" s="110">
        <v>0.13107509018031299</v>
      </c>
    </row>
    <row r="5" spans="1:11" s="20" customFormat="1" collapsed="1">
      <c r="A5" s="21">
        <v>2</v>
      </c>
      <c r="B5" s="160" t="s">
        <v>43</v>
      </c>
      <c r="C5" s="134">
        <v>38828</v>
      </c>
      <c r="D5" s="134">
        <v>39028</v>
      </c>
      <c r="E5" s="135">
        <v>9.924644698507068E-3</v>
      </c>
      <c r="F5" s="135">
        <v>3.1408909641575278E-2</v>
      </c>
      <c r="G5" s="135">
        <v>6.4714455130403747E-2</v>
      </c>
      <c r="H5" s="135">
        <v>9.8931767800394477E-2</v>
      </c>
      <c r="I5" s="135">
        <v>6.2118975784851926E-2</v>
      </c>
      <c r="J5" s="136">
        <v>3.9055069469027055</v>
      </c>
      <c r="K5" s="111">
        <v>0.13299145399731427</v>
      </c>
    </row>
    <row r="6" spans="1:11" s="20" customFormat="1" collapsed="1">
      <c r="A6" s="21">
        <v>3</v>
      </c>
      <c r="B6" s="160" t="s">
        <v>45</v>
      </c>
      <c r="C6" s="134">
        <v>38919</v>
      </c>
      <c r="D6" s="134">
        <v>39092</v>
      </c>
      <c r="E6" s="135">
        <v>2.2581905091654253E-3</v>
      </c>
      <c r="F6" s="135">
        <v>2.5882577272295926E-3</v>
      </c>
      <c r="G6" s="135">
        <v>2.7962432977101104E-2</v>
      </c>
      <c r="H6" s="135">
        <v>0.1049511529445124</v>
      </c>
      <c r="I6" s="135">
        <v>3.5467079919505817E-2</v>
      </c>
      <c r="J6" s="136">
        <v>1.9006983564012789</v>
      </c>
      <c r="K6" s="111">
        <v>8.8475439881152251E-2</v>
      </c>
    </row>
    <row r="7" spans="1:11" s="20" customFormat="1" collapsed="1">
      <c r="A7" s="21">
        <v>4</v>
      </c>
      <c r="B7" s="160" t="s">
        <v>49</v>
      </c>
      <c r="C7" s="134">
        <v>38919</v>
      </c>
      <c r="D7" s="134">
        <v>39092</v>
      </c>
      <c r="E7" s="135">
        <v>-1.1880567150598598E-2</v>
      </c>
      <c r="F7" s="135">
        <v>-4.1111087442863514E-2</v>
      </c>
      <c r="G7" s="135">
        <v>-8.2657070103028252E-2</v>
      </c>
      <c r="H7" s="135">
        <v>-1.0642537458801393E-2</v>
      </c>
      <c r="I7" s="135">
        <v>-8.7148820937015703E-2</v>
      </c>
      <c r="J7" s="136">
        <v>-0.20679882572924635</v>
      </c>
      <c r="K7" s="111">
        <v>-1.8274281593665065E-2</v>
      </c>
    </row>
    <row r="8" spans="1:11" s="20" customFormat="1" collapsed="1">
      <c r="A8" s="21">
        <v>5</v>
      </c>
      <c r="B8" s="160" t="s">
        <v>40</v>
      </c>
      <c r="C8" s="134">
        <v>39413</v>
      </c>
      <c r="D8" s="134">
        <v>39589</v>
      </c>
      <c r="E8" s="135">
        <v>1.5898172260674581E-2</v>
      </c>
      <c r="F8" s="135">
        <v>4.3635651667704778E-2</v>
      </c>
      <c r="G8" s="135">
        <v>8.4538277232105274E-2</v>
      </c>
      <c r="H8" s="135">
        <v>0.16671544373299763</v>
      </c>
      <c r="I8" s="135">
        <v>9.9591889689625068E-2</v>
      </c>
      <c r="J8" s="136">
        <v>2.7457609694908767</v>
      </c>
      <c r="K8" s="111">
        <v>0.12514613826230248</v>
      </c>
    </row>
    <row r="9" spans="1:11" s="20" customFormat="1" collapsed="1">
      <c r="A9" s="21">
        <v>6</v>
      </c>
      <c r="B9" s="160" t="s">
        <v>48</v>
      </c>
      <c r="C9" s="134">
        <v>39429</v>
      </c>
      <c r="D9" s="134">
        <v>39618</v>
      </c>
      <c r="E9" s="135">
        <v>-5.4699763019755432E-3</v>
      </c>
      <c r="F9" s="135">
        <v>-1.2064087528607992E-2</v>
      </c>
      <c r="G9" s="135">
        <v>-5.1531386171087878E-2</v>
      </c>
      <c r="H9" s="135">
        <v>-5.6623926764141741E-2</v>
      </c>
      <c r="I9" s="135">
        <v>-4.7709699677579542E-2</v>
      </c>
      <c r="J9" s="136">
        <v>0.17166866736624709</v>
      </c>
      <c r="K9" s="111">
        <v>1.4348470298140015E-2</v>
      </c>
    </row>
    <row r="10" spans="1:11" s="20" customFormat="1" collapsed="1">
      <c r="A10" s="21">
        <v>7</v>
      </c>
      <c r="B10" s="160" t="s">
        <v>50</v>
      </c>
      <c r="C10" s="134">
        <v>39560</v>
      </c>
      <c r="D10" s="134">
        <v>39770</v>
      </c>
      <c r="E10" s="135">
        <v>-1.5531080860841762E-2</v>
      </c>
      <c r="F10" s="135">
        <v>-1.8920070506570297E-2</v>
      </c>
      <c r="G10" s="135">
        <v>-1.9132409961172492E-2</v>
      </c>
      <c r="H10" s="135">
        <v>1.6903986015956995E-2</v>
      </c>
      <c r="I10" s="135" t="s">
        <v>133</v>
      </c>
      <c r="J10" s="136">
        <v>2.6781671858785661E-2</v>
      </c>
      <c r="K10" s="111">
        <v>2.4721322976362092E-3</v>
      </c>
    </row>
    <row r="11" spans="1:11" s="20" customFormat="1" collapsed="1">
      <c r="A11" s="21">
        <v>8</v>
      </c>
      <c r="B11" s="160" t="s">
        <v>70</v>
      </c>
      <c r="C11" s="134">
        <v>39884</v>
      </c>
      <c r="D11" s="134">
        <v>40001</v>
      </c>
      <c r="E11" s="135">
        <v>-2.5765805296192879E-3</v>
      </c>
      <c r="F11" s="135">
        <v>-2.2370247144956057E-3</v>
      </c>
      <c r="G11" s="135">
        <v>-1.383254869075512E-2</v>
      </c>
      <c r="H11" s="135">
        <v>-1.4313684445920294E-2</v>
      </c>
      <c r="I11" s="135">
        <v>-1.6581615116910253E-2</v>
      </c>
      <c r="J11" s="136">
        <v>0.26444839745099102</v>
      </c>
      <c r="K11" s="111">
        <v>2.3571151933981405E-2</v>
      </c>
    </row>
    <row r="12" spans="1:11" s="20" customFormat="1" collapsed="1">
      <c r="A12" s="21">
        <v>9</v>
      </c>
      <c r="B12" s="160" t="s">
        <v>71</v>
      </c>
      <c r="C12" s="134">
        <v>40253</v>
      </c>
      <c r="D12" s="134">
        <v>40366</v>
      </c>
      <c r="E12" s="135">
        <v>-1.35687147920176E-2</v>
      </c>
      <c r="F12" s="135">
        <v>-4.7369500026895883E-3</v>
      </c>
      <c r="G12" s="135">
        <v>3.2658505652077618E-2</v>
      </c>
      <c r="H12" s="135">
        <v>8.1202619355520422E-2</v>
      </c>
      <c r="I12" s="135">
        <v>3.4540234872255438E-2</v>
      </c>
      <c r="J12" s="136">
        <v>0.4476662499255295</v>
      </c>
      <c r="K12" s="111">
        <v>4.1626127007486469E-2</v>
      </c>
    </row>
    <row r="13" spans="1:11" s="20" customFormat="1" collapsed="1">
      <c r="A13" s="21">
        <v>10</v>
      </c>
      <c r="B13" s="160" t="s">
        <v>41</v>
      </c>
      <c r="C13" s="134">
        <v>40114</v>
      </c>
      <c r="D13" s="134">
        <v>40401</v>
      </c>
      <c r="E13" s="135">
        <v>-5.1704155750137426E-3</v>
      </c>
      <c r="F13" s="135">
        <v>-8.9928585886575041E-3</v>
      </c>
      <c r="G13" s="135">
        <v>5.753504768454043E-3</v>
      </c>
      <c r="H13" s="135">
        <v>-0.14794164913317565</v>
      </c>
      <c r="I13" s="135">
        <v>-0.16288332284732432</v>
      </c>
      <c r="J13" s="136">
        <v>0.42208785217025158</v>
      </c>
      <c r="K13" s="111">
        <v>4.0012372748740033E-2</v>
      </c>
    </row>
    <row r="14" spans="1:11" s="20" customFormat="1">
      <c r="A14" s="21">
        <v>11</v>
      </c>
      <c r="B14" s="160" t="s">
        <v>42</v>
      </c>
      <c r="C14" s="134">
        <v>40226</v>
      </c>
      <c r="D14" s="134">
        <v>40430</v>
      </c>
      <c r="E14" s="135">
        <v>-1.7627144421079599E-3</v>
      </c>
      <c r="F14" s="135">
        <v>1.0406085968803547E-2</v>
      </c>
      <c r="G14" s="135">
        <v>2.1984628497431435E-2</v>
      </c>
      <c r="H14" s="135">
        <v>5.2060615015281142E-2</v>
      </c>
      <c r="I14" s="135">
        <v>1.9335870303254676E-2</v>
      </c>
      <c r="J14" s="136">
        <v>2.3587903503184346</v>
      </c>
      <c r="K14" s="111">
        <v>0.14590598027407253</v>
      </c>
    </row>
    <row r="15" spans="1:11" s="20" customFormat="1">
      <c r="A15" s="21">
        <v>12</v>
      </c>
      <c r="B15" s="160" t="s">
        <v>47</v>
      </c>
      <c r="C15" s="134">
        <v>40427</v>
      </c>
      <c r="D15" s="134">
        <v>40543</v>
      </c>
      <c r="E15" s="135">
        <v>1.3709366233529252E-2</v>
      </c>
      <c r="F15" s="135">
        <v>3.6381331937084482E-2</v>
      </c>
      <c r="G15" s="135">
        <v>6.8268653394531142E-2</v>
      </c>
      <c r="H15" s="135">
        <v>0.15519520288475896</v>
      </c>
      <c r="I15" s="135">
        <v>9.3177812561030748E-2</v>
      </c>
      <c r="J15" s="136">
        <v>2.0996679155672897</v>
      </c>
      <c r="K15" s="111">
        <v>0.14082969141046031</v>
      </c>
    </row>
    <row r="16" spans="1:11" s="20" customFormat="1">
      <c r="A16" s="21">
        <v>13</v>
      </c>
      <c r="B16" s="160" t="s">
        <v>46</v>
      </c>
      <c r="C16" s="134">
        <v>40444</v>
      </c>
      <c r="D16" s="134">
        <v>40638</v>
      </c>
      <c r="E16" s="135">
        <v>-1.6300047547356811E-2</v>
      </c>
      <c r="F16" s="135">
        <v>-1.9962043173374355E-2</v>
      </c>
      <c r="G16" s="135">
        <v>-6.3147345346941219E-2</v>
      </c>
      <c r="H16" s="135">
        <v>-3.2198560931721909E-2</v>
      </c>
      <c r="I16" s="135">
        <v>-5.3808797246954976E-2</v>
      </c>
      <c r="J16" s="136">
        <v>0.28199193073593642</v>
      </c>
      <c r="K16" s="111">
        <v>3.0285517477403712E-2</v>
      </c>
    </row>
    <row r="17" spans="1:12" s="20" customFormat="1" collapsed="1">
      <c r="A17" s="21">
        <v>14</v>
      </c>
      <c r="B17" s="160" t="s">
        <v>72</v>
      </c>
      <c r="C17" s="134">
        <v>40427</v>
      </c>
      <c r="D17" s="134">
        <v>40708</v>
      </c>
      <c r="E17" s="135">
        <v>1.2948176185689997E-2</v>
      </c>
      <c r="F17" s="135">
        <v>3.5208946121436657E-2</v>
      </c>
      <c r="G17" s="135">
        <v>6.1567077998959885E-2</v>
      </c>
      <c r="H17" s="135">
        <v>0.14743363896760386</v>
      </c>
      <c r="I17" s="135">
        <v>8.3764064651947523E-2</v>
      </c>
      <c r="J17" s="136">
        <v>2.5580398042025028</v>
      </c>
      <c r="K17" s="111">
        <v>0.16886461412701581</v>
      </c>
    </row>
    <row r="18" spans="1:12" s="20" customFormat="1" collapsed="1">
      <c r="A18" s="21">
        <v>15</v>
      </c>
      <c r="B18" s="160" t="s">
        <v>73</v>
      </c>
      <c r="C18" s="134">
        <v>41026</v>
      </c>
      <c r="D18" s="134">
        <v>41242</v>
      </c>
      <c r="E18" s="135">
        <v>-1.8615208280311157E-2</v>
      </c>
      <c r="F18" s="135">
        <v>5.5278349305822871E-3</v>
      </c>
      <c r="G18" s="135">
        <v>1.50897108451995E-2</v>
      </c>
      <c r="H18" s="135">
        <v>7.0222199399467611E-2</v>
      </c>
      <c r="I18" s="135">
        <v>3.0939020076756529E-2</v>
      </c>
      <c r="J18" s="136">
        <v>1.3454515192256062</v>
      </c>
      <c r="K18" s="111">
        <v>0.13630772230764299</v>
      </c>
    </row>
    <row r="19" spans="1:12" s="20" customFormat="1" ht="15.75" thickBot="1">
      <c r="A19" s="133"/>
      <c r="B19" s="172" t="s">
        <v>86</v>
      </c>
      <c r="C19" s="137" t="s">
        <v>4</v>
      </c>
      <c r="D19" s="137" t="s">
        <v>4</v>
      </c>
      <c r="E19" s="138">
        <f>AVERAGE(E4:E18)</f>
        <v>-2.8710896298371389E-3</v>
      </c>
      <c r="F19" s="138">
        <f>AVERAGE(F4:F18)</f>
        <v>4.1031757816072673E-3</v>
      </c>
      <c r="G19" s="138">
        <f>AVERAGE(G4:G18)</f>
        <v>1.0883239968973824E-2</v>
      </c>
      <c r="H19" s="138">
        <f>AVERAGE(H4:H18)</f>
        <v>4.4947391187600036E-2</v>
      </c>
      <c r="I19" s="138">
        <f>AVERAGE(I4:I18)</f>
        <v>6.9848224641109952E-3</v>
      </c>
      <c r="J19" s="137" t="s">
        <v>4</v>
      </c>
      <c r="K19" s="198">
        <f>AVERAGE(K4:K18)</f>
        <v>8.0242508040666419E-2</v>
      </c>
      <c r="L19" s="139"/>
    </row>
    <row r="20" spans="1:12" s="20" customFormat="1">
      <c r="A20" s="210" t="s">
        <v>74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</row>
    <row r="21" spans="1:12" s="20" customFormat="1" ht="15" collapsed="1" thickBot="1">
      <c r="A21" s="205"/>
      <c r="B21" s="205"/>
      <c r="C21" s="205"/>
      <c r="D21" s="205"/>
      <c r="E21" s="205"/>
      <c r="F21" s="205"/>
      <c r="G21" s="205"/>
      <c r="H21" s="205"/>
      <c r="I21" s="150"/>
      <c r="J21" s="150"/>
      <c r="K21" s="150"/>
    </row>
    <row r="22" spans="1:12" s="20" customFormat="1" collapsed="1">
      <c r="E22" s="100"/>
      <c r="J22" s="19"/>
    </row>
    <row r="23" spans="1:12" s="20" customFormat="1" collapsed="1">
      <c r="E23" s="101"/>
      <c r="J23" s="19"/>
    </row>
    <row r="24" spans="1:12" s="20" customFormat="1">
      <c r="E24" s="100"/>
      <c r="F24" s="100"/>
      <c r="J24" s="19"/>
    </row>
    <row r="25" spans="1:12" s="20" customFormat="1" collapsed="1">
      <c r="E25" s="101"/>
      <c r="I25" s="101"/>
      <c r="J25" s="19"/>
    </row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/>
    <row r="40" spans="3:8" s="20" customFormat="1"/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</sheetData>
  <mergeCells count="5">
    <mergeCell ref="A21:H21"/>
    <mergeCell ref="A1:I1"/>
    <mergeCell ref="A2:A3"/>
    <mergeCell ref="E2:K2"/>
    <mergeCell ref="A20:K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2"/>
  </sheetPr>
  <dimension ref="A1:H66"/>
  <sheetViews>
    <sheetView zoomScale="70" zoomScaleNormal="70" workbookViewId="0">
      <selection activeCell="C72" sqref="C72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39" customWidth="1"/>
    <col min="5" max="7" width="24.7109375" style="28" customWidth="1"/>
    <col min="8" max="16384" width="9.140625" style="28"/>
  </cols>
  <sheetData>
    <row r="1" spans="1:8" ht="16.5" thickBot="1">
      <c r="A1" s="206" t="s">
        <v>88</v>
      </c>
      <c r="B1" s="206"/>
      <c r="C1" s="206"/>
      <c r="D1" s="206"/>
      <c r="E1" s="206"/>
      <c r="F1" s="206"/>
      <c r="G1" s="206"/>
    </row>
    <row r="2" spans="1:8" ht="15.75" customHeight="1" thickBot="1">
      <c r="A2" s="214" t="s">
        <v>89</v>
      </c>
      <c r="B2" s="82"/>
      <c r="C2" s="212" t="s">
        <v>90</v>
      </c>
      <c r="D2" s="213"/>
      <c r="E2" s="212" t="s">
        <v>91</v>
      </c>
      <c r="F2" s="213"/>
      <c r="G2" s="83"/>
    </row>
    <row r="3" spans="1:8" ht="45.75" thickBot="1">
      <c r="A3" s="215"/>
      <c r="B3" s="173" t="s">
        <v>76</v>
      </c>
      <c r="C3" s="97" t="s">
        <v>92</v>
      </c>
      <c r="D3" s="97" t="s">
        <v>93</v>
      </c>
      <c r="E3" s="97" t="s">
        <v>94</v>
      </c>
      <c r="F3" s="97" t="s">
        <v>93</v>
      </c>
      <c r="G3" s="18" t="s">
        <v>95</v>
      </c>
    </row>
    <row r="4" spans="1:8" ht="15" customHeight="1">
      <c r="A4" s="21">
        <v>1</v>
      </c>
      <c r="B4" s="174" t="s">
        <v>46</v>
      </c>
      <c r="C4" s="36">
        <v>276.51179999999999</v>
      </c>
      <c r="D4" s="88">
        <v>0.22962494056580229</v>
      </c>
      <c r="E4" s="37">
        <v>231</v>
      </c>
      <c r="F4" s="88">
        <v>0.25</v>
      </c>
      <c r="G4" s="38">
        <v>298.65920500000004</v>
      </c>
      <c r="H4" s="49"/>
    </row>
    <row r="5" spans="1:8" ht="14.25" customHeight="1">
      <c r="A5" s="21">
        <v>2</v>
      </c>
      <c r="B5" s="174" t="s">
        <v>40</v>
      </c>
      <c r="C5" s="36">
        <v>359.31127999999933</v>
      </c>
      <c r="D5" s="88">
        <v>6.9557319118196778E-2</v>
      </c>
      <c r="E5" s="37">
        <v>74</v>
      </c>
      <c r="F5" s="88">
        <v>5.2819414703783013E-2</v>
      </c>
      <c r="G5" s="38">
        <v>274.35515039876594</v>
      </c>
      <c r="H5" s="49"/>
    </row>
    <row r="6" spans="1:8">
      <c r="A6" s="21">
        <v>3</v>
      </c>
      <c r="B6" s="174" t="s">
        <v>71</v>
      </c>
      <c r="C6" s="36">
        <v>-78.623380000000822</v>
      </c>
      <c r="D6" s="88">
        <v>-6.6154362616719009E-3</v>
      </c>
      <c r="E6" s="37">
        <v>57084</v>
      </c>
      <c r="F6" s="88">
        <v>7.0489233610487589E-3</v>
      </c>
      <c r="G6" s="38">
        <v>84.379993590182465</v>
      </c>
    </row>
    <row r="7" spans="1:8">
      <c r="A7" s="21">
        <v>4</v>
      </c>
      <c r="B7" s="174" t="s">
        <v>36</v>
      </c>
      <c r="C7" s="36">
        <v>-213.79504000000287</v>
      </c>
      <c r="D7" s="88">
        <v>-6.8477586912849709E-3</v>
      </c>
      <c r="E7" s="37">
        <v>4</v>
      </c>
      <c r="F7" s="88">
        <v>8.2401170096615367E-5</v>
      </c>
      <c r="G7" s="38">
        <v>2.5748392460292253</v>
      </c>
    </row>
    <row r="8" spans="1:8">
      <c r="A8" s="21">
        <v>5</v>
      </c>
      <c r="B8" s="174" t="s">
        <v>73</v>
      </c>
      <c r="C8" s="36">
        <v>-47.246710000000427</v>
      </c>
      <c r="D8" s="88">
        <v>-1.7734805668192501E-2</v>
      </c>
      <c r="E8" s="37">
        <v>10</v>
      </c>
      <c r="F8" s="88">
        <v>8.971023593792052E-4</v>
      </c>
      <c r="G8" s="38">
        <v>2.3897497084415078</v>
      </c>
    </row>
    <row r="9" spans="1:8">
      <c r="A9" s="21">
        <v>6</v>
      </c>
      <c r="B9" s="174" t="s">
        <v>72</v>
      </c>
      <c r="C9" s="36">
        <v>95.237689999999489</v>
      </c>
      <c r="D9" s="88">
        <v>1.2948176185707145E-2</v>
      </c>
      <c r="E9" s="37">
        <v>0</v>
      </c>
      <c r="F9" s="88">
        <v>0</v>
      </c>
      <c r="G9" s="38">
        <v>0</v>
      </c>
    </row>
    <row r="10" spans="1:8">
      <c r="A10" s="21">
        <v>7</v>
      </c>
      <c r="B10" s="174" t="s">
        <v>43</v>
      </c>
      <c r="C10" s="36">
        <v>32.684330000000074</v>
      </c>
      <c r="D10" s="88">
        <v>9.9246446984831965E-3</v>
      </c>
      <c r="E10" s="37">
        <v>0</v>
      </c>
      <c r="F10" s="88">
        <v>0</v>
      </c>
      <c r="G10" s="38">
        <v>0</v>
      </c>
      <c r="H10" s="49"/>
    </row>
    <row r="11" spans="1:8">
      <c r="A11" s="21">
        <v>8</v>
      </c>
      <c r="B11" s="174" t="s">
        <v>47</v>
      </c>
      <c r="C11" s="36">
        <v>15.887599999999861</v>
      </c>
      <c r="D11" s="88">
        <v>1.3709366233557134E-2</v>
      </c>
      <c r="E11" s="37">
        <v>0</v>
      </c>
      <c r="F11" s="88">
        <v>0</v>
      </c>
      <c r="G11" s="38">
        <v>0</v>
      </c>
    </row>
    <row r="12" spans="1:8">
      <c r="A12" s="21">
        <v>9</v>
      </c>
      <c r="B12" s="174" t="s">
        <v>45</v>
      </c>
      <c r="C12" s="36">
        <v>3.7775599999998231</v>
      </c>
      <c r="D12" s="88">
        <v>2.2581905092117632E-3</v>
      </c>
      <c r="E12" s="37">
        <v>0</v>
      </c>
      <c r="F12" s="88">
        <v>0</v>
      </c>
      <c r="G12" s="38">
        <v>0</v>
      </c>
    </row>
    <row r="13" spans="1:8">
      <c r="A13" s="21">
        <v>10</v>
      </c>
      <c r="B13" s="174" t="s">
        <v>48</v>
      </c>
      <c r="C13" s="36">
        <v>-6.141370000000113</v>
      </c>
      <c r="D13" s="88">
        <v>-5.4699763020274201E-3</v>
      </c>
      <c r="E13" s="37">
        <v>0</v>
      </c>
      <c r="F13" s="88">
        <v>0</v>
      </c>
      <c r="G13" s="38">
        <v>0</v>
      </c>
    </row>
    <row r="14" spans="1:8">
      <c r="A14" s="21">
        <v>11</v>
      </c>
      <c r="B14" s="174" t="s">
        <v>42</v>
      </c>
      <c r="C14" s="36">
        <v>-7.4493900000005961</v>
      </c>
      <c r="D14" s="88">
        <v>-1.7627144420990998E-3</v>
      </c>
      <c r="E14" s="37">
        <v>0</v>
      </c>
      <c r="F14" s="88">
        <v>0</v>
      </c>
      <c r="G14" s="38">
        <v>0</v>
      </c>
    </row>
    <row r="15" spans="1:8">
      <c r="A15" s="21">
        <v>12</v>
      </c>
      <c r="B15" s="174" t="s">
        <v>50</v>
      </c>
      <c r="C15" s="36">
        <v>-12.479410000000033</v>
      </c>
      <c r="D15" s="88">
        <v>-1.5531080860882257E-2</v>
      </c>
      <c r="E15" s="37">
        <v>0</v>
      </c>
      <c r="F15" s="88">
        <v>0</v>
      </c>
      <c r="G15" s="38">
        <v>0</v>
      </c>
    </row>
    <row r="16" spans="1:8">
      <c r="A16" s="21">
        <v>13</v>
      </c>
      <c r="B16" s="174" t="s">
        <v>41</v>
      </c>
      <c r="C16" s="36">
        <v>-26.393260000000705</v>
      </c>
      <c r="D16" s="88">
        <v>-5.1704155750141633E-3</v>
      </c>
      <c r="E16" s="37">
        <v>0</v>
      </c>
      <c r="F16" s="88">
        <v>0</v>
      </c>
      <c r="G16" s="38">
        <v>0</v>
      </c>
    </row>
    <row r="17" spans="1:8">
      <c r="A17" s="21">
        <v>14</v>
      </c>
      <c r="B17" s="174" t="s">
        <v>49</v>
      </c>
      <c r="C17" s="36">
        <v>-20.778330000000075</v>
      </c>
      <c r="D17" s="88">
        <v>-1.9216271923038541E-2</v>
      </c>
      <c r="E17" s="37">
        <v>-10</v>
      </c>
      <c r="F17" s="88">
        <v>-7.4239049740163323E-3</v>
      </c>
      <c r="G17" s="38">
        <v>-7.9533489235337962</v>
      </c>
    </row>
    <row r="18" spans="1:8">
      <c r="A18" s="21">
        <v>15</v>
      </c>
      <c r="B18" s="174" t="s">
        <v>70</v>
      </c>
      <c r="C18" s="36">
        <v>-129.20164999999943</v>
      </c>
      <c r="D18" s="88">
        <v>-2.3548283665439772E-2</v>
      </c>
      <c r="E18" s="37">
        <v>-91</v>
      </c>
      <c r="F18" s="88">
        <v>-2.1025878003696857E-2</v>
      </c>
      <c r="G18" s="38">
        <v>-115.19384319733381</v>
      </c>
    </row>
    <row r="19" spans="1:8" ht="15.75" thickBot="1">
      <c r="A19" s="81"/>
      <c r="B19" s="175" t="s">
        <v>96</v>
      </c>
      <c r="C19" s="85">
        <v>241.30171999999348</v>
      </c>
      <c r="D19" s="89">
        <v>2.89173949206851E-3</v>
      </c>
      <c r="E19" s="86">
        <v>57302</v>
      </c>
      <c r="F19" s="89">
        <v>7.0024285236475244E-3</v>
      </c>
      <c r="G19" s="87">
        <v>539.21174582255162</v>
      </c>
      <c r="H19" s="49"/>
    </row>
    <row r="20" spans="1:8" ht="15" customHeight="1" thickBot="1">
      <c r="A20" s="211"/>
      <c r="B20" s="211"/>
      <c r="C20" s="211"/>
      <c r="D20" s="211"/>
      <c r="E20" s="211"/>
      <c r="F20" s="211"/>
      <c r="G20" s="211"/>
      <c r="H20" s="149"/>
    </row>
    <row r="40" spans="2:5" ht="15">
      <c r="B40" s="55"/>
      <c r="C40" s="56"/>
      <c r="D40" s="57"/>
      <c r="E40" s="58"/>
    </row>
    <row r="41" spans="2:5" ht="15">
      <c r="B41" s="55"/>
      <c r="C41" s="56"/>
      <c r="D41" s="57"/>
      <c r="E41" s="58"/>
    </row>
    <row r="42" spans="2:5" ht="15">
      <c r="B42" s="55"/>
      <c r="C42" s="56"/>
      <c r="D42" s="57"/>
      <c r="E42" s="58"/>
    </row>
    <row r="43" spans="2:5" ht="15">
      <c r="B43" s="55"/>
      <c r="C43" s="56"/>
      <c r="D43" s="57"/>
      <c r="E43" s="58"/>
    </row>
    <row r="44" spans="2:5" ht="15">
      <c r="B44" s="55"/>
      <c r="C44" s="56"/>
      <c r="D44" s="57"/>
      <c r="E44" s="58"/>
    </row>
    <row r="45" spans="2:5" ht="15">
      <c r="B45" s="55"/>
      <c r="C45" s="56"/>
      <c r="D45" s="57"/>
      <c r="E45" s="58"/>
    </row>
    <row r="46" spans="2:5" ht="15.75" thickBot="1">
      <c r="B46" s="72"/>
      <c r="C46" s="72"/>
      <c r="D46" s="72"/>
      <c r="E46" s="72"/>
    </row>
    <row r="49" spans="2:6" ht="14.25" customHeight="1"/>
    <row r="50" spans="2:6">
      <c r="F50" s="49"/>
    </row>
    <row r="52" spans="2:6">
      <c r="F52"/>
    </row>
    <row r="53" spans="2:6">
      <c r="F53"/>
    </row>
    <row r="54" spans="2:6" ht="30.75" thickBot="1">
      <c r="B54" s="156" t="s">
        <v>76</v>
      </c>
      <c r="C54" s="97" t="s">
        <v>97</v>
      </c>
      <c r="D54" s="97" t="s">
        <v>98</v>
      </c>
      <c r="E54" s="34" t="s">
        <v>99</v>
      </c>
      <c r="F54"/>
    </row>
    <row r="55" spans="2:6">
      <c r="B55" s="35" t="str">
        <f t="shared" ref="B55:D59" si="0">B4</f>
        <v>VSI</v>
      </c>
      <c r="C55" s="36">
        <f t="shared" si="0"/>
        <v>276.51179999999999</v>
      </c>
      <c r="D55" s="88">
        <f t="shared" si="0"/>
        <v>0.22962494056580229</v>
      </c>
      <c r="E55" s="38">
        <f>G4</f>
        <v>298.65920500000004</v>
      </c>
    </row>
    <row r="56" spans="2:6">
      <c r="B56" s="35" t="str">
        <f t="shared" si="0"/>
        <v>OTP Klasychnyi'</v>
      </c>
      <c r="C56" s="36">
        <f t="shared" si="0"/>
        <v>359.31127999999933</v>
      </c>
      <c r="D56" s="88">
        <f t="shared" si="0"/>
        <v>6.9557319118196778E-2</v>
      </c>
      <c r="E56" s="38">
        <f>G5</f>
        <v>274.35515039876594</v>
      </c>
    </row>
    <row r="57" spans="2:6">
      <c r="B57" s="35" t="str">
        <f t="shared" si="0"/>
        <v xml:space="preserve">OTP Fond Aktsii  </v>
      </c>
      <c r="C57" s="36">
        <f t="shared" si="0"/>
        <v>-78.623380000000822</v>
      </c>
      <c r="D57" s="88">
        <f t="shared" si="0"/>
        <v>-6.6154362616719009E-3</v>
      </c>
      <c r="E57" s="38">
        <f>G6</f>
        <v>84.379993590182465</v>
      </c>
    </row>
    <row r="58" spans="2:6">
      <c r="B58" s="35" t="str">
        <f t="shared" si="0"/>
        <v>КІNТО-Klasychnyi</v>
      </c>
      <c r="C58" s="36">
        <f t="shared" si="0"/>
        <v>-213.79504000000287</v>
      </c>
      <c r="D58" s="88">
        <f t="shared" si="0"/>
        <v>-6.8477586912849709E-3</v>
      </c>
      <c r="E58" s="38">
        <f>G7</f>
        <v>2.5748392460292253</v>
      </c>
    </row>
    <row r="59" spans="2:6">
      <c r="B59" s="113" t="str">
        <f t="shared" si="0"/>
        <v xml:space="preserve">KINTO-Kaznacheyskyi   </v>
      </c>
      <c r="C59" s="114">
        <f t="shared" si="0"/>
        <v>-47.246710000000427</v>
      </c>
      <c r="D59" s="115">
        <f t="shared" si="0"/>
        <v>-1.7734805668192501E-2</v>
      </c>
      <c r="E59" s="116">
        <f>G8</f>
        <v>2.3897497084415078</v>
      </c>
    </row>
    <row r="60" spans="2:6">
      <c r="B60" s="112" t="str">
        <f t="shared" ref="B60:D63" si="1">B14</f>
        <v>Altus – Depozyt</v>
      </c>
      <c r="C60" s="36">
        <f t="shared" si="1"/>
        <v>-7.4493900000005961</v>
      </c>
      <c r="D60" s="88">
        <f t="shared" si="1"/>
        <v>-1.7627144420990998E-3</v>
      </c>
      <c r="E60" s="38">
        <f>G14</f>
        <v>0</v>
      </c>
    </row>
    <row r="61" spans="2:6">
      <c r="B61" s="112" t="str">
        <f t="shared" si="1"/>
        <v>Nadbannia</v>
      </c>
      <c r="C61" s="36">
        <f t="shared" si="1"/>
        <v>-12.479410000000033</v>
      </c>
      <c r="D61" s="88">
        <f t="shared" si="1"/>
        <v>-1.5531080860882257E-2</v>
      </c>
      <c r="E61" s="38">
        <f>G15</f>
        <v>0</v>
      </c>
    </row>
    <row r="62" spans="2:6">
      <c r="B62" s="112" t="str">
        <f t="shared" si="1"/>
        <v>Sofiivskyi</v>
      </c>
      <c r="C62" s="36">
        <f t="shared" si="1"/>
        <v>-26.393260000000705</v>
      </c>
      <c r="D62" s="88">
        <f t="shared" si="1"/>
        <v>-5.1704155750141633E-3</v>
      </c>
      <c r="E62" s="38">
        <f>G16</f>
        <v>0</v>
      </c>
    </row>
    <row r="63" spans="2:6">
      <c r="B63" s="112" t="str">
        <f t="shared" si="1"/>
        <v>UNIVER.UA/Iaroslav Mudryi: Fond Aktsii</v>
      </c>
      <c r="C63" s="36">
        <f t="shared" si="1"/>
        <v>-20.778330000000075</v>
      </c>
      <c r="D63" s="88">
        <f t="shared" si="1"/>
        <v>-1.9216271923038541E-2</v>
      </c>
      <c r="E63" s="38">
        <f>G17</f>
        <v>-7.9533489235337962</v>
      </c>
    </row>
    <row r="64" spans="2:6">
      <c r="B64" s="112" t="str">
        <f>B18</f>
        <v>КІNТО-Еkviti</v>
      </c>
      <c r="C64" s="36">
        <f>C18</f>
        <v>-129.20164999999943</v>
      </c>
      <c r="D64" s="88">
        <f>D18</f>
        <v>-2.3548283665439772E-2</v>
      </c>
      <c r="E64" s="38">
        <f>G18</f>
        <v>-115.19384319733381</v>
      </c>
    </row>
    <row r="65" spans="2:5">
      <c r="B65" s="123" t="s">
        <v>68</v>
      </c>
      <c r="C65" s="124">
        <f>C19-SUM(C55:C64)</f>
        <v>141.44580999999908</v>
      </c>
      <c r="D65" s="125"/>
      <c r="E65" s="124">
        <f>G19-SUM(E55:E64)</f>
        <v>0</v>
      </c>
    </row>
    <row r="66" spans="2:5" ht="15">
      <c r="B66" s="121" t="s">
        <v>96</v>
      </c>
      <c r="C66" s="122">
        <f>SUM(C55:C65)</f>
        <v>241.30171999999348</v>
      </c>
      <c r="D66" s="122"/>
      <c r="E66" s="122">
        <f>SUM(E55:E65)</f>
        <v>539.21174582255162</v>
      </c>
    </row>
  </sheetData>
  <mergeCells count="5">
    <mergeCell ref="A20:G20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C105"/>
  <sheetViews>
    <sheetView zoomScale="80" workbookViewId="0">
      <selection activeCell="A27" sqref="A27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1" t="s">
        <v>76</v>
      </c>
      <c r="B1" s="62" t="s">
        <v>123</v>
      </c>
      <c r="C1" s="10"/>
    </row>
    <row r="2" spans="1:3" ht="14.25">
      <c r="A2" s="178" t="s">
        <v>73</v>
      </c>
      <c r="B2" s="157">
        <v>-1.8615208280311157E-2</v>
      </c>
      <c r="C2" s="10"/>
    </row>
    <row r="3" spans="1:3" ht="14.25">
      <c r="A3" s="178" t="s">
        <v>46</v>
      </c>
      <c r="B3" s="129">
        <v>-1.6300047547356811E-2</v>
      </c>
      <c r="C3" s="10"/>
    </row>
    <row r="4" spans="1:3" ht="14.25">
      <c r="A4" s="178" t="s">
        <v>50</v>
      </c>
      <c r="B4" s="129">
        <v>-1.5531080860841762E-2</v>
      </c>
      <c r="C4" s="10"/>
    </row>
    <row r="5" spans="1:3" ht="15" thickBot="1">
      <c r="A5" s="174" t="s">
        <v>71</v>
      </c>
      <c r="B5" s="130">
        <v>-1.35687147920176E-2</v>
      </c>
      <c r="C5" s="10"/>
    </row>
    <row r="6" spans="1:3" ht="14.25">
      <c r="A6" s="179" t="s">
        <v>49</v>
      </c>
      <c r="B6" s="130">
        <v>-1.1880567150598598E-2</v>
      </c>
      <c r="C6" s="10"/>
    </row>
    <row r="7" spans="1:3" ht="14.25">
      <c r="A7" s="178" t="s">
        <v>36</v>
      </c>
      <c r="B7" s="130">
        <v>-6.9295888552809437E-3</v>
      </c>
      <c r="C7" s="10"/>
    </row>
    <row r="8" spans="1:3" ht="14.25">
      <c r="A8" s="178" t="s">
        <v>48</v>
      </c>
      <c r="B8" s="130">
        <v>-5.4699763019755432E-3</v>
      </c>
      <c r="C8" s="10"/>
    </row>
    <row r="9" spans="1:3" ht="14.25">
      <c r="A9" s="178" t="s">
        <v>41</v>
      </c>
      <c r="B9" s="130">
        <v>-5.1704155750137426E-3</v>
      </c>
      <c r="C9" s="10"/>
    </row>
    <row r="10" spans="1:3" ht="14.25">
      <c r="A10" s="178" t="s">
        <v>70</v>
      </c>
      <c r="B10" s="130">
        <v>-2.5765805296192879E-3</v>
      </c>
      <c r="C10" s="10"/>
    </row>
    <row r="11" spans="1:3" ht="14.25">
      <c r="A11" s="178" t="s">
        <v>42</v>
      </c>
      <c r="B11" s="130">
        <v>-1.7627144421079599E-3</v>
      </c>
      <c r="C11" s="10"/>
    </row>
    <row r="12" spans="1:3" ht="14.25">
      <c r="A12" s="178" t="s">
        <v>45</v>
      </c>
      <c r="B12" s="130">
        <v>2.2581905091654253E-3</v>
      </c>
      <c r="C12" s="10"/>
    </row>
    <row r="13" spans="1:3" ht="14.25">
      <c r="A13" s="178" t="s">
        <v>43</v>
      </c>
      <c r="B13" s="130">
        <v>9.924644698507068E-3</v>
      </c>
      <c r="C13" s="10"/>
    </row>
    <row r="14" spans="1:3" ht="14.25">
      <c r="A14" s="178" t="s">
        <v>72</v>
      </c>
      <c r="B14" s="130">
        <v>1.2948176185689997E-2</v>
      </c>
      <c r="C14" s="10"/>
    </row>
    <row r="15" spans="1:3" ht="14.25">
      <c r="A15" s="178" t="s">
        <v>47</v>
      </c>
      <c r="B15" s="130">
        <v>1.3709366233529252E-2</v>
      </c>
      <c r="C15" s="10"/>
    </row>
    <row r="16" spans="1:3" ht="14.25">
      <c r="A16" s="174" t="s">
        <v>40</v>
      </c>
      <c r="B16" s="131">
        <v>1.5898172260674581E-2</v>
      </c>
      <c r="C16" s="10"/>
    </row>
    <row r="17" spans="1:3" ht="14.25">
      <c r="A17" s="176" t="s">
        <v>100</v>
      </c>
      <c r="B17" s="129">
        <v>-2.8710896298371389E-3</v>
      </c>
      <c r="C17" s="10"/>
    </row>
    <row r="18" spans="1:3" ht="14.25">
      <c r="A18" s="176" t="s">
        <v>15</v>
      </c>
      <c r="B18" s="129">
        <v>-3.0502750694482161E-2</v>
      </c>
      <c r="C18" s="10"/>
    </row>
    <row r="19" spans="1:3" ht="14.25">
      <c r="A19" s="176" t="s">
        <v>14</v>
      </c>
      <c r="B19" s="129">
        <v>-1.9378056657748388E-3</v>
      </c>
      <c r="C19" s="53"/>
    </row>
    <row r="20" spans="1:3" ht="14.25">
      <c r="A20" s="176" t="s">
        <v>101</v>
      </c>
      <c r="B20" s="129">
        <v>-5.666614293448835E-2</v>
      </c>
      <c r="C20" s="9"/>
    </row>
    <row r="21" spans="1:3" ht="14.25">
      <c r="A21" s="176" t="s">
        <v>102</v>
      </c>
      <c r="B21" s="129">
        <v>-3.7288801146573736E-2</v>
      </c>
      <c r="C21" s="68"/>
    </row>
    <row r="22" spans="1:3" ht="14.25">
      <c r="A22" s="176" t="s">
        <v>103</v>
      </c>
      <c r="B22" s="129">
        <v>1.5835616438356168E-2</v>
      </c>
      <c r="C22" s="10"/>
    </row>
    <row r="23" spans="1:3" ht="15" thickBot="1">
      <c r="A23" s="177" t="s">
        <v>104</v>
      </c>
      <c r="B23" s="132">
        <v>-2.4422024265586373E-2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1:M7"/>
  <sheetViews>
    <sheetView zoomScale="85" workbookViewId="0">
      <selection activeCell="I10" sqref="I10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39" customWidth="1"/>
    <col min="6" max="6" width="14.7109375" style="42" customWidth="1"/>
    <col min="7" max="7" width="14.7109375" style="39" customWidth="1"/>
    <col min="8" max="8" width="12.7109375" style="42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0" customFormat="1" ht="16.5" thickBot="1">
      <c r="A1" s="200" t="s">
        <v>108</v>
      </c>
      <c r="B1" s="200"/>
      <c r="C1" s="200"/>
      <c r="D1" s="200"/>
      <c r="E1" s="200"/>
      <c r="F1" s="200"/>
      <c r="G1" s="200"/>
      <c r="H1" s="200"/>
      <c r="I1" s="200"/>
      <c r="J1" s="200"/>
      <c r="K1" s="13"/>
      <c r="L1" s="14"/>
      <c r="M1" s="14"/>
    </row>
    <row r="2" spans="1:13" ht="30.75" thickBot="1">
      <c r="A2" s="15" t="s">
        <v>89</v>
      </c>
      <c r="B2" s="15" t="s">
        <v>76</v>
      </c>
      <c r="C2" s="41" t="s">
        <v>109</v>
      </c>
      <c r="D2" s="41" t="s">
        <v>110</v>
      </c>
      <c r="E2" s="41" t="s">
        <v>54</v>
      </c>
      <c r="F2" s="41" t="s">
        <v>55</v>
      </c>
      <c r="G2" s="41" t="s">
        <v>56</v>
      </c>
      <c r="H2" s="41" t="s">
        <v>57</v>
      </c>
      <c r="I2" s="17" t="s">
        <v>58</v>
      </c>
      <c r="J2" s="18" t="s">
        <v>59</v>
      </c>
    </row>
    <row r="3" spans="1:13" ht="28.5">
      <c r="A3" s="21">
        <v>1</v>
      </c>
      <c r="B3" s="75" t="s">
        <v>105</v>
      </c>
      <c r="C3" s="180" t="s">
        <v>111</v>
      </c>
      <c r="D3" s="181" t="s">
        <v>112</v>
      </c>
      <c r="E3" s="76">
        <v>1444157.88</v>
      </c>
      <c r="F3" s="77">
        <v>690</v>
      </c>
      <c r="G3" s="76">
        <v>2092.9824347826084</v>
      </c>
      <c r="H3" s="48">
        <v>1000</v>
      </c>
      <c r="I3" s="168" t="s">
        <v>114</v>
      </c>
      <c r="J3" s="78" t="s">
        <v>11</v>
      </c>
    </row>
    <row r="4" spans="1:13">
      <c r="A4" s="21">
        <v>2</v>
      </c>
      <c r="B4" s="75" t="s">
        <v>106</v>
      </c>
      <c r="C4" s="180" t="s">
        <v>111</v>
      </c>
      <c r="D4" s="181" t="s">
        <v>113</v>
      </c>
      <c r="E4" s="76">
        <v>922189.66009999998</v>
      </c>
      <c r="F4" s="77">
        <v>1978</v>
      </c>
      <c r="G4" s="76">
        <v>466.22328619817995</v>
      </c>
      <c r="H4" s="48">
        <v>1000</v>
      </c>
      <c r="I4" s="168" t="s">
        <v>115</v>
      </c>
      <c r="J4" s="78" t="s">
        <v>0</v>
      </c>
    </row>
    <row r="5" spans="1:13">
      <c r="A5" s="21">
        <v>3</v>
      </c>
      <c r="B5" s="75" t="s">
        <v>107</v>
      </c>
      <c r="C5" s="180" t="s">
        <v>111</v>
      </c>
      <c r="D5" s="181" t="s">
        <v>112</v>
      </c>
      <c r="E5" s="76">
        <v>220170.81</v>
      </c>
      <c r="F5" s="77">
        <v>671</v>
      </c>
      <c r="G5" s="76">
        <v>328.12341281669148</v>
      </c>
      <c r="H5" s="48">
        <v>1000</v>
      </c>
      <c r="I5" s="168" t="s">
        <v>116</v>
      </c>
      <c r="J5" s="78" t="s">
        <v>2</v>
      </c>
    </row>
    <row r="6" spans="1:13" ht="15.75" thickBot="1">
      <c r="A6" s="201" t="s">
        <v>96</v>
      </c>
      <c r="B6" s="202"/>
      <c r="C6" s="102" t="s">
        <v>4</v>
      </c>
      <c r="D6" s="102" t="s">
        <v>4</v>
      </c>
      <c r="E6" s="90">
        <f>SUM(E3:E5)</f>
        <v>2586518.3500999999</v>
      </c>
      <c r="F6" s="91">
        <f>SUM(F3:F5)</f>
        <v>3339</v>
      </c>
      <c r="G6" s="102" t="s">
        <v>4</v>
      </c>
      <c r="H6" s="102" t="s">
        <v>4</v>
      </c>
      <c r="I6" s="102" t="s">
        <v>4</v>
      </c>
      <c r="J6" s="102" t="s">
        <v>4</v>
      </c>
    </row>
    <row r="7" spans="1:13">
      <c r="A7" s="204"/>
      <c r="B7" s="204"/>
      <c r="C7" s="204"/>
      <c r="D7" s="204"/>
      <c r="E7" s="204"/>
      <c r="F7" s="204"/>
      <c r="G7" s="204"/>
      <c r="H7" s="204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K28"/>
  <sheetViews>
    <sheetView zoomScale="85" workbookViewId="0">
      <selection activeCell="A8" sqref="A8:K8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3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17" t="s">
        <v>117</v>
      </c>
      <c r="B1" s="217"/>
      <c r="C1" s="217"/>
      <c r="D1" s="217"/>
      <c r="E1" s="217"/>
      <c r="F1" s="217"/>
      <c r="G1" s="217"/>
      <c r="H1" s="217"/>
      <c r="I1" s="217"/>
      <c r="J1" s="217"/>
    </row>
    <row r="2" spans="1:11" customFormat="1" ht="15.75" customHeight="1" thickBot="1">
      <c r="A2" s="207" t="s">
        <v>52</v>
      </c>
      <c r="B2" s="94"/>
      <c r="C2" s="95"/>
      <c r="D2" s="96"/>
      <c r="E2" s="209" t="s">
        <v>75</v>
      </c>
      <c r="F2" s="209"/>
      <c r="G2" s="209"/>
      <c r="H2" s="209"/>
      <c r="I2" s="209"/>
      <c r="J2" s="209"/>
      <c r="K2" s="209"/>
    </row>
    <row r="3" spans="1:11" customFormat="1" ht="51.75" thickBot="1">
      <c r="A3" s="208"/>
      <c r="B3" s="169" t="s">
        <v>76</v>
      </c>
      <c r="C3" s="170" t="s">
        <v>77</v>
      </c>
      <c r="D3" s="170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8" t="s">
        <v>87</v>
      </c>
      <c r="J3" s="18" t="s">
        <v>83</v>
      </c>
      <c r="K3" s="171" t="s">
        <v>84</v>
      </c>
    </row>
    <row r="4" spans="1:11" customFormat="1" collapsed="1">
      <c r="A4" s="21">
        <v>1</v>
      </c>
      <c r="B4" s="26" t="s">
        <v>107</v>
      </c>
      <c r="C4" s="98">
        <v>38441</v>
      </c>
      <c r="D4" s="98">
        <v>38625</v>
      </c>
      <c r="E4" s="92">
        <v>-4.2794331182554379E-2</v>
      </c>
      <c r="F4" s="92">
        <v>-5.3731698917333981E-2</v>
      </c>
      <c r="G4" s="92">
        <v>-0.31409359128580228</v>
      </c>
      <c r="H4" s="92">
        <v>-0.31306939026471925</v>
      </c>
      <c r="I4" s="92">
        <v>-0.32226390968523899</v>
      </c>
      <c r="J4" s="99">
        <v>-0.67187658718330912</v>
      </c>
      <c r="K4" s="147">
        <v>-7.7355579632925275E-2</v>
      </c>
    </row>
    <row r="5" spans="1:11" customFormat="1" collapsed="1">
      <c r="A5" s="21">
        <v>2</v>
      </c>
      <c r="B5" s="26" t="s">
        <v>106</v>
      </c>
      <c r="C5" s="98">
        <v>39048</v>
      </c>
      <c r="D5" s="98">
        <v>39140</v>
      </c>
      <c r="E5" s="92">
        <v>-9.3480904514625651E-3</v>
      </c>
      <c r="F5" s="92">
        <v>-3.6778058126682334E-2</v>
      </c>
      <c r="G5" s="92">
        <v>-8.8260488571102025E-2</v>
      </c>
      <c r="H5" s="92">
        <v>-0.15520167715304023</v>
      </c>
      <c r="I5" s="92">
        <v>-8.9365823270291744E-2</v>
      </c>
      <c r="J5" s="99">
        <v>-0.53377671380181346</v>
      </c>
      <c r="K5" s="148">
        <v>-5.954394984311917E-2</v>
      </c>
    </row>
    <row r="6" spans="1:11" customFormat="1">
      <c r="A6" s="21">
        <v>3</v>
      </c>
      <c r="B6" s="26" t="s">
        <v>105</v>
      </c>
      <c r="C6" s="98">
        <v>39100</v>
      </c>
      <c r="D6" s="98">
        <v>39268</v>
      </c>
      <c r="E6" s="92">
        <v>-1.0946962692663376E-2</v>
      </c>
      <c r="F6" s="92">
        <v>-9.3439202726489645E-3</v>
      </c>
      <c r="G6" s="92">
        <v>-1.3698001754476996E-2</v>
      </c>
      <c r="H6" s="92">
        <v>1.7763989739537189E-2</v>
      </c>
      <c r="I6" s="92" t="s">
        <v>133</v>
      </c>
      <c r="J6" s="99">
        <v>1.0929824347824635</v>
      </c>
      <c r="K6" s="148">
        <v>6.3052337718797036E-2</v>
      </c>
    </row>
    <row r="7" spans="1:11" ht="15.75" thickBot="1">
      <c r="A7" s="133"/>
      <c r="B7" s="184" t="s">
        <v>86</v>
      </c>
      <c r="C7" s="137" t="s">
        <v>4</v>
      </c>
      <c r="D7" s="137" t="s">
        <v>4</v>
      </c>
      <c r="E7" s="138">
        <f>AVERAGE(E4:E6)</f>
        <v>-2.1029794775560107E-2</v>
      </c>
      <c r="F7" s="138">
        <f>AVERAGE(F4:F6)</f>
        <v>-3.3284559105555091E-2</v>
      </c>
      <c r="G7" s="138">
        <f>AVERAGE(G4:G6)</f>
        <v>-0.13868402720379377</v>
      </c>
      <c r="H7" s="138">
        <f>AVERAGE(H4:H6)</f>
        <v>-0.15016902589274075</v>
      </c>
      <c r="I7" s="138">
        <f>AVERAGE(I4:I6)</f>
        <v>-0.20581486647776537</v>
      </c>
      <c r="J7" s="137" t="s">
        <v>4</v>
      </c>
      <c r="K7" s="198">
        <f>AVERAGE(K4:K6)</f>
        <v>-2.4615730585749136E-2</v>
      </c>
    </row>
    <row r="8" spans="1:11">
      <c r="A8" s="218" t="s">
        <v>118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</row>
    <row r="9" spans="1:11" ht="15" thickBot="1">
      <c r="A9" s="216"/>
      <c r="B9" s="216"/>
      <c r="C9" s="216"/>
      <c r="D9" s="216"/>
      <c r="E9" s="216"/>
      <c r="F9" s="216"/>
      <c r="G9" s="216"/>
      <c r="H9" s="216"/>
      <c r="I9" s="216"/>
      <c r="J9" s="216"/>
      <c r="K9" s="216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07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2"/>
  </sheetPr>
  <dimension ref="A1:K37"/>
  <sheetViews>
    <sheetView zoomScale="70" zoomScaleNormal="70" workbookViewId="0">
      <selection activeCell="B33" sqref="B33:E3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206" t="s">
        <v>119</v>
      </c>
      <c r="B1" s="206"/>
      <c r="C1" s="206"/>
      <c r="D1" s="206"/>
      <c r="E1" s="206"/>
      <c r="F1" s="206"/>
      <c r="G1" s="206"/>
    </row>
    <row r="2" spans="1:11" s="30" customFormat="1" ht="15.75" customHeight="1" thickBot="1">
      <c r="A2" s="207" t="s">
        <v>89</v>
      </c>
      <c r="B2" s="82"/>
      <c r="C2" s="212" t="s">
        <v>90</v>
      </c>
      <c r="D2" s="213"/>
      <c r="E2" s="212" t="s">
        <v>91</v>
      </c>
      <c r="F2" s="213"/>
      <c r="G2" s="83"/>
    </row>
    <row r="3" spans="1:11" s="30" customFormat="1" ht="45.75" thickBot="1">
      <c r="A3" s="208"/>
      <c r="B3" s="97" t="s">
        <v>76</v>
      </c>
      <c r="C3" s="97" t="s">
        <v>92</v>
      </c>
      <c r="D3" s="97" t="s">
        <v>93</v>
      </c>
      <c r="E3" s="97" t="s">
        <v>94</v>
      </c>
      <c r="F3" s="97" t="s">
        <v>93</v>
      </c>
      <c r="G3" s="18" t="s">
        <v>95</v>
      </c>
    </row>
    <row r="4" spans="1:11" s="30" customFormat="1">
      <c r="A4" s="21">
        <v>1</v>
      </c>
      <c r="B4" s="35" t="s">
        <v>106</v>
      </c>
      <c r="C4" s="36">
        <v>-8.7020600000000563</v>
      </c>
      <c r="D4" s="92">
        <v>-9.3480904514493326E-3</v>
      </c>
      <c r="E4" s="37">
        <v>0</v>
      </c>
      <c r="F4" s="92">
        <v>0</v>
      </c>
      <c r="G4" s="38">
        <v>0</v>
      </c>
    </row>
    <row r="5" spans="1:11" s="30" customFormat="1">
      <c r="A5" s="21">
        <v>2</v>
      </c>
      <c r="B5" s="35" t="s">
        <v>107</v>
      </c>
      <c r="C5" s="36">
        <v>-9.8432999999999868</v>
      </c>
      <c r="D5" s="92">
        <v>-4.279433118255218E-2</v>
      </c>
      <c r="E5" s="37">
        <v>0</v>
      </c>
      <c r="F5" s="92">
        <v>0</v>
      </c>
      <c r="G5" s="38">
        <v>0</v>
      </c>
    </row>
    <row r="6" spans="1:11" s="30" customFormat="1">
      <c r="A6" s="21">
        <v>3</v>
      </c>
      <c r="B6" s="35" t="s">
        <v>105</v>
      </c>
      <c r="C6" s="36">
        <v>-15.984120000000113</v>
      </c>
      <c r="D6" s="92">
        <v>-1.0946962692669695E-2</v>
      </c>
      <c r="E6" s="37">
        <v>0</v>
      </c>
      <c r="F6" s="92">
        <v>0</v>
      </c>
      <c r="G6" s="38">
        <v>0</v>
      </c>
    </row>
    <row r="7" spans="1:11" s="30" customFormat="1" ht="15.75" thickBot="1">
      <c r="A7" s="103"/>
      <c r="B7" s="84" t="s">
        <v>96</v>
      </c>
      <c r="C7" s="104">
        <v>-34.529480000000156</v>
      </c>
      <c r="D7" s="89">
        <v>-1.3173922125138314E-2</v>
      </c>
      <c r="E7" s="86">
        <v>0</v>
      </c>
      <c r="F7" s="89">
        <v>0</v>
      </c>
      <c r="G7" s="87">
        <v>0</v>
      </c>
    </row>
    <row r="8" spans="1:11" s="30" customFormat="1" ht="15" customHeight="1" thickBot="1">
      <c r="A8" s="216"/>
      <c r="B8" s="216"/>
      <c r="C8" s="216"/>
      <c r="D8" s="216"/>
      <c r="E8" s="216"/>
      <c r="F8" s="216"/>
      <c r="G8" s="216"/>
      <c r="H8" s="7"/>
      <c r="I8" s="7"/>
      <c r="J8" s="7"/>
      <c r="K8" s="7"/>
    </row>
    <row r="9" spans="1:11" s="30" customFormat="1">
      <c r="D9" s="39"/>
    </row>
    <row r="10" spans="1:11" s="30" customFormat="1">
      <c r="D10" s="39"/>
    </row>
    <row r="11" spans="1:11" s="30" customFormat="1">
      <c r="D11" s="39"/>
    </row>
    <row r="12" spans="1:11" s="30" customFormat="1">
      <c r="D12" s="39"/>
    </row>
    <row r="13" spans="1:11" s="30" customFormat="1">
      <c r="D13" s="39"/>
    </row>
    <row r="14" spans="1:11" s="30" customFormat="1">
      <c r="D14" s="39"/>
    </row>
    <row r="15" spans="1:11" s="30" customFormat="1">
      <c r="D15" s="39"/>
    </row>
    <row r="16" spans="1:11" s="30" customFormat="1">
      <c r="D16" s="39"/>
    </row>
    <row r="17" spans="4:9" s="30" customFormat="1">
      <c r="D17" s="39"/>
    </row>
    <row r="18" spans="4:9" s="30" customFormat="1">
      <c r="D18" s="39"/>
    </row>
    <row r="19" spans="4:9" s="30" customFormat="1">
      <c r="D19" s="39"/>
    </row>
    <row r="20" spans="4:9" s="30" customFormat="1">
      <c r="D20" s="39"/>
    </row>
    <row r="21" spans="4:9" s="30" customFormat="1">
      <c r="D21" s="39"/>
    </row>
    <row r="22" spans="4:9" s="30" customFormat="1">
      <c r="D22" s="39"/>
    </row>
    <row r="23" spans="4:9" s="30" customFormat="1">
      <c r="D23" s="39"/>
    </row>
    <row r="24" spans="4:9" s="30" customFormat="1">
      <c r="D24" s="39"/>
    </row>
    <row r="25" spans="4:9" s="30" customFormat="1">
      <c r="D25" s="39"/>
    </row>
    <row r="26" spans="4:9" s="30" customFormat="1">
      <c r="D26" s="39"/>
    </row>
    <row r="27" spans="4:9" s="30" customFormat="1">
      <c r="D27" s="39"/>
    </row>
    <row r="28" spans="4:9" s="30" customFormat="1"/>
    <row r="29" spans="4:9" s="30" customFormat="1"/>
    <row r="30" spans="4:9" s="30" customFormat="1">
      <c r="H30" s="22"/>
      <c r="I30" s="22"/>
    </row>
    <row r="33" spans="1:5" ht="30.75" thickBot="1">
      <c r="B33" s="156" t="s">
        <v>76</v>
      </c>
      <c r="C33" s="97" t="s">
        <v>120</v>
      </c>
      <c r="D33" s="97" t="s">
        <v>121</v>
      </c>
      <c r="E33" s="34" t="s">
        <v>122</v>
      </c>
    </row>
    <row r="34" spans="1:5">
      <c r="A34" s="22">
        <v>1</v>
      </c>
      <c r="B34" s="35" t="str">
        <f t="shared" ref="B34:D36" si="0">B4</f>
        <v>ТАSК Ukrainskyi Kapital</v>
      </c>
      <c r="C34" s="108">
        <f t="shared" si="0"/>
        <v>-8.7020600000000563</v>
      </c>
      <c r="D34" s="92">
        <f t="shared" si="0"/>
        <v>-9.3480904514493326E-3</v>
      </c>
      <c r="E34" s="109">
        <f>G4</f>
        <v>0</v>
      </c>
    </row>
    <row r="35" spans="1:5">
      <c r="A35" s="22">
        <v>2</v>
      </c>
      <c r="B35" s="35" t="str">
        <f t="shared" si="0"/>
        <v>Optimum</v>
      </c>
      <c r="C35" s="108">
        <f t="shared" si="0"/>
        <v>-9.8432999999999868</v>
      </c>
      <c r="D35" s="92">
        <f t="shared" si="0"/>
        <v>-4.279433118255218E-2</v>
      </c>
      <c r="E35" s="109">
        <f>G5</f>
        <v>0</v>
      </c>
    </row>
    <row r="36" spans="1:5">
      <c r="A36" s="22">
        <v>3</v>
      </c>
      <c r="B36" s="35" t="str">
        <f t="shared" si="0"/>
        <v>Zbalansovanyi Fond Parytet</v>
      </c>
      <c r="C36" s="108">
        <f t="shared" si="0"/>
        <v>-15.984120000000113</v>
      </c>
      <c r="D36" s="92">
        <f t="shared" si="0"/>
        <v>-1.0946962692669695E-2</v>
      </c>
      <c r="E36" s="109">
        <f>G6</f>
        <v>0</v>
      </c>
    </row>
    <row r="37" spans="1:5">
      <c r="B37" s="35"/>
      <c r="C37" s="108"/>
      <c r="D37" s="92"/>
      <c r="E37" s="109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2"/>
  </sheetPr>
  <dimension ref="A1:D24"/>
  <sheetViews>
    <sheetView zoomScale="70" zoomScaleNormal="70" workbookViewId="0">
      <selection sqref="A1:B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1" t="s">
        <v>76</v>
      </c>
      <c r="B1" s="62" t="s">
        <v>123</v>
      </c>
      <c r="C1" s="10"/>
      <c r="D1" s="10"/>
    </row>
    <row r="2" spans="1:4" ht="14.25">
      <c r="A2" s="26" t="s">
        <v>107</v>
      </c>
      <c r="B2" s="126">
        <v>-4.2794331182554379E-2</v>
      </c>
      <c r="C2" s="10"/>
      <c r="D2" s="10"/>
    </row>
    <row r="3" spans="1:4" ht="14.25">
      <c r="A3" s="26" t="s">
        <v>105</v>
      </c>
      <c r="B3" s="126">
        <v>-1.0946962692663376E-2</v>
      </c>
      <c r="C3" s="10"/>
      <c r="D3" s="10"/>
    </row>
    <row r="4" spans="1:4" ht="14.25">
      <c r="A4" s="26" t="s">
        <v>106</v>
      </c>
      <c r="B4" s="126">
        <v>-9.3480904514625651E-3</v>
      </c>
      <c r="C4" s="10"/>
      <c r="D4" s="10"/>
    </row>
    <row r="5" spans="1:4" ht="14.25">
      <c r="A5" s="158" t="s">
        <v>100</v>
      </c>
      <c r="B5" s="127">
        <v>-2.1029794775560107E-2</v>
      </c>
      <c r="C5" s="10"/>
      <c r="D5" s="10"/>
    </row>
    <row r="6" spans="1:4" ht="14.25">
      <c r="A6" s="158" t="s">
        <v>15</v>
      </c>
      <c r="B6" s="127">
        <v>-3.0502750694482161E-2</v>
      </c>
      <c r="C6" s="10"/>
      <c r="D6" s="10"/>
    </row>
    <row r="7" spans="1:4" ht="14.25">
      <c r="A7" s="158" t="s">
        <v>14</v>
      </c>
      <c r="B7" s="127">
        <v>-1.9378056657748388E-3</v>
      </c>
      <c r="C7" s="10"/>
      <c r="D7" s="10"/>
    </row>
    <row r="8" spans="1:4" ht="14.25">
      <c r="A8" s="158" t="s">
        <v>101</v>
      </c>
      <c r="B8" s="127">
        <v>-5.666614293448835E-2</v>
      </c>
      <c r="C8" s="10"/>
      <c r="D8" s="10"/>
    </row>
    <row r="9" spans="1:4" ht="14.25">
      <c r="A9" s="158" t="s">
        <v>102</v>
      </c>
      <c r="B9" s="127">
        <v>-3.7288801146573736E-2</v>
      </c>
      <c r="C9" s="10"/>
      <c r="D9" s="10"/>
    </row>
    <row r="10" spans="1:4" ht="14.25">
      <c r="A10" s="158" t="s">
        <v>103</v>
      </c>
      <c r="B10" s="127">
        <v>1.5835616438356168E-2</v>
      </c>
      <c r="C10" s="10"/>
      <c r="D10" s="10"/>
    </row>
    <row r="11" spans="1:4" ht="15" thickBot="1">
      <c r="A11" s="182" t="s">
        <v>104</v>
      </c>
      <c r="B11" s="128">
        <v>-2.4422024265586373E-2</v>
      </c>
      <c r="C11" s="10"/>
      <c r="D11" s="10"/>
    </row>
    <row r="12" spans="1:4">
      <c r="B12" s="10"/>
      <c r="C12" s="10"/>
      <c r="D12" s="10"/>
    </row>
    <row r="13" spans="1:4" ht="14.25">
      <c r="A13" s="50"/>
      <c r="B13" s="51"/>
      <c r="C13" s="10"/>
      <c r="D13" s="10"/>
    </row>
    <row r="14" spans="1:4" ht="14.25">
      <c r="A14" s="50"/>
      <c r="B14" s="51"/>
      <c r="C14" s="10"/>
      <c r="D14" s="10"/>
    </row>
    <row r="15" spans="1:4" ht="14.25">
      <c r="A15" s="50"/>
      <c r="B15" s="51"/>
      <c r="C15" s="10"/>
      <c r="D15" s="10"/>
    </row>
    <row r="16" spans="1:4" ht="14.25">
      <c r="A16" s="50"/>
      <c r="B16" s="51"/>
      <c r="C16" s="10"/>
      <c r="D16" s="10"/>
    </row>
    <row r="17" spans="1:4" ht="14.25">
      <c r="A17" s="50"/>
      <c r="B17" s="51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2019-08-12T10:32:08Z</dcterms:modified>
</cp:coreProperties>
</file>