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<sst xmlns="http://schemas.openxmlformats.org/spreadsheetml/2006/main" count="341" uniqueCount="127">
  <si>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</si>
  <si>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</si>
  <si>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</si>
  <si>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</si>
  <si>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</si>
  <si>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</si>
  <si>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</si>
  <si>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</si>
  <si>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</si>
  <si>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</si>
  <si>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</si>
  <si>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</si>
  <si>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</si>
  <si>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</si>
  <si>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</si>
  <si>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</si>
  <si>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</si>
  <si>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</si>
  <si>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</si>
  <si>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</si>
  <si>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</si>
  <si>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</si>
  <si>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</si>
  <si>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</si>
  <si>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</si>
  <si>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</si>
  <si>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</si>
  <si>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</si>
  <si>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</si>
  <si>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</si>
  <si>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</si>
  <si>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</si>
  <si>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</si>
  <si>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</si>
  <si>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</si>
  <si>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</si>
  <si>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</si>
  <si>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</si>
  <si>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</si>
  <si>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</si>
  <si>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</si>
  <si>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</si>
  <si>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</si>
  <si>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</si>
  <si>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</si>
  <si>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</si>
  <si>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</si>
  <si>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</si>
  <si>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</si>
  <si>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</si>
  <si>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</si>
  <si>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</si>
  <si>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</si>
  <si>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</si>
  <si>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</si>
  <si>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</si>
  <si>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</si>
  <si>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</si>
  <si>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</si>
  <si>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</si>
  <si>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</si>
  <si>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</si>
  <si>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</si>
  <si>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</si>
  <si>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</si>
  <si>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</si>
  <si>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</si>
  <si>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</si>
  <si>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</si>
  <si>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</si>
  <si>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</si>
  <si>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</si>
  <si>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</si>
  <si>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</si>
  <si>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</si>
  <si>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</si>
  <si>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</si>
  <si>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</si>
  <si>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</si>
  <si>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</si>
  <si>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</si>
  <si>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</si>
  <si>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</si>
  <si>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</si>
  <si>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</si>
  <si>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</si>
  <si>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</si>
  <si>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</si>
  <si>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</si>
  <si>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</si>
  <si>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</si>
  <si>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</si>
  <si>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</si>
  <si>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</si>
  <si>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</si>
  <si>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</si>
  <si>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</si>
  <si>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</si>
  <si>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</si>
  <si>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</si>
  <si>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</si>
  <si>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</si>
  <si>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</si>
  <si>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</si>
  <si>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</si>
  <si>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</si>
  <si>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</si>
  <si>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</si>
  <si>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</si>
  <si>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</si>
  <si>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</si>
  <si>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</si>
  <si>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</si>
  <si>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</si>
  <si>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</si>
  <si>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</si>
  <si>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</si>
  <si>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</si>
  <si>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</si>
  <si>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</si>
  <si>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</si>
  <si>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</si>
  <si>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</si>
  <si>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</si>
  <si>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</si>
  <si>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вересень</t>
  </si>
  <si>
    <t>жовтень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</si>
</sst>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7848950"/>
        <c:axId val="3531687"/>
      </c:barChart>
      <c:catAx>
        <c:axId val="7848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31687"/>
        <c:crosses val="autoZero"/>
        <c:auto val="1"/>
        <c:lblOffset val="0"/>
        <c:noMultiLvlLbl val="0"/>
      </c:catAx>
      <c:valAx>
        <c:axId val="3531687"/>
        <c:scaling>
          <c:orientation val="minMax"/>
          <c:max val="0.6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784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1785184"/>
        <c:axId val="17631201"/>
      </c:barChart>
      <c:catAx>
        <c:axId val="31785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31201"/>
        <c:crosses val="autoZero"/>
        <c:auto val="0"/>
        <c:lblOffset val="100"/>
        <c:tickLblSkip val="1"/>
        <c:noMultiLvlLbl val="0"/>
      </c:catAx>
      <c:valAx>
        <c:axId val="17631201"/>
        <c:scaling>
          <c:orientation val="minMax"/>
          <c:max val="0.6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5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24463082"/>
        <c:axId val="18841147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35352596"/>
        <c:axId val="49737909"/>
      </c:lineChart>
      <c:catAx>
        <c:axId val="24463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841147"/>
        <c:crosses val="autoZero"/>
        <c:auto val="0"/>
        <c:lblOffset val="40"/>
        <c:noMultiLvlLbl val="0"/>
      </c:catAx>
      <c:valAx>
        <c:axId val="18841147"/>
        <c:scaling>
          <c:orientation val="minMax"/>
          <c:max val="1800"/>
          <c:min val="-100"/>
        </c:scaling>
        <c:axPos val="l"/>
        <c:delete val="0"/>
        <c:numFmt formatCode="#,##0" sourceLinked="0"/>
        <c:majorTickMark val="in"/>
        <c:minorTickMark val="none"/>
        <c:tickLblPos val="nextTo"/>
        <c:crossAx val="24463082"/>
        <c:crossesAt val="1"/>
        <c:crossBetween val="between"/>
        <c:dispUnits/>
      </c:valAx>
      <c:catAx>
        <c:axId val="35352596"/>
        <c:scaling>
          <c:orientation val="minMax"/>
        </c:scaling>
        <c:axPos val="b"/>
        <c:delete val="1"/>
        <c:majorTickMark val="in"/>
        <c:minorTickMark val="none"/>
        <c:tickLblPos val="nextTo"/>
        <c:crossAx val="49737909"/>
        <c:crosses val="autoZero"/>
        <c:auto val="0"/>
        <c:lblOffset val="100"/>
        <c:noMultiLvlLbl val="0"/>
      </c:catAx>
      <c:valAx>
        <c:axId val="4973790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53525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44987998"/>
        <c:axId val="2238799"/>
      </c:barChart>
      <c:catAx>
        <c:axId val="4498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799"/>
        <c:crosses val="autoZero"/>
        <c:auto val="0"/>
        <c:lblOffset val="0"/>
        <c:tickLblSkip val="1"/>
        <c:noMultiLvlLbl val="0"/>
      </c:catAx>
      <c:valAx>
        <c:axId val="2238799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20149192"/>
        <c:axId val="47125001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21471826"/>
        <c:axId val="59028707"/>
      </c:lineChart>
      <c:catAx>
        <c:axId val="20149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125001"/>
        <c:crosses val="autoZero"/>
        <c:auto val="0"/>
        <c:lblOffset val="100"/>
        <c:noMultiLvlLbl val="0"/>
      </c:catAx>
      <c:valAx>
        <c:axId val="47125001"/>
        <c:scaling>
          <c:orientation val="minMax"/>
          <c:max val="10"/>
          <c:min val="-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149192"/>
        <c:crossesAt val="1"/>
        <c:crossBetween val="between"/>
        <c:dispUnits/>
      </c:valAx>
      <c:catAx>
        <c:axId val="21471826"/>
        <c:scaling>
          <c:orientation val="minMax"/>
        </c:scaling>
        <c:axPos val="b"/>
        <c:delete val="1"/>
        <c:majorTickMark val="in"/>
        <c:minorTickMark val="none"/>
        <c:tickLblPos val="nextTo"/>
        <c:crossAx val="59028707"/>
        <c:crosses val="autoZero"/>
        <c:auto val="0"/>
        <c:lblOffset val="100"/>
        <c:noMultiLvlLbl val="0"/>
      </c:catAx>
      <c:valAx>
        <c:axId val="5902870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4718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61496316"/>
        <c:axId val="16595933"/>
      </c:barChart>
      <c:cat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95933"/>
        <c:crosses val="autoZero"/>
        <c:auto val="0"/>
        <c:lblOffset val="100"/>
        <c:tickLblSkip val="1"/>
        <c:noMultiLvlLbl val="0"/>
      </c:catAx>
      <c:valAx>
        <c:axId val="16595933"/>
        <c:scaling>
          <c:orientation val="minMax"/>
          <c:max val="0.0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15145670"/>
        <c:axId val="2093303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8839728"/>
        <c:axId val="35339825"/>
      </c:lineChart>
      <c:catAx>
        <c:axId val="151456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093303"/>
        <c:crosses val="autoZero"/>
        <c:auto val="0"/>
        <c:lblOffset val="100"/>
        <c:noMultiLvlLbl val="0"/>
      </c:catAx>
      <c:valAx>
        <c:axId val="20933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145670"/>
        <c:crossesAt val="1"/>
        <c:crossBetween val="between"/>
        <c:dispUnits/>
      </c:valAx>
      <c:catAx>
        <c:axId val="18839728"/>
        <c:scaling>
          <c:orientation val="minMax"/>
        </c:scaling>
        <c:axPos val="b"/>
        <c:delete val="1"/>
        <c:majorTickMark val="in"/>
        <c:minorTickMark val="none"/>
        <c:tickLblPos val="nextTo"/>
        <c:crossAx val="35339825"/>
        <c:crosses val="autoZero"/>
        <c:auto val="0"/>
        <c:lblOffset val="100"/>
        <c:noMultiLvlLbl val="0"/>
      </c:catAx>
      <c:valAx>
        <c:axId val="3533982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839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3547"/>
        <c:crosses val="autoZero"/>
        <c:auto val="0"/>
        <c:lblOffset val="100"/>
        <c:tickLblSkip val="1"/>
        <c:noMultiLvlLbl val="0"/>
      </c:catAx>
      <c:valAx>
        <c:axId val="43953547"/>
        <c:scaling>
          <c:orientation val="minMax"/>
          <c:max val="0.09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01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125</v>
      </c>
      <c r="B3" s="87">
        <v>0.024892643926963</v>
      </c>
      <c r="C3" s="87">
        <v>0.04933692168770687</v>
      </c>
      <c r="D3" s="87">
        <v>0.025127044580012498</v>
      </c>
      <c r="E3" s="87">
        <v>-0.023997642318057604</v>
      </c>
      <c r="F3" s="87">
        <v>0.018727409977233878</v>
      </c>
      <c r="G3" s="59"/>
      <c r="H3" s="59"/>
      <c r="I3" s="2"/>
      <c r="J3" s="2"/>
      <c r="K3" s="2"/>
      <c r="L3" s="2"/>
    </row>
    <row r="4" spans="1:12" ht="14.25">
      <c r="A4" s="86" t="s">
        <v>126</v>
      </c>
      <c r="B4" s="87">
        <v>0.026502248262705974</v>
      </c>
      <c r="C4" s="87">
        <v>0.07609823590453124</v>
      </c>
      <c r="D4" s="87">
        <v>0.029497839314156577</v>
      </c>
      <c r="E4" s="87">
        <v>0.023506591517657216</v>
      </c>
      <c r="F4" s="87">
        <v>0.055930386578572855</v>
      </c>
      <c r="G4" s="59"/>
      <c r="H4" s="59"/>
      <c r="I4" s="2"/>
      <c r="J4" s="2"/>
      <c r="K4" s="2"/>
      <c r="L4" s="2"/>
    </row>
    <row r="5" spans="1:12" ht="15" thickBot="1">
      <c r="A5" s="76" t="s">
        <v>124</v>
      </c>
      <c r="B5" s="78">
        <v>0.13648877993588537</v>
      </c>
      <c r="C5" s="78">
        <v>0.602721652593486</v>
      </c>
      <c r="D5" s="78">
        <v>0.20157369931451383</v>
      </c>
      <c r="E5" s="78">
        <v>0.0866043807945821</v>
      </c>
      <c r="F5" s="78">
        <v>0.3538173086530195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86</v>
      </c>
      <c r="B22" s="18" t="s">
        <v>91</v>
      </c>
      <c r="C22" s="18" t="s">
        <v>72</v>
      </c>
      <c r="D22" s="75"/>
      <c r="E22" s="71"/>
      <c r="F22" s="71"/>
    </row>
    <row r="23" spans="1:6" ht="14.25">
      <c r="A23" s="27" t="s">
        <v>55</v>
      </c>
      <c r="B23" s="28">
        <v>-0.02053221904552449</v>
      </c>
      <c r="C23" s="66">
        <v>-0.0269606557950115</v>
      </c>
      <c r="D23" s="75"/>
      <c r="E23" s="71"/>
      <c r="F23" s="71"/>
    </row>
    <row r="24" spans="1:6" ht="14.25">
      <c r="A24" s="27" t="s">
        <v>76</v>
      </c>
      <c r="B24" s="28">
        <v>-0.006200684578685722</v>
      </c>
      <c r="C24" s="66">
        <v>-0.06436933731581407</v>
      </c>
      <c r="D24" s="75"/>
      <c r="E24" s="71"/>
      <c r="F24" s="71"/>
    </row>
    <row r="25" spans="1:6" ht="28.5">
      <c r="A25" s="27" t="s">
        <v>5</v>
      </c>
      <c r="B25" s="28">
        <v>0.013257615910452936</v>
      </c>
      <c r="C25" s="66">
        <v>0.09600635897389509</v>
      </c>
      <c r="D25" s="75"/>
      <c r="E25" s="71"/>
      <c r="F25" s="71"/>
    </row>
    <row r="26" spans="1:6" ht="14.25">
      <c r="A26" s="27" t="s">
        <v>7</v>
      </c>
      <c r="B26" s="28">
        <v>0.016319532983577245</v>
      </c>
      <c r="C26" s="66">
        <v>0.052360447511748065</v>
      </c>
      <c r="D26" s="75"/>
      <c r="E26" s="71"/>
      <c r="F26" s="71"/>
    </row>
    <row r="27" spans="1:6" ht="14.25">
      <c r="A27" s="27" t="s">
        <v>12</v>
      </c>
      <c r="B27" s="28">
        <v>0.022188174774546043</v>
      </c>
      <c r="C27" s="66">
        <v>0.1449365569120511</v>
      </c>
      <c r="D27" s="75"/>
      <c r="E27" s="71"/>
      <c r="F27" s="71"/>
    </row>
    <row r="28" spans="1:6" ht="14.25">
      <c r="A28" s="27" t="s">
        <v>8</v>
      </c>
      <c r="B28" s="28">
        <v>0.025086465633313182</v>
      </c>
      <c r="C28" s="66">
        <v>0.2962074553104943</v>
      </c>
      <c r="D28" s="75"/>
      <c r="E28" s="71"/>
      <c r="F28" s="71"/>
    </row>
    <row r="29" spans="1:6" ht="14.25">
      <c r="A29" s="27" t="s">
        <v>0</v>
      </c>
      <c r="B29" s="28">
        <v>0.026502248262705974</v>
      </c>
      <c r="C29" s="66">
        <v>0.13648877993588537</v>
      </c>
      <c r="D29" s="75"/>
      <c r="E29" s="71"/>
      <c r="F29" s="71"/>
    </row>
    <row r="30" spans="1:6" ht="14.25">
      <c r="A30" s="27" t="s">
        <v>106</v>
      </c>
      <c r="B30" s="28">
        <v>0.029118061839198628</v>
      </c>
      <c r="C30" s="66">
        <v>0.2972686916848206</v>
      </c>
      <c r="D30" s="75"/>
      <c r="E30" s="71"/>
      <c r="F30" s="71"/>
    </row>
    <row r="31" spans="1:6" ht="14.25">
      <c r="A31" s="27" t="s">
        <v>10</v>
      </c>
      <c r="B31" s="28">
        <v>0.03123504348788586</v>
      </c>
      <c r="C31" s="66">
        <v>0.15531501478030396</v>
      </c>
      <c r="D31" s="75"/>
      <c r="E31" s="71"/>
      <c r="F31" s="71"/>
    </row>
    <row r="32" spans="1:6" ht="14.25">
      <c r="A32" s="27" t="s">
        <v>6</v>
      </c>
      <c r="B32" s="28">
        <v>0.03254900268489869</v>
      </c>
      <c r="C32" s="66">
        <v>0.13740293935892955</v>
      </c>
      <c r="D32" s="75"/>
      <c r="E32" s="71"/>
      <c r="F32" s="71"/>
    </row>
    <row r="33" spans="1:6" ht="14.25">
      <c r="A33" s="27" t="s">
        <v>11</v>
      </c>
      <c r="B33" s="28">
        <v>0.04338969403827431</v>
      </c>
      <c r="C33" s="66">
        <v>0.17949038788523408</v>
      </c>
      <c r="D33" s="75"/>
      <c r="E33" s="71"/>
      <c r="F33" s="71"/>
    </row>
    <row r="34" spans="1:6" ht="14.25">
      <c r="A34" s="27" t="s">
        <v>1</v>
      </c>
      <c r="B34" s="28">
        <v>0.07609823590453124</v>
      </c>
      <c r="C34" s="66">
        <v>0.602721652593486</v>
      </c>
      <c r="D34" s="75"/>
      <c r="E34" s="71"/>
      <c r="F34" s="71"/>
    </row>
    <row r="35" spans="1:6" ht="15" thickBot="1">
      <c r="A35" s="76" t="s">
        <v>9</v>
      </c>
      <c r="B35" s="77">
        <v>0.08131790287812901</v>
      </c>
      <c r="C35" s="78">
        <v>0.14972311510910874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120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8450861.2</v>
      </c>
      <c r="F3" s="113">
        <v>175390</v>
      </c>
      <c r="G3" s="112">
        <v>48.1832556018017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971787.5301</v>
      </c>
      <c r="F4" s="113">
        <v>648</v>
      </c>
      <c r="G4" s="112">
        <v>1499.6721143518519</v>
      </c>
      <c r="H4" s="53">
        <v>5000</v>
      </c>
      <c r="I4" s="109" t="s">
        <v>21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9422648.730099998</v>
      </c>
      <c r="F5" s="98">
        <f>SUM(F3:F4)</f>
        <v>176038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I6" sqref="I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121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0.022545373479183617</v>
      </c>
      <c r="F4" s="99">
        <v>0.01181671951104768</v>
      </c>
      <c r="G4" s="99">
        <v>0.006846415647585147</v>
      </c>
      <c r="H4" s="99">
        <v>-0.064541910893965</v>
      </c>
      <c r="I4" s="99">
        <v>-0.060181023275636125</v>
      </c>
      <c r="J4" s="106">
        <v>-0.7000655771296365</v>
      </c>
      <c r="K4" s="123">
        <v>-0.10349755169900998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0.08931539967796209</v>
      </c>
      <c r="F5" s="99">
        <v>0.14154472397580853</v>
      </c>
      <c r="G5" s="99">
        <v>0.3849886215287561</v>
      </c>
      <c r="H5" s="99">
        <v>0.6489922609578598</v>
      </c>
      <c r="I5" s="99">
        <v>0.7678156405816752</v>
      </c>
      <c r="J5" s="106">
        <v>-0.5181674439819575</v>
      </c>
      <c r="K5" s="124">
        <v>-0.1045659477854407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0.055930386578572855</v>
      </c>
      <c r="F6" s="174">
        <f>AVERAGE(F4:F5)</f>
        <v>0.0766807217434281</v>
      </c>
      <c r="G6" s="174">
        <f>AVERAGE(G4:G5)</f>
        <v>0.19591751858817064</v>
      </c>
      <c r="H6" s="174">
        <f>AVERAGE(H4:H5)</f>
        <v>0.2922251750319474</v>
      </c>
      <c r="I6" s="174">
        <f>AVERAGE(I4:I5)</f>
        <v>0.3538173086530195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tabSelected="1" zoomScale="85" zoomScaleNormal="85" workbookViewId="0" topLeftCell="A1">
      <selection activeCell="D6" sqref="D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122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4" t="s">
        <v>41</v>
      </c>
      <c r="B2" s="89"/>
      <c r="C2" s="192" t="s">
        <v>26</v>
      </c>
      <c r="D2" s="201"/>
      <c r="E2" s="202" t="s">
        <v>68</v>
      </c>
      <c r="F2" s="203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762.8809399999994</v>
      </c>
      <c r="D4" s="99">
        <v>0.09923034583858303</v>
      </c>
      <c r="E4" s="39">
        <v>1582</v>
      </c>
      <c r="F4" s="99">
        <v>0.00910199760655436</v>
      </c>
      <c r="G4" s="40">
        <v>0</v>
      </c>
    </row>
    <row r="5" spans="1:7" s="29" customFormat="1" ht="14.25">
      <c r="A5" s="21">
        <v>2</v>
      </c>
      <c r="B5" s="37" t="s">
        <v>109</v>
      </c>
      <c r="C5" s="38">
        <v>21.42625</v>
      </c>
      <c r="D5" s="99">
        <v>0.022545373479173587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784.3071899999994</v>
      </c>
      <c r="D6" s="96">
        <v>0.09079372311909309</v>
      </c>
      <c r="E6" s="93">
        <v>1582</v>
      </c>
      <c r="F6" s="96">
        <v>0.00906818911358738</v>
      </c>
      <c r="G6" s="119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762.8809399999994</v>
      </c>
      <c r="D36" s="159">
        <f t="shared" si="0"/>
        <v>0.09923034583858303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21.42625</v>
      </c>
      <c r="D37" s="160">
        <f t="shared" si="0"/>
        <v>0.022545373479173587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0.022545373479183617</v>
      </c>
      <c r="C2" s="10"/>
      <c r="D2" s="10"/>
    </row>
    <row r="3" spans="1:4" ht="14.25">
      <c r="A3" s="27" t="s">
        <v>85</v>
      </c>
      <c r="B3" s="144">
        <v>0.08931539967796209</v>
      </c>
      <c r="C3" s="10"/>
      <c r="D3" s="10"/>
    </row>
    <row r="4" spans="1:4" ht="14.25">
      <c r="A4" s="27" t="s">
        <v>30</v>
      </c>
      <c r="B4" s="144">
        <v>0.055930386578572855</v>
      </c>
      <c r="C4" s="10"/>
      <c r="D4" s="10"/>
    </row>
    <row r="5" spans="1:4" ht="14.25">
      <c r="A5" s="27" t="s">
        <v>1</v>
      </c>
      <c r="B5" s="144">
        <v>0.07609823590453124</v>
      </c>
      <c r="C5" s="10"/>
      <c r="D5" s="10"/>
    </row>
    <row r="6" spans="1:4" ht="14.25">
      <c r="A6" s="27" t="s">
        <v>0</v>
      </c>
      <c r="B6" s="144">
        <v>0.026502248262705974</v>
      </c>
      <c r="C6" s="10"/>
      <c r="D6" s="10"/>
    </row>
    <row r="7" spans="1:4" ht="14.25">
      <c r="A7" s="27" t="s">
        <v>31</v>
      </c>
      <c r="B7" s="144">
        <v>-1.0146924037779392E-05</v>
      </c>
      <c r="C7" s="10"/>
      <c r="D7" s="10"/>
    </row>
    <row r="8" spans="1:4" ht="14.25">
      <c r="A8" s="27" t="s">
        <v>32</v>
      </c>
      <c r="B8" s="144">
        <v>0.015172173061382965</v>
      </c>
      <c r="C8" s="10"/>
      <c r="D8" s="10"/>
    </row>
    <row r="9" spans="1:4" ht="14.25">
      <c r="A9" s="27" t="s">
        <v>33</v>
      </c>
      <c r="B9" s="144">
        <v>0.013150684931506848</v>
      </c>
      <c r="C9" s="10"/>
      <c r="D9" s="10"/>
    </row>
    <row r="10" spans="1:4" ht="15" thickBot="1">
      <c r="A10" s="76" t="s">
        <v>107</v>
      </c>
      <c r="B10" s="145">
        <v>0.004710532356475339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D28" sqref="D2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26718357.02</v>
      </c>
      <c r="D3" s="84">
        <v>49189</v>
      </c>
      <c r="E3" s="83">
        <v>543.1774791111834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6608608.87</v>
      </c>
      <c r="D4" s="84">
        <v>5686118</v>
      </c>
      <c r="E4" s="83">
        <v>1.162235618395538</v>
      </c>
      <c r="F4" s="84">
        <v>1</v>
      </c>
      <c r="G4" s="82" t="s">
        <v>20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6437759.96</v>
      </c>
      <c r="D5" s="84">
        <v>2267</v>
      </c>
      <c r="E5" s="83">
        <v>2839.7706043228936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6050505.32</v>
      </c>
      <c r="D6" s="84">
        <v>3643</v>
      </c>
      <c r="E6" s="83">
        <v>1660.8578973373594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4751522.47</v>
      </c>
      <c r="D7" s="84">
        <v>4564</v>
      </c>
      <c r="E7" s="83">
        <v>1041.0873071866783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64</v>
      </c>
      <c r="C8" s="83">
        <v>3816510.21</v>
      </c>
      <c r="D8" s="84">
        <v>1256</v>
      </c>
      <c r="E8" s="83">
        <v>3038.6227786624204</v>
      </c>
      <c r="F8" s="84">
        <v>1000</v>
      </c>
      <c r="G8" s="82" t="s">
        <v>45</v>
      </c>
      <c r="H8" s="85" t="s">
        <v>63</v>
      </c>
      <c r="I8" s="19"/>
    </row>
    <row r="9" spans="1:9" ht="14.25">
      <c r="A9" s="21">
        <v>7</v>
      </c>
      <c r="B9" s="82" t="s">
        <v>83</v>
      </c>
      <c r="C9" s="83">
        <v>3169529.8</v>
      </c>
      <c r="D9" s="84">
        <v>1315</v>
      </c>
      <c r="E9" s="83">
        <v>2410.2888212927755</v>
      </c>
      <c r="F9" s="84">
        <v>1000</v>
      </c>
      <c r="G9" s="82" t="s">
        <v>19</v>
      </c>
      <c r="H9" s="85" t="s">
        <v>46</v>
      </c>
      <c r="I9" s="19"/>
    </row>
    <row r="10" spans="1:9" ht="14.25">
      <c r="A10" s="21">
        <v>8</v>
      </c>
      <c r="B10" s="82" t="s">
        <v>62</v>
      </c>
      <c r="C10" s="83">
        <v>2934731</v>
      </c>
      <c r="D10" s="84">
        <v>699</v>
      </c>
      <c r="E10" s="83">
        <v>4198.470672389128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1769788.014</v>
      </c>
      <c r="D11" s="84">
        <v>10196</v>
      </c>
      <c r="E11" s="83">
        <v>173.5766981169086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1748966.92</v>
      </c>
      <c r="D12" s="84">
        <v>1334</v>
      </c>
      <c r="E12" s="83">
        <v>1311.0696551724138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1362124.44</v>
      </c>
      <c r="D13" s="84">
        <v>587</v>
      </c>
      <c r="E13" s="83">
        <v>2320.4845655877343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123</v>
      </c>
      <c r="C14" s="83">
        <v>1029060.48</v>
      </c>
      <c r="D14" s="84">
        <v>955</v>
      </c>
      <c r="E14" s="83">
        <v>1077.5502408376963</v>
      </c>
      <c r="F14" s="84">
        <v>1000</v>
      </c>
      <c r="G14" s="82" t="s">
        <v>21</v>
      </c>
      <c r="H14" s="85" t="s">
        <v>35</v>
      </c>
      <c r="I14" s="19"/>
    </row>
    <row r="15" spans="1:9" ht="14.25">
      <c r="A15" s="21">
        <v>13</v>
      </c>
      <c r="B15" s="82" t="s">
        <v>81</v>
      </c>
      <c r="C15" s="83">
        <v>955937.7</v>
      </c>
      <c r="D15" s="84">
        <v>1423</v>
      </c>
      <c r="E15" s="83">
        <v>671.7763176387913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23</v>
      </c>
      <c r="C16" s="83">
        <v>820138.36</v>
      </c>
      <c r="D16" s="84">
        <v>8048</v>
      </c>
      <c r="E16" s="83">
        <v>101.90585984095428</v>
      </c>
      <c r="F16" s="84">
        <v>100</v>
      </c>
      <c r="G16" s="82" t="s">
        <v>47</v>
      </c>
      <c r="H16" s="85" t="s">
        <v>100</v>
      </c>
      <c r="I16" s="19"/>
    </row>
    <row r="17" spans="1:9" ht="14.25">
      <c r="A17" s="21">
        <v>15</v>
      </c>
      <c r="B17" s="82" t="s">
        <v>111</v>
      </c>
      <c r="C17" s="83">
        <v>716373.9499</v>
      </c>
      <c r="D17" s="84">
        <v>8850</v>
      </c>
      <c r="E17" s="83">
        <v>80.94620902824859</v>
      </c>
      <c r="F17" s="84">
        <v>100</v>
      </c>
      <c r="G17" s="82" t="s">
        <v>112</v>
      </c>
      <c r="H17" s="85" t="s">
        <v>113</v>
      </c>
      <c r="I17" s="19"/>
    </row>
    <row r="18" spans="1:8" ht="15" customHeight="1" thickBot="1">
      <c r="A18" s="180" t="s">
        <v>50</v>
      </c>
      <c r="B18" s="181"/>
      <c r="C18" s="97">
        <f>SUM(C3:C17)</f>
        <v>68889914.5139</v>
      </c>
      <c r="D18" s="98">
        <f>SUM(D3:D17)</f>
        <v>5780444</v>
      </c>
      <c r="E18" s="57" t="s">
        <v>51</v>
      </c>
      <c r="F18" s="57" t="s">
        <v>51</v>
      </c>
      <c r="G18" s="57" t="s">
        <v>51</v>
      </c>
      <c r="H18" s="57" t="s">
        <v>51</v>
      </c>
    </row>
    <row r="19" spans="1:8" ht="15" customHeight="1">
      <c r="A19" s="183" t="s">
        <v>98</v>
      </c>
      <c r="B19" s="183"/>
      <c r="C19" s="183"/>
      <c r="D19" s="183"/>
      <c r="E19" s="183"/>
      <c r="F19" s="183"/>
      <c r="G19" s="183"/>
      <c r="H19" s="183"/>
    </row>
    <row r="20" spans="1:8" ht="15" customHeight="1" thickBot="1">
      <c r="A20" s="182"/>
      <c r="B20" s="182"/>
      <c r="C20" s="182"/>
      <c r="D20" s="182"/>
      <c r="E20" s="182"/>
      <c r="F20" s="182"/>
      <c r="G20" s="182"/>
      <c r="H20" s="182"/>
    </row>
    <row r="22" spans="2:4" ht="14.25">
      <c r="B22" s="20" t="s">
        <v>56</v>
      </c>
      <c r="C22" s="23">
        <f>C18-SUM(C3:C10)</f>
        <v>8402389.863899998</v>
      </c>
      <c r="D22" s="130">
        <f>C22/$C$18</f>
        <v>0.12196835956596576</v>
      </c>
    </row>
    <row r="23" spans="2:8" ht="14.25">
      <c r="B23" s="82" t="str">
        <f>B3</f>
        <v>КІНТО-Класичний</v>
      </c>
      <c r="C23" s="83">
        <f>C3</f>
        <v>26718357.02</v>
      </c>
      <c r="D23" s="130">
        <f>C23/$C$18</f>
        <v>0.3878413438096081</v>
      </c>
      <c r="H23" s="19"/>
    </row>
    <row r="24" spans="2:8" ht="14.25">
      <c r="B24" s="82" t="str">
        <f>B4</f>
        <v>ОТП Фонд Акцій</v>
      </c>
      <c r="C24" s="83">
        <f>C4</f>
        <v>6608608.87</v>
      </c>
      <c r="D24" s="130">
        <f aca="true" t="shared" si="0" ref="D24:D32">C24/$C$18</f>
        <v>0.09592999086486852</v>
      </c>
      <c r="H24" s="19"/>
    </row>
    <row r="25" spans="2:8" ht="14.25">
      <c r="B25" s="82" t="str">
        <f aca="true" t="shared" si="1" ref="B25:C32">B5</f>
        <v>УНIВЕР.УА/Михайло Грушевський: Фонд Державних Паперiв</v>
      </c>
      <c r="C25" s="83">
        <f t="shared" si="1"/>
        <v>6437759.96</v>
      </c>
      <c r="D25" s="130">
        <f t="shared" si="0"/>
        <v>0.09344996296520365</v>
      </c>
      <c r="H25" s="19"/>
    </row>
    <row r="26" spans="2:8" ht="14.25">
      <c r="B26" s="82" t="str">
        <f t="shared" si="1"/>
        <v>Софіївський</v>
      </c>
      <c r="C26" s="83">
        <f t="shared" si="1"/>
        <v>6050505.32</v>
      </c>
      <c r="D26" s="130">
        <f t="shared" si="0"/>
        <v>0.087828608333941</v>
      </c>
      <c r="H26" s="19"/>
    </row>
    <row r="27" spans="2:8" ht="14.25">
      <c r="B27" s="82" t="str">
        <f t="shared" si="1"/>
        <v>КІНТО-Еквіті</v>
      </c>
      <c r="C27" s="83">
        <f t="shared" si="1"/>
        <v>4751522.47</v>
      </c>
      <c r="D27" s="130">
        <f t="shared" si="0"/>
        <v>0.06897268640159628</v>
      </c>
      <c r="H27" s="19"/>
    </row>
    <row r="28" spans="2:8" ht="14.25">
      <c r="B28" s="82" t="str">
        <f t="shared" si="1"/>
        <v>Альтус-Депозит</v>
      </c>
      <c r="C28" s="83">
        <f t="shared" si="1"/>
        <v>3816510.21</v>
      </c>
      <c r="D28" s="130">
        <f t="shared" si="0"/>
        <v>0.05540012985833998</v>
      </c>
      <c r="H28" s="19"/>
    </row>
    <row r="29" spans="2:8" ht="14.25">
      <c r="B29" s="82" t="str">
        <f t="shared" si="1"/>
        <v>УНIВЕР.УА/Тарас Шевченко: Фонд Заощаджень</v>
      </c>
      <c r="C29" s="83">
        <f t="shared" si="1"/>
        <v>3169529.8</v>
      </c>
      <c r="D29" s="130">
        <f t="shared" si="0"/>
        <v>0.04600861856724296</v>
      </c>
      <c r="H29" s="19"/>
    </row>
    <row r="30" spans="2:8" ht="14.25">
      <c r="B30" s="82" t="str">
        <f t="shared" si="1"/>
        <v>Альтус-Збалансований</v>
      </c>
      <c r="C30" s="83">
        <f t="shared" si="1"/>
        <v>2934731</v>
      </c>
      <c r="D30" s="130">
        <f t="shared" si="0"/>
        <v>0.04260029963323377</v>
      </c>
      <c r="H30" s="19"/>
    </row>
    <row r="31" spans="2:4" ht="14.25">
      <c r="B31" s="82" t="str">
        <f t="shared" si="1"/>
        <v>КІНТО-Казначейський</v>
      </c>
      <c r="C31" s="83">
        <f t="shared" si="1"/>
        <v>1769788.014</v>
      </c>
      <c r="D31" s="130">
        <f t="shared" si="0"/>
        <v>0.025690088694229802</v>
      </c>
    </row>
    <row r="32" spans="2:4" ht="14.25">
      <c r="B32" s="82" t="str">
        <f t="shared" si="1"/>
        <v>ВСІ</v>
      </c>
      <c r="C32" s="83">
        <f t="shared" si="1"/>
        <v>1748966.92</v>
      </c>
      <c r="D32" s="130">
        <f t="shared" si="0"/>
        <v>0.02538785150687201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E4" activeCellId="1" sqref="B4:B18 E4:E18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115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0.01965280242575118</v>
      </c>
      <c r="F4" s="153">
        <v>0.08638435556762869</v>
      </c>
      <c r="G4" s="153">
        <v>0.164548459070337</v>
      </c>
      <c r="H4" s="153">
        <v>0.2519396610319795</v>
      </c>
      <c r="I4" s="153">
        <v>0.25235301412451716</v>
      </c>
      <c r="J4" s="154">
        <v>4.431774791111469</v>
      </c>
      <c r="K4" s="123">
        <v>0.1356129483203301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0.010955535729558319</v>
      </c>
      <c r="F5" s="153">
        <v>0.024650053948012562</v>
      </c>
      <c r="G5" s="153">
        <v>0.0498841319615535</v>
      </c>
      <c r="H5" s="153">
        <v>0.10829038152304271</v>
      </c>
      <c r="I5" s="153">
        <v>0.0759038402514689</v>
      </c>
      <c r="J5" s="154">
        <v>3.1984706723892184</v>
      </c>
      <c r="K5" s="124">
        <v>0.13946538586079615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0.0493049564754644</v>
      </c>
      <c r="F6" s="153">
        <v>0.11943740910372136</v>
      </c>
      <c r="G6" s="153">
        <v>0.1935834669687504</v>
      </c>
      <c r="H6" s="153">
        <v>0.1967603164927647</v>
      </c>
      <c r="I6" s="153">
        <v>0.2293495212971235</v>
      </c>
      <c r="J6" s="154">
        <v>1.3204845655877167</v>
      </c>
      <c r="K6" s="124">
        <v>0.08095346412067839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0.07584701472098043</v>
      </c>
      <c r="F7" s="153">
        <v>0.11572346495762109</v>
      </c>
      <c r="G7" s="153">
        <v>0.1957404879454736</v>
      </c>
      <c r="H7" s="153">
        <v>0.18833940223479928</v>
      </c>
      <c r="I7" s="153">
        <v>0.2551660829890554</v>
      </c>
      <c r="J7" s="154">
        <v>-0.3282236823611967</v>
      </c>
      <c r="K7" s="124">
        <v>-0.03612092607732886</v>
      </c>
    </row>
    <row r="8" spans="1:11" s="20" customFormat="1" ht="14.25" collapsed="1">
      <c r="A8" s="21">
        <v>5</v>
      </c>
      <c r="B8" s="151" t="s">
        <v>111</v>
      </c>
      <c r="C8" s="152">
        <v>38968</v>
      </c>
      <c r="D8" s="152">
        <v>39140</v>
      </c>
      <c r="E8" s="153">
        <v>-0.0023969524155160737</v>
      </c>
      <c r="F8" s="153">
        <v>0.003956128997895103</v>
      </c>
      <c r="G8" s="153">
        <v>-0.01891421133887239</v>
      </c>
      <c r="H8" s="153">
        <v>-0.01818754871853856</v>
      </c>
      <c r="I8" s="153">
        <v>-0.021220347353888447</v>
      </c>
      <c r="J8" s="154">
        <v>-0.19053790971752715</v>
      </c>
      <c r="K8" s="124">
        <v>-0.01959406488172455</v>
      </c>
    </row>
    <row r="9" spans="1:11" s="20" customFormat="1" ht="14.25" collapsed="1">
      <c r="A9" s="21">
        <v>6</v>
      </c>
      <c r="B9" s="151" t="s">
        <v>123</v>
      </c>
      <c r="C9" s="152">
        <v>39429</v>
      </c>
      <c r="D9" s="152">
        <v>39618</v>
      </c>
      <c r="E9" s="153">
        <v>0.02852523546747232</v>
      </c>
      <c r="F9" s="153">
        <v>0.03549430641916396</v>
      </c>
      <c r="G9" s="153">
        <v>-0.009262371022383586</v>
      </c>
      <c r="H9" s="153">
        <v>0.1491342279408021</v>
      </c>
      <c r="I9" s="153">
        <v>0.14820790120557947</v>
      </c>
      <c r="J9" s="154">
        <v>0.07755024083772044</v>
      </c>
      <c r="K9" s="124">
        <v>0.008000826013740081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0.039860131767965434</v>
      </c>
      <c r="F10" s="153">
        <v>0.0572422078746786</v>
      </c>
      <c r="G10" s="153">
        <v>0.21594598495793926</v>
      </c>
      <c r="H10" s="153">
        <v>0.5903255400686538</v>
      </c>
      <c r="I10" s="153">
        <v>0.6266294801785048</v>
      </c>
      <c r="J10" s="154">
        <v>0.019058598409592786</v>
      </c>
      <c r="K10" s="124">
        <v>0.0021101857838159432</v>
      </c>
    </row>
    <row r="11" spans="1:11" s="20" customFormat="1" ht="14.25" collapsed="1">
      <c r="A11" s="21">
        <v>8</v>
      </c>
      <c r="B11" s="151" t="s">
        <v>79</v>
      </c>
      <c r="C11" s="152">
        <v>39884</v>
      </c>
      <c r="D11" s="152">
        <v>40001</v>
      </c>
      <c r="E11" s="153">
        <v>0.043844477427274375</v>
      </c>
      <c r="F11" s="153">
        <v>0.12766501987629275</v>
      </c>
      <c r="G11" s="153">
        <v>0.18956885484560382</v>
      </c>
      <c r="H11" s="153">
        <v>0.3192489422232019</v>
      </c>
      <c r="I11" s="153">
        <v>0.35148788400546604</v>
      </c>
      <c r="J11" s="154">
        <v>0.0410873071867468</v>
      </c>
      <c r="K11" s="124">
        <v>0.0048494309366116095</v>
      </c>
    </row>
    <row r="12" spans="1:11" s="20" customFormat="1" ht="14.25">
      <c r="A12" s="21">
        <v>9</v>
      </c>
      <c r="B12" s="151" t="s">
        <v>60</v>
      </c>
      <c r="C12" s="152">
        <v>40253</v>
      </c>
      <c r="D12" s="152">
        <v>40366</v>
      </c>
      <c r="E12" s="153">
        <v>0.039082644348442</v>
      </c>
      <c r="F12" s="153">
        <v>0.051353323184208044</v>
      </c>
      <c r="G12" s="153">
        <v>0.20153857464723002</v>
      </c>
      <c r="H12" s="153">
        <v>0.3776077143809635</v>
      </c>
      <c r="I12" s="153">
        <v>0.41003483074685865</v>
      </c>
      <c r="J12" s="154">
        <v>0.16223561839552203</v>
      </c>
      <c r="K12" s="124">
        <v>0.02074195472749274</v>
      </c>
    </row>
    <row r="13" spans="1:11" s="20" customFormat="1" ht="14.25">
      <c r="A13" s="21">
        <v>10</v>
      </c>
      <c r="B13" s="151" t="s">
        <v>61</v>
      </c>
      <c r="C13" s="152">
        <v>40114</v>
      </c>
      <c r="D13" s="152">
        <v>40401</v>
      </c>
      <c r="E13" s="153">
        <v>0.0731465441694723</v>
      </c>
      <c r="F13" s="153">
        <v>0.12524051013742032</v>
      </c>
      <c r="G13" s="153">
        <v>0.2966063449766485</v>
      </c>
      <c r="H13" s="153">
        <v>0.5103167922374692</v>
      </c>
      <c r="I13" s="153" t="s">
        <v>22</v>
      </c>
      <c r="J13" s="154">
        <v>0.6608578973373767</v>
      </c>
      <c r="K13" s="124">
        <v>0.07271839808506253</v>
      </c>
    </row>
    <row r="14" spans="1:11" s="20" customFormat="1" ht="14.25">
      <c r="A14" s="21">
        <v>11</v>
      </c>
      <c r="B14" s="151" t="s">
        <v>64</v>
      </c>
      <c r="C14" s="152">
        <v>40226</v>
      </c>
      <c r="D14" s="152">
        <v>40430</v>
      </c>
      <c r="E14" s="153">
        <v>0.011035883455005946</v>
      </c>
      <c r="F14" s="153">
        <v>0.02716992699955867</v>
      </c>
      <c r="G14" s="153">
        <v>0.05264814217754332</v>
      </c>
      <c r="H14" s="153">
        <v>0.11372610158508212</v>
      </c>
      <c r="I14" s="153">
        <v>0.08157292809461092</v>
      </c>
      <c r="J14" s="154">
        <v>2.0386227786624467</v>
      </c>
      <c r="K14" s="124">
        <v>0.16822541265477886</v>
      </c>
    </row>
    <row r="15" spans="1:11" s="20" customFormat="1" ht="14.25" collapsed="1">
      <c r="A15" s="21">
        <v>12</v>
      </c>
      <c r="B15" s="151" t="s">
        <v>83</v>
      </c>
      <c r="C15" s="152">
        <v>40427</v>
      </c>
      <c r="D15" s="152">
        <v>40543</v>
      </c>
      <c r="E15" s="153">
        <v>0.01109148154231887</v>
      </c>
      <c r="F15" s="153">
        <v>0.026938137157578756</v>
      </c>
      <c r="G15" s="153">
        <v>0.052562170370911376</v>
      </c>
      <c r="H15" s="153">
        <v>0.12081351883882996</v>
      </c>
      <c r="I15" s="153">
        <v>0.08522358910277683</v>
      </c>
      <c r="J15" s="154">
        <v>1.4102888212927902</v>
      </c>
      <c r="K15" s="124">
        <v>0.13729068222932028</v>
      </c>
    </row>
    <row r="16" spans="1:11" s="20" customFormat="1" ht="14.25" collapsed="1">
      <c r="A16" s="21">
        <v>13</v>
      </c>
      <c r="B16" s="151" t="s">
        <v>73</v>
      </c>
      <c r="C16" s="152">
        <v>40444</v>
      </c>
      <c r="D16" s="152">
        <v>40638</v>
      </c>
      <c r="E16" s="153">
        <v>0.009044809263765163</v>
      </c>
      <c r="F16" s="153">
        <v>0.03961169618100335</v>
      </c>
      <c r="G16" s="153">
        <v>0.031198841688831136</v>
      </c>
      <c r="H16" s="153">
        <v>0.07898565868776464</v>
      </c>
      <c r="I16" s="153">
        <v>0.05515811517802005</v>
      </c>
      <c r="J16" s="154">
        <v>0.3110696551724108</v>
      </c>
      <c r="K16" s="124">
        <v>0.04203298831833924</v>
      </c>
    </row>
    <row r="17" spans="1:11" s="20" customFormat="1" ht="14.25" collapsed="1">
      <c r="A17" s="21">
        <v>14</v>
      </c>
      <c r="B17" s="151" t="s">
        <v>82</v>
      </c>
      <c r="C17" s="152">
        <v>40427</v>
      </c>
      <c r="D17" s="152">
        <v>40708</v>
      </c>
      <c r="E17" s="153">
        <v>0.009465312265848347</v>
      </c>
      <c r="F17" s="153">
        <v>0.018901787500206657</v>
      </c>
      <c r="G17" s="153">
        <v>0.04859466756188158</v>
      </c>
      <c r="H17" s="153">
        <v>0.09780177372001564</v>
      </c>
      <c r="I17" s="153">
        <v>0.0702208184857156</v>
      </c>
      <c r="J17" s="154">
        <v>1.8397706043228834</v>
      </c>
      <c r="K17" s="124">
        <v>0.17754477606824648</v>
      </c>
    </row>
    <row r="18" spans="1:11" s="20" customFormat="1" ht="14.25" collapsed="1">
      <c r="A18" s="21">
        <v>15</v>
      </c>
      <c r="B18" s="151" t="s">
        <v>104</v>
      </c>
      <c r="C18" s="152">
        <v>41026</v>
      </c>
      <c r="D18" s="152">
        <v>41242</v>
      </c>
      <c r="E18" s="153">
        <v>0.024007713068545655</v>
      </c>
      <c r="F18" s="153">
        <v>0.040495567640166374</v>
      </c>
      <c r="G18" s="153">
        <v>0.09480459442516298</v>
      </c>
      <c r="H18" s="153">
        <v>0.17491612186579464</v>
      </c>
      <c r="I18" s="153">
        <v>0.2019441320973845</v>
      </c>
      <c r="J18" s="154">
        <v>0.7357669811691034</v>
      </c>
      <c r="K18" s="124">
        <v>0.11852221188982437</v>
      </c>
    </row>
    <row r="19" spans="1:12" s="20" customFormat="1" ht="15.75" thickBot="1">
      <c r="A19" s="150"/>
      <c r="B19" s="155" t="s">
        <v>105</v>
      </c>
      <c r="C19" s="156" t="s">
        <v>51</v>
      </c>
      <c r="D19" s="156" t="s">
        <v>51</v>
      </c>
      <c r="E19" s="157">
        <f>AVERAGE(E4:E18)</f>
        <v>0.029497839314156577</v>
      </c>
      <c r="F19" s="157">
        <f>AVERAGE(F4:F18)</f>
        <v>0.060017593036343755</v>
      </c>
      <c r="G19" s="157">
        <f>AVERAGE(G4:G18)</f>
        <v>0.11726987594910737</v>
      </c>
      <c r="H19" s="157">
        <f>AVERAGE(H4:H18)</f>
        <v>0.21733457360750835</v>
      </c>
      <c r="I19" s="157">
        <f>AVERAGE(I4:I18)</f>
        <v>0.20157369931451383</v>
      </c>
      <c r="J19" s="156" t="s">
        <v>51</v>
      </c>
      <c r="K19" s="156" t="s">
        <v>51</v>
      </c>
      <c r="L19" s="158"/>
    </row>
    <row r="20" spans="1:11" s="20" customFormat="1" ht="14.25">
      <c r="A20" s="189" t="s">
        <v>94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20" customFormat="1" ht="15" collapsed="1" thickBot="1">
      <c r="A21" s="184"/>
      <c r="B21" s="184"/>
      <c r="C21" s="184"/>
      <c r="D21" s="184"/>
      <c r="E21" s="184"/>
      <c r="F21" s="184"/>
      <c r="G21" s="184"/>
      <c r="H21" s="184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C10" sqref="C10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82</v>
      </c>
      <c r="C4" s="38">
        <v>1241.88424</v>
      </c>
      <c r="D4" s="95">
        <v>0.23901346123806058</v>
      </c>
      <c r="E4" s="39">
        <v>420</v>
      </c>
      <c r="F4" s="95">
        <v>0.2273957769355712</v>
      </c>
      <c r="G4" s="40">
        <v>1185.748194843958</v>
      </c>
      <c r="H4" s="54"/>
    </row>
    <row r="5" spans="1:8" ht="14.25" customHeight="1">
      <c r="A5" s="21">
        <v>2</v>
      </c>
      <c r="B5" s="37" t="s">
        <v>60</v>
      </c>
      <c r="C5" s="38">
        <v>269.72183000000007</v>
      </c>
      <c r="D5" s="95">
        <v>0.042550344926165475</v>
      </c>
      <c r="E5" s="39">
        <v>18913</v>
      </c>
      <c r="F5" s="95">
        <v>0.0033372711945306374</v>
      </c>
      <c r="G5" s="40">
        <v>20.70570189443633</v>
      </c>
      <c r="H5" s="54"/>
    </row>
    <row r="6" spans="1:7" ht="14.25">
      <c r="A6" s="21">
        <v>3</v>
      </c>
      <c r="B6" s="37" t="s">
        <v>73</v>
      </c>
      <c r="C6" s="38">
        <v>28.670449999999953</v>
      </c>
      <c r="D6" s="95">
        <v>0.016665993623761814</v>
      </c>
      <c r="E6" s="39">
        <v>10</v>
      </c>
      <c r="F6" s="95">
        <v>0.0075528700906344415</v>
      </c>
      <c r="G6" s="40">
        <v>12.720035392625192</v>
      </c>
    </row>
    <row r="7" spans="1:7" ht="14.25">
      <c r="A7" s="21">
        <v>4</v>
      </c>
      <c r="B7" s="37" t="s">
        <v>79</v>
      </c>
      <c r="C7" s="38">
        <v>208.5538700000001</v>
      </c>
      <c r="D7" s="95">
        <v>0.04590695828274052</v>
      </c>
      <c r="E7" s="39">
        <v>9</v>
      </c>
      <c r="F7" s="95">
        <v>0.0019758507135016466</v>
      </c>
      <c r="G7" s="40">
        <v>9.146332867179188</v>
      </c>
    </row>
    <row r="8" spans="1:7" ht="14.25">
      <c r="A8" s="21">
        <v>5</v>
      </c>
      <c r="B8" s="37" t="s">
        <v>84</v>
      </c>
      <c r="C8" s="38">
        <v>70.63812999999989</v>
      </c>
      <c r="D8" s="95">
        <v>0.05469522166286059</v>
      </c>
      <c r="E8" s="39">
        <v>3</v>
      </c>
      <c r="F8" s="95">
        <v>0.005136986301369863</v>
      </c>
      <c r="G8" s="40">
        <v>6.767299943712599</v>
      </c>
    </row>
    <row r="9" spans="1:7" ht="14.25">
      <c r="A9" s="21">
        <v>6</v>
      </c>
      <c r="B9" s="37" t="s">
        <v>81</v>
      </c>
      <c r="C9" s="38">
        <v>72.38876</v>
      </c>
      <c r="D9" s="95">
        <v>0.0819295420126926</v>
      </c>
      <c r="E9" s="39">
        <v>8</v>
      </c>
      <c r="F9" s="95">
        <v>0.005653710247349823</v>
      </c>
      <c r="G9" s="40">
        <v>5.29288221181945</v>
      </c>
    </row>
    <row r="10" spans="1:8" ht="14.25">
      <c r="A10" s="21">
        <v>7</v>
      </c>
      <c r="B10" s="37" t="s">
        <v>104</v>
      </c>
      <c r="C10" s="38">
        <v>43.357003999999954</v>
      </c>
      <c r="D10" s="95">
        <v>0.025113661506809912</v>
      </c>
      <c r="E10" s="39">
        <v>11</v>
      </c>
      <c r="F10" s="95">
        <v>0.0010800196367206677</v>
      </c>
      <c r="G10" s="40">
        <v>1.8747511899852656</v>
      </c>
      <c r="H10" s="54"/>
    </row>
    <row r="11" spans="1:7" ht="14.25">
      <c r="A11" s="21">
        <v>11</v>
      </c>
      <c r="B11" s="37" t="s">
        <v>61</v>
      </c>
      <c r="C11" s="38">
        <v>412.40737999999993</v>
      </c>
      <c r="D11" s="95">
        <v>0.0731465441694686</v>
      </c>
      <c r="E11" s="39">
        <v>0</v>
      </c>
      <c r="F11" s="95">
        <v>0</v>
      </c>
      <c r="G11" s="40">
        <v>0</v>
      </c>
    </row>
    <row r="12" spans="1:7" ht="14.25">
      <c r="A12" s="21">
        <v>12</v>
      </c>
      <c r="B12" s="37" t="s">
        <v>64</v>
      </c>
      <c r="C12" s="38">
        <v>41.658819999999835</v>
      </c>
      <c r="D12" s="95">
        <v>0.011035883455003994</v>
      </c>
      <c r="E12" s="39">
        <v>0</v>
      </c>
      <c r="F12" s="95">
        <v>0</v>
      </c>
      <c r="G12" s="40">
        <v>0</v>
      </c>
    </row>
    <row r="13" spans="1:7" ht="14.25">
      <c r="A13" s="21">
        <v>13</v>
      </c>
      <c r="B13" s="37" t="s">
        <v>83</v>
      </c>
      <c r="C13" s="38">
        <v>34.769139999999666</v>
      </c>
      <c r="D13" s="95">
        <v>0.011091481542325999</v>
      </c>
      <c r="E13" s="39">
        <v>0</v>
      </c>
      <c r="F13" s="95">
        <v>0</v>
      </c>
      <c r="G13" s="40">
        <v>0</v>
      </c>
    </row>
    <row r="14" spans="1:7" ht="14.25">
      <c r="A14" s="21">
        <v>14</v>
      </c>
      <c r="B14" s="37" t="s">
        <v>62</v>
      </c>
      <c r="C14" s="38">
        <v>31.803129999999886</v>
      </c>
      <c r="D14" s="95">
        <v>0.010955535729518448</v>
      </c>
      <c r="E14" s="39">
        <v>0</v>
      </c>
      <c r="F14" s="95">
        <v>0</v>
      </c>
      <c r="G14" s="40">
        <v>0</v>
      </c>
    </row>
    <row r="15" spans="1:7" ht="14.25">
      <c r="A15" s="21">
        <v>15</v>
      </c>
      <c r="B15" s="37" t="s">
        <v>123</v>
      </c>
      <c r="C15" s="38">
        <v>28.540079999999957</v>
      </c>
      <c r="D15" s="95">
        <v>0.02852523546746269</v>
      </c>
      <c r="E15" s="39">
        <v>0</v>
      </c>
      <c r="F15" s="95">
        <v>0</v>
      </c>
      <c r="G15" s="40">
        <v>0</v>
      </c>
    </row>
    <row r="16" spans="1:7" ht="13.5" customHeight="1">
      <c r="A16" s="21">
        <v>16</v>
      </c>
      <c r="B16" s="37" t="s">
        <v>111</v>
      </c>
      <c r="C16" s="38">
        <v>-1.7212399999999908</v>
      </c>
      <c r="D16" s="95">
        <v>-0.00239695241551428</v>
      </c>
      <c r="E16" s="39">
        <v>0</v>
      </c>
      <c r="F16" s="95">
        <v>0</v>
      </c>
      <c r="G16" s="40">
        <v>0</v>
      </c>
    </row>
    <row r="17" spans="1:7" ht="14.25">
      <c r="A17" s="21">
        <v>17</v>
      </c>
      <c r="B17" s="37" t="s">
        <v>23</v>
      </c>
      <c r="C17" s="38">
        <v>-17.56207999999996</v>
      </c>
      <c r="D17" s="95">
        <v>-0.02096463026807048</v>
      </c>
      <c r="E17" s="39">
        <v>-500</v>
      </c>
      <c r="F17" s="95">
        <v>-0.0584932147870847</v>
      </c>
      <c r="G17" s="40">
        <v>-49.117010996724375</v>
      </c>
    </row>
    <row r="18" spans="1:7" ht="14.25">
      <c r="A18" s="21">
        <v>18</v>
      </c>
      <c r="B18" s="37" t="s">
        <v>77</v>
      </c>
      <c r="C18" s="38">
        <v>459.035620000001</v>
      </c>
      <c r="D18" s="95">
        <v>0.017480863766723274</v>
      </c>
      <c r="E18" s="39">
        <v>-105</v>
      </c>
      <c r="F18" s="95">
        <v>-0.0021300766827605793</v>
      </c>
      <c r="G18" s="40">
        <v>-55.95784381523602</v>
      </c>
    </row>
    <row r="19" spans="1:8" ht="15.75" thickBot="1">
      <c r="A19" s="88"/>
      <c r="B19" s="91" t="s">
        <v>50</v>
      </c>
      <c r="C19" s="92">
        <v>2924.145134</v>
      </c>
      <c r="D19" s="96">
        <v>0.044328219946313516</v>
      </c>
      <c r="E19" s="93">
        <v>18769</v>
      </c>
      <c r="F19" s="96">
        <v>0.003257559650622432</v>
      </c>
      <c r="G19" s="94">
        <v>1137.1803435317556</v>
      </c>
      <c r="H19" s="54"/>
    </row>
    <row r="20" spans="1:8" ht="15" customHeight="1" thickBot="1">
      <c r="A20" s="190"/>
      <c r="B20" s="190"/>
      <c r="C20" s="190"/>
      <c r="D20" s="190"/>
      <c r="E20" s="190"/>
      <c r="F20" s="190"/>
      <c r="G20" s="190"/>
      <c r="H20" s="168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79"/>
      <c r="C48" s="79"/>
      <c r="D48" s="79"/>
      <c r="E48" s="79"/>
    </row>
    <row r="51" ht="14.25" customHeight="1"/>
    <row r="52" ht="14.25">
      <c r="F52" s="54"/>
    </row>
    <row r="54" ht="14.25">
      <c r="F54"/>
    </row>
    <row r="55" ht="14.25">
      <c r="F55"/>
    </row>
    <row r="56" spans="2:6" ht="30.75" thickBot="1">
      <c r="B56" s="42" t="s">
        <v>25</v>
      </c>
      <c r="C56" s="35" t="s">
        <v>57</v>
      </c>
      <c r="D56" s="35" t="s">
        <v>58</v>
      </c>
      <c r="E56" s="60" t="s">
        <v>54</v>
      </c>
      <c r="F56"/>
    </row>
    <row r="57" spans="2:5" ht="14.25">
      <c r="B57" s="37" t="str">
        <f aca="true" t="shared" si="0" ref="B57:D61">B4</f>
        <v>УНIВЕР.УА/Михайло Грушевський: Фонд Державних Паперiв</v>
      </c>
      <c r="C57" s="38">
        <f t="shared" si="0"/>
        <v>1241.88424</v>
      </c>
      <c r="D57" s="95">
        <f t="shared" si="0"/>
        <v>0.23901346123806058</v>
      </c>
      <c r="E57" s="40">
        <f>G4</f>
        <v>1185.748194843958</v>
      </c>
    </row>
    <row r="58" spans="2:5" ht="14.25">
      <c r="B58" s="37" t="str">
        <f t="shared" si="0"/>
        <v>ОТП Фонд Акцій</v>
      </c>
      <c r="C58" s="38">
        <f t="shared" si="0"/>
        <v>269.72183000000007</v>
      </c>
      <c r="D58" s="95">
        <f t="shared" si="0"/>
        <v>0.042550344926165475</v>
      </c>
      <c r="E58" s="40">
        <f>G5</f>
        <v>20.70570189443633</v>
      </c>
    </row>
    <row r="59" spans="2:5" ht="14.25">
      <c r="B59" s="37" t="str">
        <f t="shared" si="0"/>
        <v>ВСІ</v>
      </c>
      <c r="C59" s="38">
        <f t="shared" si="0"/>
        <v>28.670449999999953</v>
      </c>
      <c r="D59" s="95">
        <f t="shared" si="0"/>
        <v>0.016665993623761814</v>
      </c>
      <c r="E59" s="40">
        <f>G6</f>
        <v>12.720035392625192</v>
      </c>
    </row>
    <row r="60" spans="2:5" ht="14.25">
      <c r="B60" s="37" t="str">
        <f t="shared" si="0"/>
        <v>КІНТО-Еквіті</v>
      </c>
      <c r="C60" s="38">
        <f t="shared" si="0"/>
        <v>208.5538700000001</v>
      </c>
      <c r="D60" s="95">
        <f t="shared" si="0"/>
        <v>0.04590695828274052</v>
      </c>
      <c r="E60" s="40">
        <f>G7</f>
        <v>9.146332867179188</v>
      </c>
    </row>
    <row r="61" spans="2:5" ht="14.25">
      <c r="B61" s="126" t="str">
        <f t="shared" si="0"/>
        <v>УНІВЕР.УА/Володимир Великий: Фонд Збалансований</v>
      </c>
      <c r="C61" s="127">
        <f t="shared" si="0"/>
        <v>70.63812999999989</v>
      </c>
      <c r="D61" s="128">
        <f t="shared" si="0"/>
        <v>0.05469522166286059</v>
      </c>
      <c r="E61" s="129">
        <f>G8</f>
        <v>6.767299943712599</v>
      </c>
    </row>
    <row r="62" spans="2:5" ht="14.25">
      <c r="B62" s="125" t="str">
        <f>B11</f>
        <v>Софіївський</v>
      </c>
      <c r="C62" s="38">
        <f aca="true" t="shared" si="1" ref="C62:D66">C14</f>
        <v>31.803129999999886</v>
      </c>
      <c r="D62" s="95">
        <f t="shared" si="1"/>
        <v>0.010955535729518448</v>
      </c>
      <c r="E62" s="40">
        <f>G14</f>
        <v>0</v>
      </c>
    </row>
    <row r="63" spans="2:5" ht="14.25">
      <c r="B63" s="125" t="str">
        <f>B12</f>
        <v>Альтус-Депозит</v>
      </c>
      <c r="C63" s="38">
        <f t="shared" si="1"/>
        <v>28.540079999999957</v>
      </c>
      <c r="D63" s="95">
        <f t="shared" si="1"/>
        <v>0.02852523546746269</v>
      </c>
      <c r="E63" s="40">
        <f>G15</f>
        <v>0</v>
      </c>
    </row>
    <row r="64" spans="2:5" ht="14.25">
      <c r="B64" s="125" t="str">
        <f>B13</f>
        <v>УНIВЕР.УА/Тарас Шевченко: Фонд Заощаджень</v>
      </c>
      <c r="C64" s="38">
        <f t="shared" si="1"/>
        <v>-1.7212399999999908</v>
      </c>
      <c r="D64" s="95">
        <f t="shared" si="1"/>
        <v>-0.00239695241551428</v>
      </c>
      <c r="E64" s="40">
        <f>G16</f>
        <v>0</v>
      </c>
    </row>
    <row r="65" spans="2:5" ht="14.25">
      <c r="B65" s="125" t="str">
        <f>B14</f>
        <v>Альтус-Збалансований</v>
      </c>
      <c r="C65" s="38">
        <f t="shared" si="1"/>
        <v>-17.56207999999996</v>
      </c>
      <c r="D65" s="95">
        <f t="shared" si="1"/>
        <v>-0.02096463026807048</v>
      </c>
      <c r="E65" s="40">
        <f>G17</f>
        <v>-49.117010996724375</v>
      </c>
    </row>
    <row r="66" spans="2:5" ht="14.25">
      <c r="B66" s="125" t="str">
        <f>B18</f>
        <v>КІНТО-Класичний</v>
      </c>
      <c r="C66" s="38">
        <f t="shared" si="1"/>
        <v>459.035620000001</v>
      </c>
      <c r="D66" s="95">
        <f t="shared" si="1"/>
        <v>0.017480863766723274</v>
      </c>
      <c r="E66" s="40">
        <f>G18</f>
        <v>-55.95784381523602</v>
      </c>
    </row>
    <row r="67" spans="2:5" ht="14.25">
      <c r="B67" s="136" t="s">
        <v>56</v>
      </c>
      <c r="C67" s="137">
        <f>C19-SUM(C57:C66)</f>
        <v>604.581103999999</v>
      </c>
      <c r="D67" s="138"/>
      <c r="E67" s="137">
        <f>G19-SUM(E57:E66)</f>
        <v>7.167633401804778</v>
      </c>
    </row>
    <row r="68" spans="2:5" ht="15">
      <c r="B68" s="134" t="s">
        <v>50</v>
      </c>
      <c r="C68" s="135">
        <f>SUM(C57:C67)</f>
        <v>2924.145134</v>
      </c>
      <c r="D68" s="135"/>
      <c r="E68" s="135">
        <f>SUM(E57:E67)</f>
        <v>1137.1803435317556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111</v>
      </c>
      <c r="B2" s="177">
        <v>-0.0023969524155160737</v>
      </c>
      <c r="C2" s="10"/>
    </row>
    <row r="3" spans="1:3" ht="14.25">
      <c r="A3" s="139" t="s">
        <v>73</v>
      </c>
      <c r="B3" s="146">
        <v>0.009044809263765163</v>
      </c>
      <c r="C3" s="10"/>
    </row>
    <row r="4" spans="1:3" ht="14.25">
      <c r="A4" s="140" t="s">
        <v>82</v>
      </c>
      <c r="B4" s="178">
        <v>0.009465312265848347</v>
      </c>
      <c r="C4" s="10"/>
    </row>
    <row r="5" spans="1:3" ht="14.25">
      <c r="A5" s="140" t="s">
        <v>62</v>
      </c>
      <c r="B5" s="148">
        <v>0.010955535729558319</v>
      </c>
      <c r="C5" s="10"/>
    </row>
    <row r="6" spans="1:3" ht="14.25">
      <c r="A6" s="139" t="s">
        <v>64</v>
      </c>
      <c r="B6" s="147">
        <v>0.011035883455005946</v>
      </c>
      <c r="C6" s="10"/>
    </row>
    <row r="7" spans="1:3" ht="14.25">
      <c r="A7" s="139" t="s">
        <v>83</v>
      </c>
      <c r="B7" s="147">
        <v>0.01109148154231887</v>
      </c>
      <c r="C7" s="10"/>
    </row>
    <row r="8" spans="1:3" ht="14.25">
      <c r="A8" s="139" t="s">
        <v>77</v>
      </c>
      <c r="B8" s="147">
        <v>0.01965280242575118</v>
      </c>
      <c r="C8" s="10"/>
    </row>
    <row r="9" spans="1:3" ht="14.25">
      <c r="A9" s="140" t="s">
        <v>104</v>
      </c>
      <c r="B9" s="148">
        <v>0.024007713068545655</v>
      </c>
      <c r="C9" s="10"/>
    </row>
    <row r="10" spans="1:3" ht="14.25">
      <c r="A10" s="139" t="s">
        <v>123</v>
      </c>
      <c r="B10" s="147">
        <v>0.02852523546747232</v>
      </c>
      <c r="C10" s="10"/>
    </row>
    <row r="11" spans="1:3" ht="14.25">
      <c r="A11" s="139" t="s">
        <v>60</v>
      </c>
      <c r="B11" s="147">
        <v>0.039082644348442</v>
      </c>
      <c r="C11" s="10"/>
    </row>
    <row r="12" spans="1:3" ht="14.25">
      <c r="A12" s="139" t="s">
        <v>23</v>
      </c>
      <c r="B12" s="147">
        <v>0.039860131767965434</v>
      </c>
      <c r="C12" s="10"/>
    </row>
    <row r="13" spans="1:3" ht="14.25">
      <c r="A13" s="139" t="s">
        <v>79</v>
      </c>
      <c r="B13" s="147">
        <v>0.043844477427274375</v>
      </c>
      <c r="C13" s="10"/>
    </row>
    <row r="14" spans="1:3" ht="14.25">
      <c r="A14" s="140" t="s">
        <v>84</v>
      </c>
      <c r="B14" s="148">
        <v>0.0493049564754644</v>
      </c>
      <c r="C14" s="10"/>
    </row>
    <row r="15" spans="1:3" ht="14.25">
      <c r="A15" s="139" t="s">
        <v>61</v>
      </c>
      <c r="B15" s="147">
        <v>0.0731465441694723</v>
      </c>
      <c r="C15" s="10"/>
    </row>
    <row r="16" spans="1:3" ht="14.25">
      <c r="A16" s="139" t="s">
        <v>81</v>
      </c>
      <c r="B16" s="147">
        <v>0.07584701472098043</v>
      </c>
      <c r="C16" s="10"/>
    </row>
    <row r="17" spans="1:3" ht="14.25">
      <c r="A17" s="141" t="s">
        <v>30</v>
      </c>
      <c r="B17" s="146">
        <v>0.029497839314156577</v>
      </c>
      <c r="C17" s="10"/>
    </row>
    <row r="18" spans="1:3" ht="14.25">
      <c r="A18" s="141" t="s">
        <v>1</v>
      </c>
      <c r="B18" s="146">
        <v>0.07609823590453124</v>
      </c>
      <c r="C18" s="10"/>
    </row>
    <row r="19" spans="1:3" ht="14.25">
      <c r="A19" s="141" t="s">
        <v>0</v>
      </c>
      <c r="B19" s="146">
        <v>0.026502248262705974</v>
      </c>
      <c r="C19" s="58"/>
    </row>
    <row r="20" spans="1:3" ht="14.25">
      <c r="A20" s="141" t="s">
        <v>31</v>
      </c>
      <c r="B20" s="146">
        <v>-1.0146924037779392E-05</v>
      </c>
      <c r="C20" s="9"/>
    </row>
    <row r="21" spans="1:3" ht="14.25">
      <c r="A21" s="141" t="s">
        <v>32</v>
      </c>
      <c r="B21" s="146">
        <v>0.015172173061382965</v>
      </c>
      <c r="C21" s="74"/>
    </row>
    <row r="22" spans="1:3" ht="14.25">
      <c r="A22" s="141" t="s">
        <v>33</v>
      </c>
      <c r="B22" s="146">
        <v>0.013150684931506848</v>
      </c>
      <c r="C22" s="10"/>
    </row>
    <row r="23" spans="1:3" ht="15" thickBot="1">
      <c r="A23" s="142" t="s">
        <v>107</v>
      </c>
      <c r="B23" s="149">
        <v>0.004710532356475339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1537768.9</v>
      </c>
      <c r="F3" s="113">
        <v>762</v>
      </c>
      <c r="G3" s="112">
        <v>2018.0694225721784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1264574.7001</v>
      </c>
      <c r="F4" s="113">
        <v>2941</v>
      </c>
      <c r="G4" s="112">
        <v>429.98119690581433</v>
      </c>
      <c r="H4" s="53">
        <v>1000</v>
      </c>
      <c r="I4" s="109" t="s">
        <v>21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417112.24</v>
      </c>
      <c r="F5" s="113">
        <v>679</v>
      </c>
      <c r="G5" s="112">
        <v>614.3037407952871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3219455.8400999997</v>
      </c>
      <c r="F6" s="98">
        <f>SUM(F3:F5)</f>
        <v>4382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I7" sqref="I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-0.006154678919109924</v>
      </c>
      <c r="F4" s="99">
        <v>-0.0982143525038276</v>
      </c>
      <c r="G4" s="99">
        <v>-0.13693460167462523</v>
      </c>
      <c r="H4" s="99">
        <v>-0.26378176074689497</v>
      </c>
      <c r="I4" s="99">
        <v>-0.11610691592666755</v>
      </c>
      <c r="J4" s="106">
        <v>-0.38569625920471284</v>
      </c>
      <c r="K4" s="166">
        <v>-0.039491749808837406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0.05482685278425725</v>
      </c>
      <c r="F5" s="99">
        <v>0.055467099269232545</v>
      </c>
      <c r="G5" s="99">
        <v>-0.09834582213999055</v>
      </c>
      <c r="H5" s="99">
        <v>0.10372667519004031</v>
      </c>
      <c r="I5" s="99">
        <v>0.13949393432664836</v>
      </c>
      <c r="J5" s="106">
        <v>-0.5700188030941744</v>
      </c>
      <c r="K5" s="167">
        <v>-0.07597051195042714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0.02184760068782432</v>
      </c>
      <c r="F6" s="99">
        <v>0.04231509047766013</v>
      </c>
      <c r="G6" s="99">
        <v>0.12315522975938542</v>
      </c>
      <c r="H6" s="99">
        <v>0.21100200691236903</v>
      </c>
      <c r="I6" s="99">
        <v>0.2364261239837655</v>
      </c>
      <c r="J6" s="106">
        <v>1.0180694225721156</v>
      </c>
      <c r="K6" s="167">
        <v>0.07032375007433922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0.023506591517657216</v>
      </c>
      <c r="F7" s="157">
        <f>AVERAGE(F4:F6)</f>
        <v>-0.00014405425231163912</v>
      </c>
      <c r="G7" s="157">
        <f>AVERAGE(G4:G6)</f>
        <v>-0.037375064685076786</v>
      </c>
      <c r="H7" s="157">
        <f>AVERAGE(H4:H6)</f>
        <v>0.01698230711850479</v>
      </c>
      <c r="I7" s="157">
        <f>AVERAGE(I4:I6)</f>
        <v>0.0866043807945821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C4" sqref="C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65.72893999999994</v>
      </c>
      <c r="D4" s="99">
        <v>0.0548268527842291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34</v>
      </c>
      <c r="C5" s="38">
        <v>32.878249999999994</v>
      </c>
      <c r="D5" s="99">
        <v>0.021847600687797477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70</v>
      </c>
      <c r="C6" s="38">
        <v>-2.5830900000000256</v>
      </c>
      <c r="D6" s="99">
        <v>-0.006154678919110264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96.0240999999999</v>
      </c>
      <c r="D7" s="96">
        <v>0.030743140234889714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25</v>
      </c>
      <c r="C35" s="35" t="s">
        <v>57</v>
      </c>
      <c r="D35" s="35" t="s">
        <v>58</v>
      </c>
      <c r="E35" s="36" t="s">
        <v>54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65.72893999999994</v>
      </c>
      <c r="D36" s="99">
        <f t="shared" si="0"/>
        <v>0.0548268527842291</v>
      </c>
      <c r="E36" s="122">
        <f>G4</f>
        <v>0</v>
      </c>
    </row>
    <row r="37" spans="1:5" ht="14.25">
      <c r="A37" s="22">
        <v>2</v>
      </c>
      <c r="B37" s="37" t="str">
        <f t="shared" si="0"/>
        <v>Збалансований фонд "Паритет"</v>
      </c>
      <c r="C37" s="121">
        <f t="shared" si="0"/>
        <v>32.878249999999994</v>
      </c>
      <c r="D37" s="99">
        <f t="shared" si="0"/>
        <v>0.021847600687797477</v>
      </c>
      <c r="E37" s="122">
        <f>G5</f>
        <v>0</v>
      </c>
    </row>
    <row r="38" spans="1:5" ht="14.25">
      <c r="A38" s="22">
        <v>3</v>
      </c>
      <c r="B38" s="37" t="str">
        <f t="shared" si="0"/>
        <v>Оптімум</v>
      </c>
      <c r="C38" s="121">
        <f t="shared" si="0"/>
        <v>-2.5830900000000256</v>
      </c>
      <c r="D38" s="99">
        <f t="shared" si="0"/>
        <v>-0.006154678919110264</v>
      </c>
      <c r="E38" s="122">
        <f>G6</f>
        <v>0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-0.006154678919109924</v>
      </c>
      <c r="C2" s="10"/>
      <c r="D2" s="10"/>
    </row>
    <row r="3" spans="1:4" ht="14.25">
      <c r="A3" s="27" t="s">
        <v>34</v>
      </c>
      <c r="B3" s="143">
        <v>0.02184760068782432</v>
      </c>
      <c r="C3" s="10"/>
      <c r="D3" s="10"/>
    </row>
    <row r="4" spans="1:4" ht="14.25">
      <c r="A4" s="27" t="s">
        <v>108</v>
      </c>
      <c r="B4" s="143">
        <v>0.05482685278425725</v>
      </c>
      <c r="C4" s="10"/>
      <c r="D4" s="10"/>
    </row>
    <row r="5" spans="1:4" ht="14.25">
      <c r="A5" s="27" t="s">
        <v>30</v>
      </c>
      <c r="B5" s="144">
        <v>0.023506591517657216</v>
      </c>
      <c r="C5" s="10"/>
      <c r="D5" s="10"/>
    </row>
    <row r="6" spans="1:4" ht="14.25">
      <c r="A6" s="27" t="s">
        <v>1</v>
      </c>
      <c r="B6" s="144">
        <v>0.07609823590453124</v>
      </c>
      <c r="C6" s="10"/>
      <c r="D6" s="10"/>
    </row>
    <row r="7" spans="1:4" ht="14.25">
      <c r="A7" s="27" t="s">
        <v>0</v>
      </c>
      <c r="B7" s="144">
        <v>0.026502248262705974</v>
      </c>
      <c r="C7" s="10"/>
      <c r="D7" s="10"/>
    </row>
    <row r="8" spans="1:4" ht="14.25">
      <c r="A8" s="27" t="s">
        <v>31</v>
      </c>
      <c r="B8" s="144">
        <v>-1.0146924037779392E-05</v>
      </c>
      <c r="C8" s="10"/>
      <c r="D8" s="10"/>
    </row>
    <row r="9" spans="1:4" ht="14.25">
      <c r="A9" s="27" t="s">
        <v>32</v>
      </c>
      <c r="B9" s="144">
        <v>0.015172173061382965</v>
      </c>
      <c r="C9" s="10"/>
      <c r="D9" s="10"/>
    </row>
    <row r="10" spans="1:4" ht="14.25">
      <c r="A10" s="27" t="s">
        <v>33</v>
      </c>
      <c r="B10" s="144">
        <v>0.013150684931506848</v>
      </c>
      <c r="C10" s="10"/>
      <c r="D10" s="10"/>
    </row>
    <row r="11" spans="1:4" ht="15" thickBot="1">
      <c r="A11" s="76" t="s">
        <v>107</v>
      </c>
      <c r="B11" s="145">
        <v>0.004710532356475339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2017-11-13T10:43:59Z</dcterms:modified>
  <cp:category/>
  <cp:version/>
  <cp:contentType/>
  <cp:contentStatus/>
</cp:coreProperties>
</file>