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<sst xmlns="http://schemas.openxmlformats.org/spreadsheetml/2006/main" count="413" uniqueCount="141">
  <si>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</si>
  <si>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</si>
  <si>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</si>
  <si>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</si>
  <si>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</si>
  <si>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</si>
  <si>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</si>
  <si>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</si>
  <si>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</si>
  <si>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</si>
  <si>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</si>
  <si>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</si>
  <si>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</si>
  <si>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</si>
  <si>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</si>
  <si>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</si>
  <si>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</si>
  <si>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</si>
  <si>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</si>
  <si>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</si>
  <si>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</si>
  <si>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</si>
  <si>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</si>
  <si>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</si>
  <si>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</si>
  <si>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</si>
  <si>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</si>
  <si>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</si>
  <si>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</si>
  <si>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</si>
  <si>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</si>
  <si>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</si>
  <si>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</si>
  <si>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</si>
  <si>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</si>
  <si>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</si>
  <si>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</si>
  <si>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</si>
  <si>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</si>
  <si>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</si>
  <si>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</si>
  <si>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</si>
  <si>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</si>
  <si>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</si>
  <si>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</si>
  <si>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</si>
  <si>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</si>
  <si>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</si>
  <si>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</si>
  <si>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</si>
  <si>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</si>
  <si>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</si>
  <si>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</si>
  <si>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</si>
  <si>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</si>
  <si>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</si>
  <si>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</si>
  <si>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</si>
  <si>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</si>
  <si>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</si>
  <si>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</si>
  <si>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</si>
  <si>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</si>
  <si>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</si>
  <si>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</si>
  <si>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</si>
  <si>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</si>
  <si>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</si>
  <si>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</si>
  <si>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</si>
  <si>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</si>
  <si>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</si>
  <si>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</si>
  <si>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</si>
  <si>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</si>
  <si>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</si>
  <si>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</si>
  <si>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</si>
  <si>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</si>
  <si>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</si>
  <si>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</si>
  <si>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</si>
  <si>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</si>
  <si>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</si>
  <si>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</si>
  <si>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</si>
  <si>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</si>
  <si>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</si>
  <si>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</si>
  <si>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</si>
  <si>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</si>
  <si>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</si>
  <si>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</si>
  <si>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</si>
  <si>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</si>
  <si>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</si>
  <si>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</si>
  <si>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</si>
  <si>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</si>
  <si>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Бонум Оптімум</t>
  </si>
  <si>
    <t>ТОВ КУА "Бонум Груп"</t>
  </si>
  <si>
    <t>http://bonum-group.com/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</si>
  <si>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</si>
  <si>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</si>
  <si>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</si>
  <si>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</si>
  <si>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</si>
  <si>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</si>
  <si>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</si>
  <si>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</si>
  <si>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</si>
  <si>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</si>
  <si>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</si>
  <si>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</si>
  <si>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</si>
  <si>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</si>
  <si>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</si>
  <si>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</si>
  <si>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</si>
  <si>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</si>
  <si>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</si>
  <si>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</si>
  <si>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</si>
  <si>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</si>
  <si>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КІНТО-Казначейський</t>
  </si>
  <si>
    <t>Середнє значення</t>
  </si>
  <si>
    <t>"Золотий" депозит (за офіційним курсом золота)</t>
  </si>
  <si>
    <t>WIG20 (Польща)</t>
  </si>
  <si>
    <t>травень</t>
  </si>
  <si>
    <t>червень</t>
  </si>
  <si>
    <t>3 місяці</t>
  </si>
  <si>
    <t>6 місяців  (з початку року)</t>
  </si>
  <si>
    <t>спец.</t>
  </si>
  <si>
    <t>з початку 2016 року</t>
  </si>
  <si>
    <t>ТОВ КУА "ОЗОН"</t>
  </si>
  <si>
    <t>http://ozoncap.com/</t>
  </si>
  <si>
    <t>становив -200,20 тис. грн.</t>
  </si>
  <si>
    <t>** За наявними даними чистий притік/відтік становив -118,43 тис. грн. , але з урахуванням даних фондів, інформації за якими недостатньо для порівняння з минулим періодом, чистий притік/відтік</t>
  </si>
  <si>
    <t>н.д.**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</si>
  <si>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</si>
  <si>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+18,49 тис. грн.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</si>
</sst>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left" vertical="center" wrapText="1" shrinkToFi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2" xfId="20" applyFont="1" applyFill="1" applyBorder="1" applyAlignment="1">
      <alignment horizontal="left" vertical="center" wrapTex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22" fillId="0" borderId="52" xfId="20" applyFont="1" applyFill="1" applyBorder="1" applyAlignment="1">
      <alignment vertical="center" wrapText="1"/>
      <protection/>
    </xf>
    <xf numFmtId="10" fontId="22" fillId="0" borderId="52" xfId="21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5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9465909"/>
        <c:axId val="40975454"/>
      </c:barChart>
      <c:catAx>
        <c:axId val="194659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0975454"/>
        <c:crosses val="autoZero"/>
        <c:auto val="1"/>
        <c:lblOffset val="0"/>
        <c:noMultiLvlLbl val="0"/>
      </c:catAx>
      <c:valAx>
        <c:axId val="40975454"/>
        <c:scaling>
          <c:orientation val="minMax"/>
          <c:max val="0.08"/>
          <c:min val="-0.12"/>
        </c:scaling>
        <c:axPos val="l"/>
        <c:delete val="0"/>
        <c:numFmt formatCode="0%" sourceLinked="0"/>
        <c:majorTickMark val="out"/>
        <c:minorTickMark val="none"/>
        <c:tickLblPos val="nextTo"/>
        <c:crossAx val="19465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3234767"/>
        <c:axId val="30677448"/>
      </c:barChart>
      <c:catAx>
        <c:axId val="33234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77448"/>
        <c:crosses val="autoZero"/>
        <c:auto val="0"/>
        <c:lblOffset val="100"/>
        <c:tickLblSkip val="1"/>
        <c:noMultiLvlLbl val="0"/>
      </c:catAx>
      <c:valAx>
        <c:axId val="30677448"/>
        <c:scaling>
          <c:orientation val="minMax"/>
          <c:max val="0.23"/>
          <c:min val="-0.19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34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175"/>
          <c:w val="0.4455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В_ВЧА!$C$25:$C$35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В_ВЧА!$D$25:$D$35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707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7661577"/>
        <c:axId val="1845330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16607971"/>
        <c:axId val="15254012"/>
      </c:lineChart>
      <c:catAx>
        <c:axId val="76615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845330"/>
        <c:crosses val="autoZero"/>
        <c:auto val="0"/>
        <c:lblOffset val="40"/>
        <c:noMultiLvlLbl val="0"/>
      </c:catAx>
      <c:valAx>
        <c:axId val="1845330"/>
        <c:scaling>
          <c:orientation val="minMax"/>
          <c:max val="1000"/>
          <c:min val="-2100"/>
        </c:scaling>
        <c:axPos val="l"/>
        <c:delete val="0"/>
        <c:numFmt formatCode="#,##0" sourceLinked="0"/>
        <c:majorTickMark val="in"/>
        <c:minorTickMark val="none"/>
        <c:tickLblPos val="nextTo"/>
        <c:crossAx val="7661577"/>
        <c:crossesAt val="1"/>
        <c:crossBetween val="between"/>
        <c:dispUnits/>
      </c:valAx>
      <c:catAx>
        <c:axId val="16607971"/>
        <c:scaling>
          <c:orientation val="minMax"/>
        </c:scaling>
        <c:axPos val="b"/>
        <c:delete val="1"/>
        <c:majorTickMark val="in"/>
        <c:minorTickMark val="none"/>
        <c:tickLblPos val="nextTo"/>
        <c:crossAx val="15254012"/>
        <c:crosses val="autoZero"/>
        <c:auto val="0"/>
        <c:lblOffset val="100"/>
        <c:noMultiLvlLbl val="0"/>
      </c:catAx>
      <c:valAx>
        <c:axId val="15254012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66079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7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75"/>
          <c:w val="1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3068381"/>
        <c:axId val="27615430"/>
      </c:barChart>
      <c:catAx>
        <c:axId val="306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15430"/>
        <c:crosses val="autoZero"/>
        <c:auto val="0"/>
        <c:lblOffset val="0"/>
        <c:tickLblSkip val="1"/>
        <c:noMultiLvlLbl val="0"/>
      </c:catAx>
      <c:valAx>
        <c:axId val="27615430"/>
        <c:scaling>
          <c:orientation val="minMax"/>
          <c:max val="0.08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8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ВЧА'!$B$37:$B$39</c:f>
              <c:strCache/>
            </c:strRef>
          </c:cat>
          <c:val>
            <c:numRef>
              <c:f>'І_динаміка ВЧА'!$C$37:$C$39</c:f>
              <c:numCache/>
            </c:numRef>
          </c:val>
        </c:ser>
        <c:ser>
          <c:idx val="0"/>
          <c:order val="1"/>
          <c:tx>
            <c:strRef>
              <c:f>'І_динаміка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ВЧА'!$B$37:$B$39</c:f>
              <c:strCache/>
            </c:strRef>
          </c:cat>
          <c:val>
            <c:numRef>
              <c:f>'І_динаміка ВЧА'!$E$37:$E$39</c:f>
              <c:numCache/>
            </c:numRef>
          </c:val>
        </c:ser>
        <c:overlap val="-20"/>
        <c:axId val="47212279"/>
        <c:axId val="22257328"/>
      </c:barChart>
      <c:lineChart>
        <c:grouping val="standard"/>
        <c:varyColors val="0"/>
        <c:ser>
          <c:idx val="2"/>
          <c:order val="2"/>
          <c:tx>
            <c:strRef>
              <c:f>'І_динаміка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ВЧА'!$D$37:$D$39</c:f>
              <c:numCache/>
            </c:numRef>
          </c:val>
          <c:smooth val="0"/>
        </c:ser>
        <c:axId val="66098225"/>
        <c:axId val="58013114"/>
      </c:lineChart>
      <c:catAx>
        <c:axId val="472122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2257328"/>
        <c:crosses val="autoZero"/>
        <c:auto val="0"/>
        <c:lblOffset val="100"/>
        <c:noMultiLvlLbl val="0"/>
      </c:catAx>
      <c:valAx>
        <c:axId val="2225732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212279"/>
        <c:crossesAt val="1"/>
        <c:crossBetween val="between"/>
        <c:dispUnits/>
      </c:valAx>
      <c:catAx>
        <c:axId val="66098225"/>
        <c:scaling>
          <c:orientation val="minMax"/>
        </c:scaling>
        <c:axPos val="b"/>
        <c:delete val="1"/>
        <c:majorTickMark val="in"/>
        <c:minorTickMark val="none"/>
        <c:tickLblPos val="nextTo"/>
        <c:crossAx val="58013114"/>
        <c:crosses val="autoZero"/>
        <c:auto val="0"/>
        <c:lblOffset val="100"/>
        <c:noMultiLvlLbl val="0"/>
      </c:catAx>
      <c:valAx>
        <c:axId val="5801311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0982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7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6"/>
          <c:w val="0.964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52355979"/>
        <c:axId val="1441764"/>
      </c:barChart>
      <c:catAx>
        <c:axId val="52355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1764"/>
        <c:crosses val="autoZero"/>
        <c:auto val="0"/>
        <c:lblOffset val="100"/>
        <c:tickLblSkip val="1"/>
        <c:noMultiLvlLbl val="0"/>
      </c:catAx>
      <c:valAx>
        <c:axId val="1441764"/>
        <c:scaling>
          <c:orientation val="minMax"/>
          <c:max val="0.08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55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ВЧА'!$C$36:$C$38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ВЧА'!$E$36:$E$38</c:f>
              <c:numCache/>
            </c:numRef>
          </c:val>
        </c:ser>
        <c:overlap val="-20"/>
        <c:axId val="12975877"/>
        <c:axId val="49674030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ВЧА'!$D$36:$D$38</c:f>
              <c:numCache/>
            </c:numRef>
          </c:val>
          <c:smooth val="0"/>
        </c:ser>
        <c:axId val="44413087"/>
        <c:axId val="64173464"/>
      </c:lineChart>
      <c:catAx>
        <c:axId val="129758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9674030"/>
        <c:crosses val="autoZero"/>
        <c:auto val="0"/>
        <c:lblOffset val="100"/>
        <c:noMultiLvlLbl val="0"/>
      </c:catAx>
      <c:valAx>
        <c:axId val="4967403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975877"/>
        <c:crossesAt val="1"/>
        <c:crossBetween val="between"/>
        <c:dispUnits/>
      </c:valAx>
      <c:catAx>
        <c:axId val="44413087"/>
        <c:scaling>
          <c:orientation val="minMax"/>
        </c:scaling>
        <c:axPos val="b"/>
        <c:delete val="1"/>
        <c:majorTickMark val="in"/>
        <c:minorTickMark val="none"/>
        <c:tickLblPos val="nextTo"/>
        <c:crossAx val="64173464"/>
        <c:crosses val="autoZero"/>
        <c:auto val="0"/>
        <c:lblOffset val="100"/>
        <c:noMultiLvlLbl val="0"/>
      </c:catAx>
      <c:valAx>
        <c:axId val="6417346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4130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5"/>
          <c:w val="1"/>
          <c:h val="0.79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/>
            </c:numRef>
          </c:val>
        </c:ser>
        <c:gapWidth val="60"/>
        <c:axId val="40690265"/>
        <c:axId val="30668066"/>
      </c:barChart>
      <c:catAx>
        <c:axId val="40690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68066"/>
        <c:crosses val="autoZero"/>
        <c:auto val="0"/>
        <c:lblOffset val="100"/>
        <c:tickLblSkip val="1"/>
        <c:noMultiLvlLbl val="0"/>
      </c:catAx>
      <c:valAx>
        <c:axId val="30668066"/>
        <c:scaling>
          <c:orientation val="minMax"/>
          <c:max val="0.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90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95250</xdr:rowOff>
    </xdr:from>
    <xdr:to>
      <xdr:col>4</xdr:col>
      <xdr:colOff>609600</xdr:colOff>
      <xdr:row>59</xdr:row>
      <xdr:rowOff>95250</xdr:rowOff>
    </xdr:to>
    <xdr:graphicFrame>
      <xdr:nvGraphicFramePr>
        <xdr:cNvPr id="1" name="Chart 2"/>
        <xdr:cNvGraphicFramePr/>
      </xdr:nvGraphicFramePr>
      <xdr:xfrm>
        <a:off x="304800" y="666750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28</xdr:row>
      <xdr:rowOff>38100</xdr:rowOff>
    </xdr:from>
    <xdr:to>
      <xdr:col>12</xdr:col>
      <xdr:colOff>400050</xdr:colOff>
      <xdr:row>53</xdr:row>
      <xdr:rowOff>66675</xdr:rowOff>
    </xdr:to>
    <xdr:graphicFrame>
      <xdr:nvGraphicFramePr>
        <xdr:cNvPr id="1" name="Chart 7"/>
        <xdr:cNvGraphicFramePr/>
      </xdr:nvGraphicFramePr>
      <xdr:xfrm>
        <a:off x="57150" y="5534025"/>
        <a:ext cx="182594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190500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6105525" y="190500"/>
        <a:ext cx="10458450" cy="788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104775</xdr:rowOff>
    </xdr:from>
    <xdr:to>
      <xdr:col>9</xdr:col>
      <xdr:colOff>619125</xdr:colOff>
      <xdr:row>33</xdr:row>
      <xdr:rowOff>47625</xdr:rowOff>
    </xdr:to>
    <xdr:graphicFrame>
      <xdr:nvGraphicFramePr>
        <xdr:cNvPr id="1" name="Chart 8"/>
        <xdr:cNvGraphicFramePr/>
      </xdr:nvGraphicFramePr>
      <xdr:xfrm>
        <a:off x="47625" y="2924175"/>
        <a:ext cx="155733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9</xdr:col>
      <xdr:colOff>647700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323850" y="19240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419100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6965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A4" sqref="A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116</v>
      </c>
      <c r="B1" s="79"/>
      <c r="C1" s="79"/>
      <c r="D1" s="80"/>
      <c r="E1" s="80"/>
      <c r="F1" s="80"/>
    </row>
    <row r="2" spans="1:9" ht="15.75" thickBot="1">
      <c r="A2" s="25" t="s">
        <v>65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3" t="s">
        <v>128</v>
      </c>
      <c r="B3" s="94">
        <v>-0.0364590280556667</v>
      </c>
      <c r="C3" s="94">
        <v>-0.0020574490821224645</v>
      </c>
      <c r="D3" s="94">
        <v>-0.01278932009006798</v>
      </c>
      <c r="E3" s="94">
        <v>-0.024288494543655254</v>
      </c>
      <c r="F3" s="94">
        <v>-0.0119796736541469</v>
      </c>
      <c r="G3" s="62"/>
      <c r="H3" s="62"/>
      <c r="I3" s="2"/>
      <c r="J3" s="2"/>
      <c r="K3" s="2"/>
      <c r="L3" s="2"/>
    </row>
    <row r="4" spans="1:12" ht="14.25">
      <c r="A4" s="93" t="s">
        <v>129</v>
      </c>
      <c r="B4" s="94">
        <v>0.01919616076784636</v>
      </c>
      <c r="C4" s="94">
        <v>0.07810452293431358</v>
      </c>
      <c r="D4" s="94">
        <v>0.020388975549438644</v>
      </c>
      <c r="E4" s="94">
        <v>-0.012479806678535174</v>
      </c>
      <c r="F4" s="94">
        <v>0.05837628846148898</v>
      </c>
      <c r="G4" s="62"/>
      <c r="H4" s="62"/>
      <c r="I4" s="2"/>
      <c r="J4" s="2"/>
      <c r="K4" s="2"/>
      <c r="L4" s="2"/>
    </row>
    <row r="5" spans="1:12" ht="15" thickBot="1">
      <c r="A5" s="83" t="s">
        <v>133</v>
      </c>
      <c r="B5" s="84">
        <v>-0.0823847112588284</v>
      </c>
      <c r="C5" s="84">
        <v>-0.01646108535269586</v>
      </c>
      <c r="D5" s="84">
        <v>-0.0005243068007163389</v>
      </c>
      <c r="E5" s="84">
        <v>-0.08912054996802268</v>
      </c>
      <c r="F5" s="84">
        <v>-0.17657507053634117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98</v>
      </c>
      <c r="B22" s="18" t="s">
        <v>106</v>
      </c>
      <c r="C22" s="18" t="s">
        <v>82</v>
      </c>
      <c r="D22" s="82"/>
      <c r="E22" s="78"/>
      <c r="F22" s="78"/>
    </row>
    <row r="23" spans="1:6" ht="14.25">
      <c r="A23" s="27" t="s">
        <v>1</v>
      </c>
      <c r="B23" s="28">
        <v>0.07810452293431358</v>
      </c>
      <c r="C23" s="69">
        <v>-0.01646108535269586</v>
      </c>
      <c r="D23" s="82"/>
      <c r="E23" s="78"/>
      <c r="F23" s="78"/>
    </row>
    <row r="24" spans="1:6" ht="14.25">
      <c r="A24" s="27" t="s">
        <v>7</v>
      </c>
      <c r="B24" s="28">
        <v>0.04390133514369765</v>
      </c>
      <c r="C24" s="69">
        <v>0.03670356468309932</v>
      </c>
      <c r="D24" s="82"/>
      <c r="E24" s="78"/>
      <c r="F24" s="78"/>
    </row>
    <row r="25" spans="1:6" ht="14.25">
      <c r="A25" s="168" t="s">
        <v>61</v>
      </c>
      <c r="B25" s="28">
        <v>0.029237114770050754</v>
      </c>
      <c r="C25" s="69">
        <v>0.22948589242312156</v>
      </c>
      <c r="D25" s="82"/>
      <c r="E25" s="78"/>
      <c r="F25" s="78"/>
    </row>
    <row r="26" spans="1:6" ht="14.25">
      <c r="A26" s="27" t="s">
        <v>0</v>
      </c>
      <c r="B26" s="28">
        <v>0.01919616076784636</v>
      </c>
      <c r="C26" s="69">
        <v>-0.0823847112588284</v>
      </c>
      <c r="D26" s="82"/>
      <c r="E26" s="78"/>
      <c r="F26" s="78"/>
    </row>
    <row r="27" spans="1:6" ht="14.25">
      <c r="A27" s="27" t="s">
        <v>11</v>
      </c>
      <c r="B27" s="28">
        <v>0.00802768282810118</v>
      </c>
      <c r="C27" s="69">
        <v>0.0185254719558825</v>
      </c>
      <c r="D27" s="82"/>
      <c r="E27" s="78"/>
      <c r="F27" s="78"/>
    </row>
    <row r="28" spans="1:6" ht="28.5">
      <c r="A28" s="27" t="s">
        <v>5</v>
      </c>
      <c r="B28" s="28">
        <v>0.004452414095768464</v>
      </c>
      <c r="C28" s="69">
        <v>-0.18004263232197248</v>
      </c>
      <c r="D28" s="82"/>
      <c r="E28" s="78"/>
      <c r="F28" s="78"/>
    </row>
    <row r="29" spans="1:6" ht="14.25">
      <c r="A29" s="27" t="s">
        <v>12</v>
      </c>
      <c r="B29" s="28">
        <v>0.0009060735540973308</v>
      </c>
      <c r="C29" s="69">
        <v>0.017204947270471393</v>
      </c>
      <c r="D29" s="82"/>
      <c r="E29" s="78"/>
      <c r="F29" s="78"/>
    </row>
    <row r="30" spans="1:6" ht="14.25">
      <c r="A30" s="27" t="s">
        <v>8</v>
      </c>
      <c r="B30" s="28">
        <v>-0.0009954316796132456</v>
      </c>
      <c r="C30" s="69">
        <v>-0.04971083737201332</v>
      </c>
      <c r="D30" s="82"/>
      <c r="E30" s="78"/>
      <c r="F30" s="78"/>
    </row>
    <row r="31" spans="1:6" ht="14.25">
      <c r="A31" s="27" t="s">
        <v>86</v>
      </c>
      <c r="B31" s="28">
        <v>-0.004170594151689633</v>
      </c>
      <c r="C31" s="69">
        <v>0.073653313348776</v>
      </c>
      <c r="D31" s="82"/>
      <c r="E31" s="78"/>
      <c r="F31" s="78"/>
    </row>
    <row r="32" spans="1:6" ht="14.25">
      <c r="A32" s="27" t="s">
        <v>127</v>
      </c>
      <c r="B32" s="28">
        <v>-0.03182652745210812</v>
      </c>
      <c r="C32" s="69">
        <v>-0.058338488018718215</v>
      </c>
      <c r="D32" s="82"/>
      <c r="E32" s="78"/>
      <c r="F32" s="78"/>
    </row>
    <row r="33" spans="1:6" ht="14.25">
      <c r="A33" s="27" t="s">
        <v>10</v>
      </c>
      <c r="B33" s="28">
        <v>-0.05677333733486378</v>
      </c>
      <c r="C33" s="69">
        <v>-0.09894061347797312</v>
      </c>
      <c r="D33" s="82"/>
      <c r="E33" s="78"/>
      <c r="F33" s="78"/>
    </row>
    <row r="34" spans="1:6" ht="14.25">
      <c r="A34" s="169" t="s">
        <v>6</v>
      </c>
      <c r="B34" s="170">
        <v>-0.059512342363537196</v>
      </c>
      <c r="C34" s="171">
        <v>-0.0940018900439159</v>
      </c>
      <c r="D34" s="82"/>
      <c r="E34" s="78"/>
      <c r="F34" s="78"/>
    </row>
    <row r="35" spans="1:6" ht="15" thickBot="1">
      <c r="A35" s="172" t="s">
        <v>9</v>
      </c>
      <c r="B35" s="173">
        <v>-0.09626120831007634</v>
      </c>
      <c r="C35" s="173">
        <v>-0.18166663251672954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4" t="s">
        <v>123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30.75" thickBot="1">
      <c r="A2" s="15" t="s">
        <v>46</v>
      </c>
      <c r="B2" s="49" t="s">
        <v>30</v>
      </c>
      <c r="C2" s="18" t="s">
        <v>41</v>
      </c>
      <c r="D2" s="18" t="s">
        <v>42</v>
      </c>
      <c r="E2" s="17" t="s">
        <v>47</v>
      </c>
      <c r="F2" s="17" t="s">
        <v>74</v>
      </c>
      <c r="G2" s="17" t="s">
        <v>75</v>
      </c>
      <c r="H2" s="18" t="s">
        <v>76</v>
      </c>
      <c r="I2" s="18" t="s">
        <v>16</v>
      </c>
      <c r="J2" s="18" t="s">
        <v>17</v>
      </c>
    </row>
    <row r="3" spans="1:11" ht="14.25" customHeight="1">
      <c r="A3" s="21">
        <v>1</v>
      </c>
      <c r="B3" s="116" t="s">
        <v>60</v>
      </c>
      <c r="C3" s="117" t="s">
        <v>44</v>
      </c>
      <c r="D3" s="118" t="s">
        <v>45</v>
      </c>
      <c r="E3" s="119">
        <v>4198935.73</v>
      </c>
      <c r="F3" s="120">
        <v>4806</v>
      </c>
      <c r="G3" s="119">
        <v>873.6861693716189</v>
      </c>
      <c r="H3" s="55">
        <v>1000</v>
      </c>
      <c r="I3" s="116" t="s">
        <v>28</v>
      </c>
      <c r="J3" s="121" t="s">
        <v>120</v>
      </c>
      <c r="K3" s="50"/>
    </row>
    <row r="4" spans="1:11" ht="14.25">
      <c r="A4" s="21">
        <v>2</v>
      </c>
      <c r="B4" s="116" t="s">
        <v>96</v>
      </c>
      <c r="C4" s="117" t="s">
        <v>44</v>
      </c>
      <c r="D4" s="118" t="s">
        <v>43</v>
      </c>
      <c r="E4" s="119">
        <v>3860828.75</v>
      </c>
      <c r="F4" s="120">
        <v>165379</v>
      </c>
      <c r="G4" s="119">
        <v>23.345338585914778</v>
      </c>
      <c r="H4" s="55">
        <v>100</v>
      </c>
      <c r="I4" s="116" t="s">
        <v>117</v>
      </c>
      <c r="J4" s="121" t="s">
        <v>88</v>
      </c>
      <c r="K4" s="51"/>
    </row>
    <row r="5" spans="1:11" ht="14.25" customHeight="1">
      <c r="A5" s="21">
        <v>3</v>
      </c>
      <c r="B5" s="116" t="s">
        <v>97</v>
      </c>
      <c r="C5" s="117" t="s">
        <v>44</v>
      </c>
      <c r="D5" s="118" t="s">
        <v>43</v>
      </c>
      <c r="E5" s="119">
        <v>1144389.08</v>
      </c>
      <c r="F5" s="120">
        <v>1011</v>
      </c>
      <c r="G5" s="119">
        <v>1131.9377645895154</v>
      </c>
      <c r="H5" s="55">
        <v>1000</v>
      </c>
      <c r="I5" s="116" t="s">
        <v>73</v>
      </c>
      <c r="J5" s="121" t="s">
        <v>51</v>
      </c>
      <c r="K5" s="52"/>
    </row>
    <row r="6" spans="1:10" ht="15.75" thickBot="1">
      <c r="A6" s="175" t="s">
        <v>55</v>
      </c>
      <c r="B6" s="176"/>
      <c r="C6" s="122" t="s">
        <v>56</v>
      </c>
      <c r="D6" s="122" t="s">
        <v>56</v>
      </c>
      <c r="E6" s="104">
        <f>SUM(E3:E5)</f>
        <v>9204153.56</v>
      </c>
      <c r="F6" s="105">
        <f>SUM(F3:F5)</f>
        <v>171196</v>
      </c>
      <c r="G6" s="122" t="s">
        <v>56</v>
      </c>
      <c r="H6" s="122" t="s">
        <v>56</v>
      </c>
      <c r="I6" s="122" t="s">
        <v>56</v>
      </c>
      <c r="J6" s="123" t="s">
        <v>56</v>
      </c>
    </row>
  </sheetData>
  <mergeCells count="2">
    <mergeCell ref="A1:J1"/>
    <mergeCell ref="A6:B6"/>
  </mergeCells>
  <hyperlinks>
    <hyperlink ref="J6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3" customFormat="1" ht="16.5" thickBo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s="22" customFormat="1" ht="15.75" customHeight="1" thickBot="1">
      <c r="A2" s="179" t="s">
        <v>46</v>
      </c>
      <c r="B2" s="108"/>
      <c r="C2" s="109"/>
      <c r="D2" s="110"/>
      <c r="E2" s="181" t="s">
        <v>79</v>
      </c>
      <c r="F2" s="181"/>
      <c r="G2" s="181"/>
      <c r="H2" s="181"/>
      <c r="I2" s="181"/>
      <c r="J2" s="181"/>
    </row>
    <row r="3" spans="1:10" s="22" customFormat="1" ht="60.75" thickBot="1">
      <c r="A3" s="180"/>
      <c r="B3" s="111" t="s">
        <v>30</v>
      </c>
      <c r="C3" s="26" t="s">
        <v>13</v>
      </c>
      <c r="D3" s="26" t="s">
        <v>14</v>
      </c>
      <c r="E3" s="17" t="s">
        <v>111</v>
      </c>
      <c r="F3" s="17" t="s">
        <v>130</v>
      </c>
      <c r="G3" s="17" t="s">
        <v>131</v>
      </c>
      <c r="H3" s="17" t="s">
        <v>105</v>
      </c>
      <c r="I3" s="17" t="s">
        <v>57</v>
      </c>
      <c r="J3" s="17" t="s">
        <v>112</v>
      </c>
    </row>
    <row r="4" spans="1:10" s="22" customFormat="1" ht="14.25" collapsed="1">
      <c r="A4" s="21">
        <v>1</v>
      </c>
      <c r="B4" s="27" t="s">
        <v>60</v>
      </c>
      <c r="C4" s="112">
        <v>39205</v>
      </c>
      <c r="D4" s="112">
        <v>39322</v>
      </c>
      <c r="E4" s="106">
        <v>0.03116401680433345</v>
      </c>
      <c r="F4" s="106">
        <v>0.04069773617884409</v>
      </c>
      <c r="G4" s="106">
        <v>0.10227842337395643</v>
      </c>
      <c r="H4" s="106" t="s">
        <v>26</v>
      </c>
      <c r="I4" s="106">
        <v>-0.1263138306283731</v>
      </c>
      <c r="J4" s="113">
        <v>-0.01514808624109687</v>
      </c>
    </row>
    <row r="5" spans="1:10" s="22" customFormat="1" ht="14.25" collapsed="1">
      <c r="A5" s="21">
        <v>2</v>
      </c>
      <c r="B5" s="27" t="s">
        <v>97</v>
      </c>
      <c r="C5" s="112">
        <v>40050</v>
      </c>
      <c r="D5" s="112">
        <v>40319</v>
      </c>
      <c r="E5" s="106">
        <v>0.04536489378889952</v>
      </c>
      <c r="F5" s="106">
        <v>0.12798828820781694</v>
      </c>
      <c r="G5" s="106">
        <v>-0.2936450090485433</v>
      </c>
      <c r="H5" s="106">
        <v>-0.0990479339887107</v>
      </c>
      <c r="I5" s="106">
        <v>0.13193776458952833</v>
      </c>
      <c r="J5" s="113">
        <v>0.020473253970608507</v>
      </c>
    </row>
    <row r="6" spans="1:10" s="22" customFormat="1" ht="14.25" collapsed="1">
      <c r="A6" s="21">
        <v>3</v>
      </c>
      <c r="B6" s="27" t="s">
        <v>96</v>
      </c>
      <c r="C6" s="112">
        <v>40555</v>
      </c>
      <c r="D6" s="112">
        <v>40626</v>
      </c>
      <c r="E6" s="106">
        <v>0.09859995479123396</v>
      </c>
      <c r="F6" s="106">
        <v>0.16032889202606704</v>
      </c>
      <c r="G6" s="106">
        <v>-0.33835862593443666</v>
      </c>
      <c r="H6" s="106">
        <v>-0.044655404634186935</v>
      </c>
      <c r="I6" s="106">
        <v>-0.7665466141408456</v>
      </c>
      <c r="J6" s="113">
        <v>-0.24106568562731567</v>
      </c>
    </row>
    <row r="7" spans="1:10" s="22" customFormat="1" ht="15.75" collapsed="1" thickBot="1">
      <c r="A7" s="21"/>
      <c r="B7" s="159" t="s">
        <v>125</v>
      </c>
      <c r="C7" s="160" t="s">
        <v>56</v>
      </c>
      <c r="D7" s="160" t="s">
        <v>56</v>
      </c>
      <c r="E7" s="161">
        <f>AVERAGE(E4:E6)</f>
        <v>0.05837628846148898</v>
      </c>
      <c r="F7" s="161">
        <f>AVERAGE(F4:F6)</f>
        <v>0.10967163880424269</v>
      </c>
      <c r="G7" s="161">
        <f>AVERAGE(G4:G6)</f>
        <v>-0.17657507053634117</v>
      </c>
      <c r="H7" s="161">
        <f>AVERAGE(H4:H6)</f>
        <v>-0.07185166931144882</v>
      </c>
      <c r="I7" s="161">
        <f>AVERAGE(I4:I6)</f>
        <v>-0.2536408933932301</v>
      </c>
      <c r="J7" s="160" t="s">
        <v>56</v>
      </c>
    </row>
    <row r="8" spans="1:10" s="22" customFormat="1" ht="14.25">
      <c r="A8" s="188" t="s">
        <v>113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3:4" s="22" customFormat="1" ht="15.75" customHeight="1">
      <c r="C9" s="68"/>
      <c r="D9" s="68"/>
    </row>
    <row r="10" spans="2:8" ht="14.25">
      <c r="B10" s="29"/>
      <c r="C10" s="114"/>
      <c r="E10" s="114"/>
      <c r="F10" s="114"/>
      <c r="G10" s="114"/>
      <c r="H10" s="114"/>
    </row>
    <row r="11" spans="2:5" ht="14.25">
      <c r="B11" s="29"/>
      <c r="C11" s="114"/>
      <c r="E11" s="114"/>
    </row>
    <row r="12" spans="5:6" ht="14.25">
      <c r="E12" s="114"/>
      <c r="F12" s="114"/>
    </row>
  </sheetData>
  <mergeCells count="4">
    <mergeCell ref="A1:J1"/>
    <mergeCell ref="A2:A3"/>
    <mergeCell ref="E2:J2"/>
    <mergeCell ref="A8:J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3" t="s">
        <v>109</v>
      </c>
      <c r="B1" s="183"/>
      <c r="C1" s="183"/>
      <c r="D1" s="183"/>
      <c r="E1" s="183"/>
      <c r="F1" s="183"/>
      <c r="G1" s="183"/>
    </row>
    <row r="2" spans="1:7" s="29" customFormat="1" ht="15.75" customHeight="1" thickBot="1">
      <c r="A2" s="192" t="s">
        <v>46</v>
      </c>
      <c r="B2" s="96"/>
      <c r="C2" s="184" t="s">
        <v>31</v>
      </c>
      <c r="D2" s="189"/>
      <c r="E2" s="190" t="s">
        <v>77</v>
      </c>
      <c r="F2" s="191"/>
      <c r="G2" s="97"/>
    </row>
    <row r="3" spans="1:7" s="29" customFormat="1" ht="45.75" thickBot="1">
      <c r="A3" s="180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119</v>
      </c>
    </row>
    <row r="4" spans="1:7" s="29" customFormat="1" ht="14.25">
      <c r="A4" s="21">
        <v>1</v>
      </c>
      <c r="B4" s="37" t="s">
        <v>96</v>
      </c>
      <c r="C4" s="38">
        <v>346.51152</v>
      </c>
      <c r="D4" s="106">
        <v>0.09859995479121844</v>
      </c>
      <c r="E4" s="39">
        <v>0</v>
      </c>
      <c r="F4" s="106">
        <v>0</v>
      </c>
      <c r="G4" s="40">
        <v>0</v>
      </c>
    </row>
    <row r="5" spans="1:7" s="29" customFormat="1" ht="14.25">
      <c r="A5" s="21">
        <v>2</v>
      </c>
      <c r="B5" s="37" t="s">
        <v>60</v>
      </c>
      <c r="C5" s="38">
        <v>126.90096000000042</v>
      </c>
      <c r="D5" s="106">
        <v>0.031164016804306516</v>
      </c>
      <c r="E5" s="39">
        <v>0</v>
      </c>
      <c r="F5" s="106">
        <v>0</v>
      </c>
      <c r="G5" s="40">
        <v>0</v>
      </c>
    </row>
    <row r="6" spans="1:7" s="45" customFormat="1" ht="14.25">
      <c r="A6" s="21">
        <v>3</v>
      </c>
      <c r="B6" s="37" t="s">
        <v>97</v>
      </c>
      <c r="C6" s="38">
        <v>49.66217000000015</v>
      </c>
      <c r="D6" s="106">
        <v>0.04536489378889951</v>
      </c>
      <c r="E6" s="39">
        <v>0</v>
      </c>
      <c r="F6" s="106">
        <v>0</v>
      </c>
      <c r="G6" s="40">
        <v>0</v>
      </c>
    </row>
    <row r="7" spans="1:7" s="29" customFormat="1" ht="15.75" thickBot="1">
      <c r="A7" s="126"/>
      <c r="B7" s="98" t="s">
        <v>55</v>
      </c>
      <c r="C7" s="99">
        <v>523.0746500000006</v>
      </c>
      <c r="D7" s="103">
        <v>0.060254566906131325</v>
      </c>
      <c r="E7" s="100">
        <v>0</v>
      </c>
      <c r="F7" s="103">
        <v>0</v>
      </c>
      <c r="G7" s="127">
        <v>0</v>
      </c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6"/>
      <c r="C29" s="86"/>
      <c r="D29" s="87"/>
      <c r="E29" s="86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8" t="s">
        <v>30</v>
      </c>
      <c r="C35" s="35" t="s">
        <v>63</v>
      </c>
      <c r="D35" s="35" t="s">
        <v>64</v>
      </c>
      <c r="E35" s="36" t="s">
        <v>59</v>
      </c>
    </row>
    <row r="36" spans="2:5" s="29" customFormat="1" ht="14.25">
      <c r="B36" s="137" t="str">
        <f>B4</f>
        <v>Індекс Української Біржі</v>
      </c>
      <c r="C36" s="138">
        <f>C4</f>
        <v>346.51152</v>
      </c>
      <c r="D36" s="165">
        <f>D4</f>
        <v>0.09859995479121844</v>
      </c>
      <c r="E36" s="139">
        <f>G4</f>
        <v>0</v>
      </c>
    </row>
    <row r="37" spans="2:5" s="29" customFormat="1" ht="14.25">
      <c r="B37" s="37" t="str">
        <f>B5</f>
        <v>АнтиБанк</v>
      </c>
      <c r="C37" s="38">
        <f>C5</f>
        <v>126.90096000000042</v>
      </c>
      <c r="D37" s="166">
        <f>D5</f>
        <v>0.031164016804306516</v>
      </c>
      <c r="E37" s="40">
        <f>G5</f>
        <v>0</v>
      </c>
    </row>
    <row r="38" spans="2:5" s="29" customFormat="1" ht="14.25">
      <c r="B38" s="37" t="str">
        <f>B6</f>
        <v>УНІВЕР.УА/Скiф: Фонд Нерухомостi</v>
      </c>
      <c r="C38" s="38">
        <f>C6</f>
        <v>49.66217000000015</v>
      </c>
      <c r="D38" s="166">
        <f>D6</f>
        <v>0.04536489378889951</v>
      </c>
      <c r="E38" s="40">
        <f>G6</f>
        <v>0</v>
      </c>
    </row>
    <row r="39" spans="2:6" ht="14.25">
      <c r="B39" s="29"/>
      <c r="C39" s="167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103</v>
      </c>
      <c r="C1" s="10"/>
      <c r="D1" s="10"/>
    </row>
    <row r="2" spans="1:4" ht="14.25">
      <c r="A2" s="27" t="s">
        <v>60</v>
      </c>
      <c r="B2" s="148">
        <v>0.03116401680433345</v>
      </c>
      <c r="C2" s="10"/>
      <c r="D2" s="10"/>
    </row>
    <row r="3" spans="1:4" ht="14.25">
      <c r="A3" s="27" t="s">
        <v>97</v>
      </c>
      <c r="B3" s="148">
        <v>0.04536489378889952</v>
      </c>
      <c r="C3" s="10"/>
      <c r="D3" s="10"/>
    </row>
    <row r="4" spans="1:4" ht="14.25">
      <c r="A4" s="27" t="s">
        <v>96</v>
      </c>
      <c r="B4" s="148">
        <v>0.09859995479123396</v>
      </c>
      <c r="C4" s="10"/>
      <c r="D4" s="10"/>
    </row>
    <row r="5" spans="1:4" ht="14.25">
      <c r="A5" s="27" t="s">
        <v>35</v>
      </c>
      <c r="B5" s="149">
        <v>0.05837628846148898</v>
      </c>
      <c r="C5" s="10"/>
      <c r="D5" s="10"/>
    </row>
    <row r="6" spans="1:4" ht="14.25">
      <c r="A6" s="27" t="s">
        <v>1</v>
      </c>
      <c r="B6" s="149">
        <v>0.07810452293431358</v>
      </c>
      <c r="C6" s="10"/>
      <c r="D6" s="10"/>
    </row>
    <row r="7" spans="1:4" ht="14.25">
      <c r="A7" s="27" t="s">
        <v>0</v>
      </c>
      <c r="B7" s="149">
        <v>0.01919616076784636</v>
      </c>
      <c r="C7" s="10"/>
      <c r="D7" s="10"/>
    </row>
    <row r="8" spans="1:4" ht="14.25">
      <c r="A8" s="27" t="s">
        <v>36</v>
      </c>
      <c r="B8" s="149">
        <v>-0.011068803906445046</v>
      </c>
      <c r="C8" s="10"/>
      <c r="D8" s="10"/>
    </row>
    <row r="9" spans="1:4" ht="14.25">
      <c r="A9" s="27" t="s">
        <v>37</v>
      </c>
      <c r="B9" s="149">
        <v>-0.006699317214190814</v>
      </c>
      <c r="C9" s="10"/>
      <c r="D9" s="10"/>
    </row>
    <row r="10" spans="1:4" ht="14.25">
      <c r="A10" s="27" t="s">
        <v>38</v>
      </c>
      <c r="B10" s="149">
        <v>0.01808219178082192</v>
      </c>
      <c r="C10" s="10"/>
      <c r="D10" s="10"/>
    </row>
    <row r="11" spans="1:4" ht="15" thickBot="1">
      <c r="A11" s="83" t="s">
        <v>126</v>
      </c>
      <c r="B11" s="150">
        <v>0.07512310245946008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5"/>
  <sheetViews>
    <sheetView zoomScale="85" zoomScaleNormal="85" workbookViewId="0" topLeftCell="A4">
      <selection activeCell="B35" sqref="B35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4" t="s">
        <v>121</v>
      </c>
      <c r="B1" s="174"/>
      <c r="C1" s="174"/>
      <c r="D1" s="174"/>
      <c r="E1" s="174"/>
      <c r="F1" s="174"/>
      <c r="G1" s="174"/>
      <c r="H1" s="174"/>
      <c r="I1" s="13"/>
    </row>
    <row r="2" spans="1:9" ht="30.75" thickBot="1">
      <c r="A2" s="15" t="s">
        <v>46</v>
      </c>
      <c r="B2" s="16" t="s">
        <v>104</v>
      </c>
      <c r="C2" s="17" t="s">
        <v>47</v>
      </c>
      <c r="D2" s="17" t="s">
        <v>48</v>
      </c>
      <c r="E2" s="17" t="s">
        <v>49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9" t="s">
        <v>87</v>
      </c>
      <c r="C3" s="90">
        <v>21197879.74</v>
      </c>
      <c r="D3" s="91">
        <v>50865</v>
      </c>
      <c r="E3" s="90">
        <v>416.7478568760444</v>
      </c>
      <c r="F3" s="91">
        <v>100</v>
      </c>
      <c r="G3" s="89" t="s">
        <v>117</v>
      </c>
      <c r="H3" s="92" t="s">
        <v>88</v>
      </c>
      <c r="I3" s="19"/>
    </row>
    <row r="4" spans="1:9" ht="14.25">
      <c r="A4" s="21">
        <v>2</v>
      </c>
      <c r="B4" s="89" t="s">
        <v>92</v>
      </c>
      <c r="C4" s="90">
        <v>5050396.81</v>
      </c>
      <c r="D4" s="91">
        <v>2054</v>
      </c>
      <c r="E4" s="90">
        <v>2458.8105209347614</v>
      </c>
      <c r="F4" s="91">
        <v>1000</v>
      </c>
      <c r="G4" s="89" t="s">
        <v>19</v>
      </c>
      <c r="H4" s="92" t="s">
        <v>51</v>
      </c>
      <c r="I4" s="19"/>
    </row>
    <row r="5" spans="1:9" ht="14.25" customHeight="1">
      <c r="A5" s="21">
        <v>3</v>
      </c>
      <c r="B5" s="89" t="s">
        <v>89</v>
      </c>
      <c r="C5" s="90">
        <v>3464431.34</v>
      </c>
      <c r="D5" s="91">
        <v>4604</v>
      </c>
      <c r="E5" s="90">
        <v>752.4829148566464</v>
      </c>
      <c r="F5" s="91">
        <v>1000</v>
      </c>
      <c r="G5" s="89" t="s">
        <v>117</v>
      </c>
      <c r="H5" s="92" t="s">
        <v>88</v>
      </c>
      <c r="I5" s="19"/>
    </row>
    <row r="6" spans="1:9" ht="14.25">
      <c r="A6" s="21">
        <v>4</v>
      </c>
      <c r="B6" s="89" t="s">
        <v>68</v>
      </c>
      <c r="C6" s="90">
        <v>3420395.8785</v>
      </c>
      <c r="D6" s="91">
        <v>3927</v>
      </c>
      <c r="E6" s="90">
        <v>870.9946214667685</v>
      </c>
      <c r="F6" s="91">
        <v>1000</v>
      </c>
      <c r="G6" s="89" t="s">
        <v>90</v>
      </c>
      <c r="H6" s="92" t="s">
        <v>102</v>
      </c>
      <c r="I6" s="19"/>
    </row>
    <row r="7" spans="1:9" ht="14.25" customHeight="1">
      <c r="A7" s="21">
        <v>5</v>
      </c>
      <c r="B7" s="89" t="s">
        <v>71</v>
      </c>
      <c r="C7" s="90">
        <v>3315372.19</v>
      </c>
      <c r="D7" s="91">
        <v>1269</v>
      </c>
      <c r="E7" s="90">
        <v>2612.586438140268</v>
      </c>
      <c r="F7" s="91">
        <v>1000</v>
      </c>
      <c r="G7" s="89" t="s">
        <v>50</v>
      </c>
      <c r="H7" s="92" t="s">
        <v>70</v>
      </c>
      <c r="I7" s="19"/>
    </row>
    <row r="8" spans="1:9" ht="14.25">
      <c r="A8" s="21">
        <v>6</v>
      </c>
      <c r="B8" s="89" t="s">
        <v>93</v>
      </c>
      <c r="C8" s="90">
        <v>3047165.65</v>
      </c>
      <c r="D8" s="91">
        <v>1473</v>
      </c>
      <c r="E8" s="90">
        <v>2068.680006788866</v>
      </c>
      <c r="F8" s="91">
        <v>1000</v>
      </c>
      <c r="G8" s="89" t="s">
        <v>19</v>
      </c>
      <c r="H8" s="92" t="s">
        <v>51</v>
      </c>
      <c r="I8" s="19"/>
    </row>
    <row r="9" spans="1:9" ht="14.25">
      <c r="A9" s="21">
        <v>7</v>
      </c>
      <c r="B9" s="89" t="s">
        <v>69</v>
      </c>
      <c r="C9" s="90">
        <v>2668960.13</v>
      </c>
      <c r="D9" s="91">
        <v>735</v>
      </c>
      <c r="E9" s="90">
        <v>3631.2382721088434</v>
      </c>
      <c r="F9" s="91">
        <v>1000</v>
      </c>
      <c r="G9" s="89" t="s">
        <v>18</v>
      </c>
      <c r="H9" s="92" t="s">
        <v>70</v>
      </c>
      <c r="I9" s="19"/>
    </row>
    <row r="10" spans="1:9" ht="14.25">
      <c r="A10" s="21">
        <v>8</v>
      </c>
      <c r="B10" s="89" t="s">
        <v>124</v>
      </c>
      <c r="C10" s="90">
        <v>2021945.49</v>
      </c>
      <c r="D10" s="91">
        <v>14507</v>
      </c>
      <c r="E10" s="90">
        <v>139.37723099193494</v>
      </c>
      <c r="F10" s="91">
        <v>100</v>
      </c>
      <c r="G10" s="89" t="s">
        <v>117</v>
      </c>
      <c r="H10" s="92" t="s">
        <v>88</v>
      </c>
      <c r="I10" s="19"/>
    </row>
    <row r="11" spans="1:9" ht="14.25">
      <c r="A11" s="21">
        <v>9</v>
      </c>
      <c r="B11" s="89" t="s">
        <v>67</v>
      </c>
      <c r="C11" s="90">
        <v>1955225.11</v>
      </c>
      <c r="D11" s="91">
        <v>2894163</v>
      </c>
      <c r="E11" s="90">
        <v>0.6755753252322002</v>
      </c>
      <c r="F11" s="91">
        <v>1</v>
      </c>
      <c r="G11" s="89" t="s">
        <v>21</v>
      </c>
      <c r="H11" s="92" t="s">
        <v>54</v>
      </c>
      <c r="I11" s="19"/>
    </row>
    <row r="12" spans="1:9" ht="14.25">
      <c r="A12" s="21">
        <v>10</v>
      </c>
      <c r="B12" s="89" t="s">
        <v>83</v>
      </c>
      <c r="C12" s="90">
        <v>1363130.45</v>
      </c>
      <c r="D12" s="91">
        <v>1166</v>
      </c>
      <c r="E12" s="90">
        <v>1169.0655660377358</v>
      </c>
      <c r="F12" s="91">
        <v>1000</v>
      </c>
      <c r="G12" s="89" t="s">
        <v>84</v>
      </c>
      <c r="H12" s="92" t="s">
        <v>85</v>
      </c>
      <c r="I12" s="19"/>
    </row>
    <row r="13" spans="1:9" ht="14.25">
      <c r="A13" s="21">
        <v>11</v>
      </c>
      <c r="B13" s="89" t="s">
        <v>29</v>
      </c>
      <c r="C13" s="90">
        <v>1027367.2</v>
      </c>
      <c r="D13" s="91">
        <v>44052</v>
      </c>
      <c r="E13" s="90">
        <v>23.321692545173885</v>
      </c>
      <c r="F13" s="91">
        <v>100</v>
      </c>
      <c r="G13" s="89" t="s">
        <v>134</v>
      </c>
      <c r="H13" s="92" t="s">
        <v>135</v>
      </c>
      <c r="I13" s="19"/>
    </row>
    <row r="14" spans="1:9" ht="14.25">
      <c r="A14" s="21">
        <v>12</v>
      </c>
      <c r="B14" s="89" t="s">
        <v>94</v>
      </c>
      <c r="C14" s="90">
        <v>1001089.96</v>
      </c>
      <c r="D14" s="91">
        <v>589</v>
      </c>
      <c r="E14" s="90">
        <v>1699.6433955857385</v>
      </c>
      <c r="F14" s="91">
        <v>1000</v>
      </c>
      <c r="G14" s="89" t="s">
        <v>19</v>
      </c>
      <c r="H14" s="92" t="s">
        <v>51</v>
      </c>
      <c r="I14" s="19"/>
    </row>
    <row r="15" spans="1:9" ht="14.25">
      <c r="A15" s="21">
        <v>13</v>
      </c>
      <c r="B15" s="89" t="s">
        <v>20</v>
      </c>
      <c r="C15" s="90">
        <v>916798.72</v>
      </c>
      <c r="D15" s="91">
        <v>386</v>
      </c>
      <c r="E15" s="90">
        <v>2375.12621761658</v>
      </c>
      <c r="F15" s="91">
        <v>1000</v>
      </c>
      <c r="G15" s="89" t="s">
        <v>21</v>
      </c>
      <c r="H15" s="92" t="s">
        <v>54</v>
      </c>
      <c r="I15" s="19"/>
    </row>
    <row r="16" spans="1:9" ht="14.25">
      <c r="A16" s="21">
        <v>14</v>
      </c>
      <c r="B16" s="89" t="s">
        <v>22</v>
      </c>
      <c r="C16" s="90">
        <v>881035.76</v>
      </c>
      <c r="D16" s="91">
        <v>955</v>
      </c>
      <c r="E16" s="90">
        <v>922.5505340314136</v>
      </c>
      <c r="F16" s="91">
        <v>1000</v>
      </c>
      <c r="G16" s="89" t="s">
        <v>23</v>
      </c>
      <c r="H16" s="92" t="s">
        <v>40</v>
      </c>
      <c r="I16" s="19"/>
    </row>
    <row r="17" spans="1:9" ht="14.25">
      <c r="A17" s="21">
        <v>15</v>
      </c>
      <c r="B17" s="89" t="s">
        <v>99</v>
      </c>
      <c r="C17" s="90">
        <v>746669.3099</v>
      </c>
      <c r="D17" s="91">
        <v>8925</v>
      </c>
      <c r="E17" s="90">
        <v>83.66042687955182</v>
      </c>
      <c r="F17" s="91">
        <v>100</v>
      </c>
      <c r="G17" s="89" t="s">
        <v>100</v>
      </c>
      <c r="H17" s="92" t="s">
        <v>101</v>
      </c>
      <c r="I17" s="19"/>
    </row>
    <row r="18" spans="1:9" ht="14.25">
      <c r="A18" s="21">
        <v>16</v>
      </c>
      <c r="B18" s="89" t="s">
        <v>91</v>
      </c>
      <c r="C18" s="90">
        <v>627484.41</v>
      </c>
      <c r="D18" s="91">
        <v>1325</v>
      </c>
      <c r="E18" s="90">
        <v>473.5731396226415</v>
      </c>
      <c r="F18" s="91">
        <v>1000</v>
      </c>
      <c r="G18" s="89" t="s">
        <v>19</v>
      </c>
      <c r="H18" s="92" t="s">
        <v>51</v>
      </c>
      <c r="I18" s="19"/>
    </row>
    <row r="19" spans="1:9" ht="14.25">
      <c r="A19" s="21">
        <v>17</v>
      </c>
      <c r="B19" s="89" t="s">
        <v>27</v>
      </c>
      <c r="C19" s="90">
        <v>554413.91</v>
      </c>
      <c r="D19" s="91">
        <v>9806</v>
      </c>
      <c r="E19" s="90">
        <v>56.538232714664495</v>
      </c>
      <c r="F19" s="91">
        <v>100</v>
      </c>
      <c r="G19" s="89" t="s">
        <v>52</v>
      </c>
      <c r="H19" s="92" t="s">
        <v>120</v>
      </c>
      <c r="I19" s="19"/>
    </row>
    <row r="20" spans="1:9" ht="14.25">
      <c r="A20" s="21">
        <v>18</v>
      </c>
      <c r="B20" s="89" t="s">
        <v>72</v>
      </c>
      <c r="C20" s="90">
        <v>462100.33</v>
      </c>
      <c r="D20" s="91">
        <v>168</v>
      </c>
      <c r="E20" s="90">
        <v>2750.5972023809527</v>
      </c>
      <c r="F20" s="91">
        <v>1000</v>
      </c>
      <c r="G20" s="89" t="s">
        <v>50</v>
      </c>
      <c r="H20" s="92" t="s">
        <v>70</v>
      </c>
      <c r="I20" s="19"/>
    </row>
    <row r="21" spans="1:9" ht="14.25">
      <c r="A21" s="21">
        <v>19</v>
      </c>
      <c r="B21" s="89" t="s">
        <v>24</v>
      </c>
      <c r="C21" s="90">
        <v>431760.96</v>
      </c>
      <c r="D21" s="91">
        <v>1121</v>
      </c>
      <c r="E21" s="90">
        <v>385.1569669937556</v>
      </c>
      <c r="F21" s="91">
        <v>1000</v>
      </c>
      <c r="G21" s="89" t="s">
        <v>25</v>
      </c>
      <c r="H21" s="92" t="s">
        <v>53</v>
      </c>
      <c r="I21" s="19"/>
    </row>
    <row r="22" spans="1:8" ht="15" customHeight="1" thickBot="1">
      <c r="A22" s="175" t="s">
        <v>55</v>
      </c>
      <c r="B22" s="176"/>
      <c r="C22" s="104">
        <f>SUM(C3:C21)</f>
        <v>54153623.3484</v>
      </c>
      <c r="D22" s="105">
        <f>SUM(D3:D21)</f>
        <v>3042090</v>
      </c>
      <c r="E22" s="59" t="s">
        <v>56</v>
      </c>
      <c r="F22" s="59" t="s">
        <v>56</v>
      </c>
      <c r="G22" s="59" t="s">
        <v>56</v>
      </c>
      <c r="H22" s="60" t="s">
        <v>56</v>
      </c>
    </row>
    <row r="23" spans="1:8" ht="15" customHeight="1" thickBot="1">
      <c r="A23" s="177" t="s">
        <v>118</v>
      </c>
      <c r="B23" s="177"/>
      <c r="C23" s="177"/>
      <c r="D23" s="177"/>
      <c r="E23" s="177"/>
      <c r="F23" s="177"/>
      <c r="G23" s="177"/>
      <c r="H23" s="177"/>
    </row>
    <row r="25" spans="2:4" ht="14.25">
      <c r="B25" s="20" t="s">
        <v>62</v>
      </c>
      <c r="C25" s="23">
        <f>C22-SUM(C3:C12)</f>
        <v>6648720.559899993</v>
      </c>
      <c r="D25" s="136">
        <f>C25/$C$22</f>
        <v>0.12277517456450002</v>
      </c>
    </row>
    <row r="26" spans="2:8" ht="14.25">
      <c r="B26" s="89" t="str">
        <f aca="true" t="shared" si="0" ref="B26:C35">B3</f>
        <v>КІНТО-Класичний</v>
      </c>
      <c r="C26" s="90">
        <f t="shared" si="0"/>
        <v>21197879.74</v>
      </c>
      <c r="D26" s="136">
        <f>C26/$C$22</f>
        <v>0.39143973070134935</v>
      </c>
      <c r="H26" s="19"/>
    </row>
    <row r="27" spans="2:8" ht="14.25">
      <c r="B27" s="89" t="str">
        <f t="shared" si="0"/>
        <v>УНIВЕР.УА/Михайло Грушевський: Фонд Державних Паперiв</v>
      </c>
      <c r="C27" s="90">
        <f t="shared" si="0"/>
        <v>5050396.81</v>
      </c>
      <c r="D27" s="136">
        <f aca="true" t="shared" si="1" ref="D27:D35">C27/$C$22</f>
        <v>0.09326055206884355</v>
      </c>
      <c r="H27" s="19"/>
    </row>
    <row r="28" spans="2:8" ht="14.25">
      <c r="B28" s="89" t="str">
        <f t="shared" si="0"/>
        <v>КІНТО-Еквіті</v>
      </c>
      <c r="C28" s="90">
        <f t="shared" si="0"/>
        <v>3464431.34</v>
      </c>
      <c r="D28" s="136">
        <f t="shared" si="1"/>
        <v>0.06397413738525695</v>
      </c>
      <c r="H28" s="19"/>
    </row>
    <row r="29" spans="2:8" ht="14.25">
      <c r="B29" s="89" t="str">
        <f t="shared" si="0"/>
        <v>Софіївський</v>
      </c>
      <c r="C29" s="90">
        <f t="shared" si="0"/>
        <v>3420395.8785</v>
      </c>
      <c r="D29" s="136">
        <f t="shared" si="1"/>
        <v>0.06316097921084089</v>
      </c>
      <c r="H29" s="19"/>
    </row>
    <row r="30" spans="2:8" ht="14.25">
      <c r="B30" s="89" t="str">
        <f t="shared" si="0"/>
        <v>Альтус-Депозит</v>
      </c>
      <c r="C30" s="90">
        <f t="shared" si="0"/>
        <v>3315372.19</v>
      </c>
      <c r="D30" s="136">
        <f t="shared" si="1"/>
        <v>0.061221613347465044</v>
      </c>
      <c r="H30" s="19"/>
    </row>
    <row r="31" spans="2:8" ht="14.25">
      <c r="B31" s="89" t="str">
        <f t="shared" si="0"/>
        <v>УНIВЕР.УА/Тарас Шевченко: Фонд Заощаджень</v>
      </c>
      <c r="C31" s="90">
        <f t="shared" si="0"/>
        <v>3047165.65</v>
      </c>
      <c r="D31" s="136">
        <f t="shared" si="1"/>
        <v>0.05626891538532722</v>
      </c>
      <c r="H31" s="19"/>
    </row>
    <row r="32" spans="2:8" ht="14.25">
      <c r="B32" s="89" t="str">
        <f t="shared" si="0"/>
        <v>Альтус-Збалансований</v>
      </c>
      <c r="C32" s="90">
        <f t="shared" si="0"/>
        <v>2668960.13</v>
      </c>
      <c r="D32" s="136">
        <f t="shared" si="1"/>
        <v>0.04928497790127751</v>
      </c>
      <c r="H32" s="19"/>
    </row>
    <row r="33" spans="2:8" ht="14.25">
      <c r="B33" s="89" t="str">
        <f t="shared" si="0"/>
        <v>КІНТО-Казначейський</v>
      </c>
      <c r="C33" s="90">
        <f t="shared" si="0"/>
        <v>2021945.49</v>
      </c>
      <c r="D33" s="136">
        <f t="shared" si="1"/>
        <v>0.037337215221809154</v>
      </c>
      <c r="H33" s="19"/>
    </row>
    <row r="34" spans="2:4" ht="14.25">
      <c r="B34" s="89" t="str">
        <f t="shared" si="0"/>
        <v>ОТП Фонд Акцій</v>
      </c>
      <c r="C34" s="90">
        <f t="shared" si="0"/>
        <v>1955225.11</v>
      </c>
      <c r="D34" s="136">
        <f t="shared" si="1"/>
        <v>0.03610515768115761</v>
      </c>
    </row>
    <row r="35" spans="2:4" ht="14.25">
      <c r="B35" s="89" t="str">
        <f t="shared" si="0"/>
        <v>ВСІ</v>
      </c>
      <c r="C35" s="90">
        <f t="shared" si="0"/>
        <v>1363130.45</v>
      </c>
      <c r="D35" s="136">
        <f t="shared" si="1"/>
        <v>0.025171546532172615</v>
      </c>
    </row>
  </sheetData>
  <mergeCells count="3">
    <mergeCell ref="A1:H1"/>
    <mergeCell ref="A22:B22"/>
    <mergeCell ref="A23:H23"/>
  </mergeCells>
  <hyperlinks>
    <hyperlink ref="H22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2"/>
  <sheetViews>
    <sheetView zoomScale="85" zoomScaleNormal="85" workbookViewId="0" topLeftCell="A1">
      <selection activeCell="E16" sqref="E16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8" t="s">
        <v>110</v>
      </c>
      <c r="B1" s="178"/>
      <c r="C1" s="178"/>
      <c r="D1" s="178"/>
      <c r="E1" s="178"/>
      <c r="F1" s="178"/>
      <c r="G1" s="178"/>
      <c r="H1" s="178"/>
      <c r="I1" s="178"/>
      <c r="J1" s="107"/>
    </row>
    <row r="2" spans="1:10" s="20" customFormat="1" ht="15.75" customHeight="1" thickBot="1">
      <c r="A2" s="179" t="s">
        <v>46</v>
      </c>
      <c r="B2" s="108"/>
      <c r="C2" s="109"/>
      <c r="D2" s="110"/>
      <c r="E2" s="181" t="s">
        <v>79</v>
      </c>
      <c r="F2" s="181"/>
      <c r="G2" s="181"/>
      <c r="H2" s="181"/>
      <c r="I2" s="181"/>
      <c r="J2" s="181"/>
    </row>
    <row r="3" spans="1:10" s="22" customFormat="1" ht="75.75" thickBot="1">
      <c r="A3" s="180"/>
      <c r="B3" s="111" t="s">
        <v>30</v>
      </c>
      <c r="C3" s="26" t="s">
        <v>13</v>
      </c>
      <c r="D3" s="26" t="s">
        <v>14</v>
      </c>
      <c r="E3" s="17" t="s">
        <v>111</v>
      </c>
      <c r="F3" s="17" t="s">
        <v>130</v>
      </c>
      <c r="G3" s="17" t="s">
        <v>131</v>
      </c>
      <c r="H3" s="17" t="s">
        <v>105</v>
      </c>
      <c r="I3" s="17" t="s">
        <v>57</v>
      </c>
      <c r="J3" s="18" t="s">
        <v>112</v>
      </c>
    </row>
    <row r="4" spans="1:10" s="20" customFormat="1" ht="14.25" collapsed="1">
      <c r="A4" s="21">
        <v>1</v>
      </c>
      <c r="B4" s="155" t="s">
        <v>87</v>
      </c>
      <c r="C4" s="156">
        <v>38118</v>
      </c>
      <c r="D4" s="156">
        <v>38182</v>
      </c>
      <c r="E4" s="157">
        <v>0.014209017466430662</v>
      </c>
      <c r="F4" s="157">
        <v>0.007796234891735754</v>
      </c>
      <c r="G4" s="157">
        <v>-0.001460245087184786</v>
      </c>
      <c r="H4" s="157">
        <v>0.01954569583196175</v>
      </c>
      <c r="I4" s="157">
        <v>3.167478568760159</v>
      </c>
      <c r="J4" s="158">
        <v>0.12664260693271623</v>
      </c>
    </row>
    <row r="5" spans="1:10" s="20" customFormat="1" ht="14.25" collapsed="1">
      <c r="A5" s="21">
        <v>2</v>
      </c>
      <c r="B5" s="155" t="s">
        <v>69</v>
      </c>
      <c r="C5" s="156">
        <v>38828</v>
      </c>
      <c r="D5" s="156">
        <v>39028</v>
      </c>
      <c r="E5" s="157">
        <v>0.011119985620011485</v>
      </c>
      <c r="F5" s="157">
        <v>0.01949173166107454</v>
      </c>
      <c r="G5" s="157">
        <v>0.18359835272657188</v>
      </c>
      <c r="H5" s="157">
        <v>0.07884721258400096</v>
      </c>
      <c r="I5" s="157">
        <v>2.631238272108938</v>
      </c>
      <c r="J5" s="158">
        <v>0.1429425630648431</v>
      </c>
    </row>
    <row r="6" spans="1:10" s="20" customFormat="1" ht="14.25" collapsed="1">
      <c r="A6" s="21">
        <v>3</v>
      </c>
      <c r="B6" s="155" t="s">
        <v>94</v>
      </c>
      <c r="C6" s="156">
        <v>38919</v>
      </c>
      <c r="D6" s="156">
        <v>39092</v>
      </c>
      <c r="E6" s="157">
        <v>0.034402841444533205</v>
      </c>
      <c r="F6" s="157">
        <v>0.09363707245526842</v>
      </c>
      <c r="G6" s="157">
        <v>-0.05868738425505249</v>
      </c>
      <c r="H6" s="157">
        <v>0.06013375800892651</v>
      </c>
      <c r="I6" s="157">
        <v>0.6996433955857215</v>
      </c>
      <c r="J6" s="158">
        <v>0.05756672325172563</v>
      </c>
    </row>
    <row r="7" spans="1:10" s="20" customFormat="1" ht="14.25" collapsed="1">
      <c r="A7" s="21">
        <v>4</v>
      </c>
      <c r="B7" s="155" t="s">
        <v>91</v>
      </c>
      <c r="C7" s="156">
        <v>38919</v>
      </c>
      <c r="D7" s="156">
        <v>39092</v>
      </c>
      <c r="E7" s="157">
        <v>0.07155881548451615</v>
      </c>
      <c r="F7" s="157">
        <v>0.14187459792300694</v>
      </c>
      <c r="G7" s="157">
        <v>-0.29437416564559216</v>
      </c>
      <c r="H7" s="157">
        <v>0.006501177786609302</v>
      </c>
      <c r="I7" s="157">
        <v>-0.5264268603773636</v>
      </c>
      <c r="J7" s="158">
        <v>-0.07584195251690506</v>
      </c>
    </row>
    <row r="8" spans="1:10" s="20" customFormat="1" ht="14.25" collapsed="1">
      <c r="A8" s="21">
        <v>5</v>
      </c>
      <c r="B8" s="155" t="s">
        <v>99</v>
      </c>
      <c r="C8" s="156">
        <v>38968</v>
      </c>
      <c r="D8" s="156">
        <v>39140</v>
      </c>
      <c r="E8" s="157">
        <v>0.01322590300133597</v>
      </c>
      <c r="F8" s="157">
        <v>-0.018584672057122775</v>
      </c>
      <c r="G8" s="157">
        <v>-0.05129216715430751</v>
      </c>
      <c r="H8" s="157">
        <v>-0.02985020386194559</v>
      </c>
      <c r="I8" s="157">
        <v>-0.1633957312044898</v>
      </c>
      <c r="J8" s="158">
        <v>-0.01890937506439694</v>
      </c>
    </row>
    <row r="9" spans="1:10" s="20" customFormat="1" ht="14.25" collapsed="1">
      <c r="A9" s="21">
        <v>6</v>
      </c>
      <c r="B9" s="155" t="s">
        <v>20</v>
      </c>
      <c r="C9" s="156">
        <v>39413</v>
      </c>
      <c r="D9" s="156">
        <v>39589</v>
      </c>
      <c r="E9" s="157" t="s">
        <v>26</v>
      </c>
      <c r="F9" s="157">
        <v>0.041381838028320406</v>
      </c>
      <c r="G9" s="157">
        <v>0.18499683226859576</v>
      </c>
      <c r="H9" s="157">
        <v>0.08032034787493281</v>
      </c>
      <c r="I9" s="157">
        <v>1.3751262176166863</v>
      </c>
      <c r="J9" s="158">
        <v>0.11248701461649713</v>
      </c>
    </row>
    <row r="10" spans="1:10" s="20" customFormat="1" ht="14.25" collapsed="1">
      <c r="A10" s="21">
        <v>7</v>
      </c>
      <c r="B10" s="155" t="s">
        <v>22</v>
      </c>
      <c r="C10" s="156">
        <v>39429</v>
      </c>
      <c r="D10" s="156">
        <v>39618</v>
      </c>
      <c r="E10" s="157">
        <v>-0.039838607017341876</v>
      </c>
      <c r="F10" s="157">
        <v>-0.06417022768547065</v>
      </c>
      <c r="G10" s="157">
        <v>-0.0909304423113676</v>
      </c>
      <c r="H10" s="157">
        <v>-0.05670912705871145</v>
      </c>
      <c r="I10" s="157">
        <v>-0.07744946596857372</v>
      </c>
      <c r="J10" s="158">
        <v>-0.00998182528764513</v>
      </c>
    </row>
    <row r="11" spans="1:10" s="20" customFormat="1" ht="14.25" collapsed="1">
      <c r="A11" s="21">
        <v>8</v>
      </c>
      <c r="B11" s="155" t="s">
        <v>24</v>
      </c>
      <c r="C11" s="156">
        <v>39429</v>
      </c>
      <c r="D11" s="156">
        <v>39651</v>
      </c>
      <c r="E11" s="157">
        <v>-0.006241862553078237</v>
      </c>
      <c r="F11" s="157">
        <v>-0.03031942926420883</v>
      </c>
      <c r="G11" s="157">
        <v>-0.12606307654462778</v>
      </c>
      <c r="H11" s="157">
        <v>-0.036910948254488374</v>
      </c>
      <c r="I11" s="157">
        <v>-0.6148430330062442</v>
      </c>
      <c r="J11" s="158">
        <v>-0.11315543066084577</v>
      </c>
    </row>
    <row r="12" spans="1:10" s="20" customFormat="1" ht="14.25" collapsed="1">
      <c r="A12" s="21">
        <v>9</v>
      </c>
      <c r="B12" s="155" t="s">
        <v>72</v>
      </c>
      <c r="C12" s="156">
        <v>39527</v>
      </c>
      <c r="D12" s="156">
        <v>39715</v>
      </c>
      <c r="E12" s="157">
        <v>0.0206920706971494</v>
      </c>
      <c r="F12" s="157">
        <v>0.04296707463116278</v>
      </c>
      <c r="G12" s="157">
        <v>0.13340410770316136</v>
      </c>
      <c r="H12" s="157">
        <v>0.06952435574697513</v>
      </c>
      <c r="I12" s="157">
        <v>1.7505972023809786</v>
      </c>
      <c r="J12" s="158">
        <v>0.13908283677006206</v>
      </c>
    </row>
    <row r="13" spans="1:10" s="20" customFormat="1" ht="14.25" collapsed="1">
      <c r="A13" s="21">
        <v>10</v>
      </c>
      <c r="B13" s="155" t="s">
        <v>27</v>
      </c>
      <c r="C13" s="156">
        <v>39560</v>
      </c>
      <c r="D13" s="156">
        <v>39770</v>
      </c>
      <c r="E13" s="157">
        <v>0.06588374753022808</v>
      </c>
      <c r="F13" s="157">
        <v>0.07494520321226994</v>
      </c>
      <c r="G13" s="157">
        <v>-0.16249044190410755</v>
      </c>
      <c r="H13" s="157" t="s">
        <v>26</v>
      </c>
      <c r="I13" s="157">
        <v>-0.43461767285334696</v>
      </c>
      <c r="J13" s="158">
        <v>-0.0721121795813302</v>
      </c>
    </row>
    <row r="14" spans="1:10" s="20" customFormat="1" ht="14.25" collapsed="1">
      <c r="A14" s="21">
        <v>11</v>
      </c>
      <c r="B14" s="155" t="s">
        <v>89</v>
      </c>
      <c r="C14" s="156">
        <v>39884</v>
      </c>
      <c r="D14" s="156">
        <v>40001</v>
      </c>
      <c r="E14" s="157">
        <v>0.01637230001342127</v>
      </c>
      <c r="F14" s="157">
        <v>0.05658831627289174</v>
      </c>
      <c r="G14" s="157">
        <v>-0.06389217770421718</v>
      </c>
      <c r="H14" s="157">
        <v>0.05991866227139386</v>
      </c>
      <c r="I14" s="157">
        <v>-0.24751708514336446</v>
      </c>
      <c r="J14" s="158">
        <v>-0.039887622326367334</v>
      </c>
    </row>
    <row r="15" spans="1:10" s="20" customFormat="1" ht="14.25" collapsed="1">
      <c r="A15" s="21">
        <v>12</v>
      </c>
      <c r="B15" s="155" t="s">
        <v>29</v>
      </c>
      <c r="C15" s="156">
        <v>40031</v>
      </c>
      <c r="D15" s="156">
        <v>40129</v>
      </c>
      <c r="E15" s="157" t="s">
        <v>26</v>
      </c>
      <c r="F15" s="157">
        <v>0.21495653549686966</v>
      </c>
      <c r="G15" s="157">
        <v>-0.3193121550433785</v>
      </c>
      <c r="H15" s="157">
        <v>-0.03616094187429131</v>
      </c>
      <c r="I15" s="157">
        <v>-0.766783074548258</v>
      </c>
      <c r="J15" s="158">
        <v>-0.1969913174774166</v>
      </c>
    </row>
    <row r="16" spans="1:10" s="20" customFormat="1" ht="14.25" collapsed="1">
      <c r="A16" s="21">
        <v>13</v>
      </c>
      <c r="B16" s="155" t="s">
        <v>67</v>
      </c>
      <c r="C16" s="156">
        <v>40253</v>
      </c>
      <c r="D16" s="156">
        <v>40366</v>
      </c>
      <c r="E16" s="157" t="s">
        <v>26</v>
      </c>
      <c r="F16" s="157">
        <v>0.10716923183929827</v>
      </c>
      <c r="G16" s="157">
        <v>-0.05956550056601495</v>
      </c>
      <c r="H16" s="157">
        <v>0.08176455790319692</v>
      </c>
      <c r="I16" s="157">
        <v>-0.32442467476779024</v>
      </c>
      <c r="J16" s="158">
        <v>-0.06341470223075218</v>
      </c>
    </row>
    <row r="17" spans="1:10" s="20" customFormat="1" ht="14.25" collapsed="1">
      <c r="A17" s="21">
        <v>14</v>
      </c>
      <c r="B17" s="155" t="s">
        <v>68</v>
      </c>
      <c r="C17" s="156">
        <v>40114</v>
      </c>
      <c r="D17" s="156">
        <v>40401</v>
      </c>
      <c r="E17" s="157">
        <v>0.06913108993899186</v>
      </c>
      <c r="F17" s="157">
        <v>0.19726212058290504</v>
      </c>
      <c r="G17" s="157">
        <v>0.011062694397260042</v>
      </c>
      <c r="H17" s="157">
        <v>0.18230880120017723</v>
      </c>
      <c r="I17" s="157">
        <v>-0.1290053785332287</v>
      </c>
      <c r="J17" s="158">
        <v>-0.023175417680679877</v>
      </c>
    </row>
    <row r="18" spans="1:10" s="20" customFormat="1" ht="14.25" collapsed="1">
      <c r="A18" s="21">
        <v>15</v>
      </c>
      <c r="B18" s="155" t="s">
        <v>71</v>
      </c>
      <c r="C18" s="156">
        <v>40226</v>
      </c>
      <c r="D18" s="156">
        <v>40430</v>
      </c>
      <c r="E18" s="157">
        <v>0.012010359722613773</v>
      </c>
      <c r="F18" s="157">
        <v>0.022192275196660782</v>
      </c>
      <c r="G18" s="157">
        <v>0.1890854717280479</v>
      </c>
      <c r="H18" s="157">
        <v>0.08401824614781472</v>
      </c>
      <c r="I18" s="157">
        <v>1.6125864381402746</v>
      </c>
      <c r="J18" s="158">
        <v>0.17970419290498163</v>
      </c>
    </row>
    <row r="19" spans="1:10" s="20" customFormat="1" ht="14.25" collapsed="1">
      <c r="A19" s="21">
        <v>16</v>
      </c>
      <c r="B19" s="155" t="s">
        <v>93</v>
      </c>
      <c r="C19" s="156">
        <v>40427</v>
      </c>
      <c r="D19" s="156">
        <v>40543</v>
      </c>
      <c r="E19" s="157">
        <v>-0.0037971963754387383</v>
      </c>
      <c r="F19" s="157">
        <v>0.00246231759997273</v>
      </c>
      <c r="G19" s="157">
        <v>0.1582678640796955</v>
      </c>
      <c r="H19" s="157">
        <v>0.07291651655069376</v>
      </c>
      <c r="I19" s="157">
        <v>1.0686800067888345</v>
      </c>
      <c r="J19" s="158">
        <v>0.14125972789645957</v>
      </c>
    </row>
    <row r="20" spans="1:10" s="20" customFormat="1" ht="14.25" collapsed="1">
      <c r="A20" s="21">
        <v>17</v>
      </c>
      <c r="B20" s="155" t="s">
        <v>83</v>
      </c>
      <c r="C20" s="156">
        <v>40444</v>
      </c>
      <c r="D20" s="156">
        <v>40638</v>
      </c>
      <c r="E20" s="157">
        <v>-0.0001545780416730702</v>
      </c>
      <c r="F20" s="157">
        <v>-0.02653308402913468</v>
      </c>
      <c r="G20" s="157">
        <v>0.18208941092707498</v>
      </c>
      <c r="H20" s="157">
        <v>0.08254954412530147</v>
      </c>
      <c r="I20" s="157">
        <v>0.16906556603773315</v>
      </c>
      <c r="J20" s="158">
        <v>0.03025241684023139</v>
      </c>
    </row>
    <row r="21" spans="1:10" s="20" customFormat="1" ht="14.25">
      <c r="A21" s="21">
        <v>18</v>
      </c>
      <c r="B21" s="155" t="s">
        <v>92</v>
      </c>
      <c r="C21" s="156">
        <v>40427</v>
      </c>
      <c r="D21" s="156">
        <v>40708</v>
      </c>
      <c r="E21" s="157">
        <v>-0.012376127426330541</v>
      </c>
      <c r="F21" s="157">
        <v>-0.0025850449130598863</v>
      </c>
      <c r="G21" s="157">
        <v>0.18127126265896454</v>
      </c>
      <c r="H21" s="157">
        <v>0.05033397690204855</v>
      </c>
      <c r="I21" s="157">
        <v>1.458810520934779</v>
      </c>
      <c r="J21" s="158">
        <v>0.19503821897944018</v>
      </c>
    </row>
    <row r="22" spans="1:10" s="20" customFormat="1" ht="14.25">
      <c r="A22" s="21">
        <v>19</v>
      </c>
      <c r="B22" s="155" t="s">
        <v>124</v>
      </c>
      <c r="C22" s="156">
        <v>41026</v>
      </c>
      <c r="D22" s="156">
        <v>41242</v>
      </c>
      <c r="E22" s="157">
        <v>0.06002584928564891</v>
      </c>
      <c r="F22" s="157">
        <v>-0.00393975546281633</v>
      </c>
      <c r="G22" s="157">
        <v>-0.00567006948713189</v>
      </c>
      <c r="H22" s="157">
        <v>0.054071819281227285</v>
      </c>
      <c r="I22" s="157">
        <v>0.3937723099193533</v>
      </c>
      <c r="J22" s="158">
        <v>0.09699911859637922</v>
      </c>
    </row>
    <row r="23" spans="1:11" s="20" customFormat="1" ht="15.75" thickBot="1">
      <c r="A23" s="154"/>
      <c r="B23" s="159" t="s">
        <v>125</v>
      </c>
      <c r="C23" s="160" t="s">
        <v>56</v>
      </c>
      <c r="D23" s="160" t="s">
        <v>56</v>
      </c>
      <c r="E23" s="161">
        <f>AVERAGE(E4:E22)</f>
        <v>0.020388975549438644</v>
      </c>
      <c r="F23" s="161">
        <f>AVERAGE(F4:F22)</f>
        <v>0.04613643875682231</v>
      </c>
      <c r="G23" s="161">
        <f>AVERAGE(G4:G22)</f>
        <v>-0.0005243068007163389</v>
      </c>
      <c r="H23" s="161">
        <f>AVERAGE(H4:H22)</f>
        <v>0.04572908062032353</v>
      </c>
      <c r="I23" s="161">
        <f>AVERAGE(I4:I22)</f>
        <v>0.5811860800984631</v>
      </c>
      <c r="J23" s="160" t="s">
        <v>56</v>
      </c>
      <c r="K23" s="162"/>
    </row>
    <row r="24" spans="1:10" s="20" customFormat="1" ht="14.25">
      <c r="A24" s="182" t="s">
        <v>113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="20" customFormat="1" ht="14.25" collapsed="1">
      <c r="J25" s="19"/>
    </row>
    <row r="26" spans="5:10" s="20" customFormat="1" ht="14.25">
      <c r="E26" s="114"/>
      <c r="F26" s="114"/>
      <c r="J26" s="19"/>
    </row>
    <row r="27" spans="5:10" s="20" customFormat="1" ht="14.25" collapsed="1">
      <c r="E27" s="115"/>
      <c r="I27" s="115"/>
      <c r="J27" s="19"/>
    </row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/>
    <row r="42" s="20" customFormat="1" ht="14.25"/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</sheetData>
  <mergeCells count="4">
    <mergeCell ref="A1:I1"/>
    <mergeCell ref="A2:A3"/>
    <mergeCell ref="E2:J2"/>
    <mergeCell ref="A24:J2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A25" sqref="A25:A26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3" t="s">
        <v>107</v>
      </c>
      <c r="B1" s="183"/>
      <c r="C1" s="183"/>
      <c r="D1" s="183"/>
      <c r="E1" s="183"/>
      <c r="F1" s="183"/>
      <c r="G1" s="183"/>
    </row>
    <row r="2" spans="1:7" ht="15.75" thickBot="1">
      <c r="A2" s="179" t="s">
        <v>46</v>
      </c>
      <c r="B2" s="96"/>
      <c r="C2" s="184" t="s">
        <v>31</v>
      </c>
      <c r="D2" s="185"/>
      <c r="E2" s="184" t="s">
        <v>32</v>
      </c>
      <c r="F2" s="185"/>
      <c r="G2" s="97"/>
    </row>
    <row r="3" spans="1:7" ht="45.75" thickBot="1">
      <c r="A3" s="180"/>
      <c r="B3" s="42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119</v>
      </c>
    </row>
    <row r="4" spans="1:8" ht="15" customHeight="1">
      <c r="A4" s="21">
        <v>1</v>
      </c>
      <c r="B4" s="37" t="s">
        <v>83</v>
      </c>
      <c r="C4" s="38">
        <v>2.12775</v>
      </c>
      <c r="D4" s="102">
        <v>0.0015633694187381112</v>
      </c>
      <c r="E4" s="39">
        <v>2</v>
      </c>
      <c r="F4" s="102">
        <v>0.001718213058419244</v>
      </c>
      <c r="G4" s="40">
        <v>0.8097763538875427</v>
      </c>
      <c r="H4" s="56"/>
    </row>
    <row r="5" spans="1:8" ht="14.25" customHeight="1">
      <c r="A5" s="21">
        <v>2</v>
      </c>
      <c r="B5" s="37" t="s">
        <v>68</v>
      </c>
      <c r="C5" s="38">
        <v>221.1662324000001</v>
      </c>
      <c r="D5" s="102">
        <v>0.06913108993898308</v>
      </c>
      <c r="E5" s="39">
        <v>0</v>
      </c>
      <c r="F5" s="102">
        <v>0</v>
      </c>
      <c r="G5" s="40">
        <v>0</v>
      </c>
      <c r="H5" s="56"/>
    </row>
    <row r="6" spans="1:7" ht="14.25">
      <c r="A6" s="21">
        <v>3</v>
      </c>
      <c r="B6" s="37" t="s">
        <v>124</v>
      </c>
      <c r="C6" s="38">
        <v>114.49626</v>
      </c>
      <c r="D6" s="102">
        <v>0.060025849285645215</v>
      </c>
      <c r="E6" s="39">
        <v>0</v>
      </c>
      <c r="F6" s="102">
        <v>0</v>
      </c>
      <c r="G6" s="40">
        <v>0</v>
      </c>
    </row>
    <row r="7" spans="1:7" ht="14.25">
      <c r="A7" s="21">
        <v>4</v>
      </c>
      <c r="B7" s="37" t="s">
        <v>89</v>
      </c>
      <c r="C7" s="38">
        <v>55.80702000000001</v>
      </c>
      <c r="D7" s="102">
        <v>0.01637230001339661</v>
      </c>
      <c r="E7" s="39">
        <v>0</v>
      </c>
      <c r="F7" s="102">
        <v>0</v>
      </c>
      <c r="G7" s="40">
        <v>0</v>
      </c>
    </row>
    <row r="8" spans="1:7" ht="14.25">
      <c r="A8" s="21">
        <v>5</v>
      </c>
      <c r="B8" s="37" t="s">
        <v>71</v>
      </c>
      <c r="C8" s="38">
        <v>39.34625</v>
      </c>
      <c r="D8" s="102">
        <v>0.012010359722609523</v>
      </c>
      <c r="E8" s="39">
        <v>0</v>
      </c>
      <c r="F8" s="102">
        <v>0</v>
      </c>
      <c r="G8" s="40">
        <v>0</v>
      </c>
    </row>
    <row r="9" spans="1:7" ht="14.25">
      <c r="A9" s="21">
        <v>6</v>
      </c>
      <c r="B9" s="37" t="s">
        <v>27</v>
      </c>
      <c r="C9" s="38">
        <v>34.26909000000003</v>
      </c>
      <c r="D9" s="102">
        <v>0.06588374753015905</v>
      </c>
      <c r="E9" s="39">
        <v>0</v>
      </c>
      <c r="F9" s="102">
        <v>0</v>
      </c>
      <c r="G9" s="40">
        <v>0</v>
      </c>
    </row>
    <row r="10" spans="1:8" ht="14.25">
      <c r="A10" s="21">
        <v>7</v>
      </c>
      <c r="B10" s="37" t="s">
        <v>94</v>
      </c>
      <c r="C10" s="38">
        <v>33.29489999999991</v>
      </c>
      <c r="D10" s="102">
        <v>0.0344028414445512</v>
      </c>
      <c r="E10" s="39">
        <v>0</v>
      </c>
      <c r="F10" s="102">
        <v>0</v>
      </c>
      <c r="G10" s="40">
        <v>0</v>
      </c>
      <c r="H10" s="56"/>
    </row>
    <row r="11" spans="1:7" ht="14.25">
      <c r="A11" s="21">
        <v>8</v>
      </c>
      <c r="B11" s="37" t="s">
        <v>69</v>
      </c>
      <c r="C11" s="38">
        <v>29.352399999999907</v>
      </c>
      <c r="D11" s="102">
        <v>0.011119985619984491</v>
      </c>
      <c r="E11" s="39">
        <v>0</v>
      </c>
      <c r="F11" s="102">
        <v>0</v>
      </c>
      <c r="G11" s="40">
        <v>0</v>
      </c>
    </row>
    <row r="12" spans="1:7" ht="14.25">
      <c r="A12" s="21">
        <v>9</v>
      </c>
      <c r="B12" s="37" t="s">
        <v>99</v>
      </c>
      <c r="C12" s="38">
        <v>9.746469999999972</v>
      </c>
      <c r="D12" s="102">
        <v>0.013225903001354337</v>
      </c>
      <c r="E12" s="39">
        <v>0</v>
      </c>
      <c r="F12" s="102">
        <v>0</v>
      </c>
      <c r="G12" s="40">
        <v>0</v>
      </c>
    </row>
    <row r="13" spans="1:7" ht="14.25">
      <c r="A13" s="21">
        <v>10</v>
      </c>
      <c r="B13" s="37" t="s">
        <v>72</v>
      </c>
      <c r="C13" s="38">
        <v>9.36797000000003</v>
      </c>
      <c r="D13" s="102">
        <v>0.020692070697133358</v>
      </c>
      <c r="E13" s="39">
        <v>0</v>
      </c>
      <c r="F13" s="102">
        <v>0</v>
      </c>
      <c r="G13" s="40">
        <v>0</v>
      </c>
    </row>
    <row r="14" spans="1:7" ht="14.25">
      <c r="A14" s="21">
        <v>16</v>
      </c>
      <c r="B14" s="37" t="s">
        <v>24</v>
      </c>
      <c r="C14" s="38">
        <v>-2.711919999999984</v>
      </c>
      <c r="D14" s="102">
        <v>-0.0062418625530780755</v>
      </c>
      <c r="E14" s="39">
        <v>0</v>
      </c>
      <c r="F14" s="102">
        <v>0</v>
      </c>
      <c r="G14" s="40">
        <v>0</v>
      </c>
    </row>
    <row r="15" spans="1:7" ht="14.25">
      <c r="A15" s="21">
        <v>17</v>
      </c>
      <c r="B15" s="37" t="s">
        <v>93</v>
      </c>
      <c r="C15" s="38">
        <v>-11.614790000000037</v>
      </c>
      <c r="D15" s="102">
        <v>-0.0037971963754286457</v>
      </c>
      <c r="E15" s="39">
        <v>0</v>
      </c>
      <c r="F15" s="102">
        <v>0</v>
      </c>
      <c r="G15" s="40">
        <v>0</v>
      </c>
    </row>
    <row r="16" spans="1:7" ht="13.5" customHeight="1">
      <c r="A16" s="21">
        <v>18</v>
      </c>
      <c r="B16" s="37" t="s">
        <v>22</v>
      </c>
      <c r="C16" s="38">
        <v>-36.555559999999936</v>
      </c>
      <c r="D16" s="102">
        <v>-0.039838607017337456</v>
      </c>
      <c r="E16" s="39">
        <v>0</v>
      </c>
      <c r="F16" s="102">
        <v>0</v>
      </c>
      <c r="G16" s="40">
        <v>0</v>
      </c>
    </row>
    <row r="17" spans="1:7" ht="14.25">
      <c r="A17" s="21">
        <v>19</v>
      </c>
      <c r="B17" s="37" t="s">
        <v>92</v>
      </c>
      <c r="C17" s="38">
        <v>-63.287610000000335</v>
      </c>
      <c r="D17" s="102">
        <v>-0.012376127426338196</v>
      </c>
      <c r="E17" s="39">
        <v>0</v>
      </c>
      <c r="F17" s="102">
        <v>0</v>
      </c>
      <c r="G17" s="40">
        <v>0</v>
      </c>
    </row>
    <row r="18" spans="1:7" ht="14.25">
      <c r="A18" s="21">
        <v>20</v>
      </c>
      <c r="B18" s="37" t="s">
        <v>91</v>
      </c>
      <c r="C18" s="38">
        <v>41.461530000000025</v>
      </c>
      <c r="D18" s="102">
        <v>0.0707507017473448</v>
      </c>
      <c r="E18" s="39">
        <v>-1</v>
      </c>
      <c r="F18" s="102">
        <v>-0.0007541478129713424</v>
      </c>
      <c r="G18" s="40">
        <v>-0.4419478733031659</v>
      </c>
    </row>
    <row r="19" spans="1:7" ht="14.25">
      <c r="A19" s="21">
        <v>21</v>
      </c>
      <c r="B19" s="37" t="s">
        <v>87</v>
      </c>
      <c r="C19" s="38">
        <v>179.05027999999749</v>
      </c>
      <c r="D19" s="102">
        <v>0.008518565714648388</v>
      </c>
      <c r="E19" s="39">
        <v>-287</v>
      </c>
      <c r="F19" s="102">
        <v>-0.005610728808257742</v>
      </c>
      <c r="G19" s="40">
        <v>-118.7950666195882</v>
      </c>
    </row>
    <row r="20" spans="1:7" ht="14.25">
      <c r="A20" s="21">
        <v>22</v>
      </c>
      <c r="B20" s="37" t="s">
        <v>29</v>
      </c>
      <c r="C20" s="38" t="s">
        <v>26</v>
      </c>
      <c r="D20" s="102" t="s">
        <v>26</v>
      </c>
      <c r="E20" s="39" t="s">
        <v>26</v>
      </c>
      <c r="F20" s="102" t="s">
        <v>26</v>
      </c>
      <c r="G20" s="40" t="s">
        <v>26</v>
      </c>
    </row>
    <row r="21" spans="1:7" ht="14.25">
      <c r="A21" s="21">
        <v>23</v>
      </c>
      <c r="B21" s="37" t="s">
        <v>67</v>
      </c>
      <c r="C21" s="38" t="s">
        <v>26</v>
      </c>
      <c r="D21" s="102" t="s">
        <v>26</v>
      </c>
      <c r="E21" s="39" t="s">
        <v>26</v>
      </c>
      <c r="F21" s="102" t="s">
        <v>26</v>
      </c>
      <c r="G21" s="40" t="s">
        <v>26</v>
      </c>
    </row>
    <row r="22" spans="1:7" ht="14.25">
      <c r="A22" s="21">
        <v>24</v>
      </c>
      <c r="B22" s="37" t="s">
        <v>20</v>
      </c>
      <c r="C22" s="38" t="s">
        <v>26</v>
      </c>
      <c r="D22" s="102" t="s">
        <v>26</v>
      </c>
      <c r="E22" s="39" t="s">
        <v>26</v>
      </c>
      <c r="F22" s="102" t="s">
        <v>26</v>
      </c>
      <c r="G22" s="40" t="s">
        <v>138</v>
      </c>
    </row>
    <row r="23" spans="1:8" ht="15.75" thickBot="1">
      <c r="A23" s="95"/>
      <c r="B23" s="98" t="s">
        <v>55</v>
      </c>
      <c r="C23" s="99">
        <v>655.3162723999972</v>
      </c>
      <c r="D23" s="103">
        <v>0.013212310361626265</v>
      </c>
      <c r="E23" s="100">
        <v>-286</v>
      </c>
      <c r="F23" s="103">
        <v>-0.0027559624186942904</v>
      </c>
      <c r="G23" s="101">
        <v>-118.43</v>
      </c>
      <c r="H23" s="56"/>
    </row>
    <row r="24" spans="2:8" ht="14.25">
      <c r="B24" s="72"/>
      <c r="C24" s="73"/>
      <c r="D24" s="74"/>
      <c r="E24" s="75"/>
      <c r="F24" s="74"/>
      <c r="G24" s="73"/>
      <c r="H24" s="56"/>
    </row>
    <row r="25" ht="14.25">
      <c r="A25" s="29" t="s">
        <v>137</v>
      </c>
    </row>
    <row r="26" ht="14.25">
      <c r="A26" s="29" t="s">
        <v>136</v>
      </c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">
      <c r="B48" s="64"/>
      <c r="C48" s="65"/>
      <c r="D48" s="66"/>
      <c r="E48" s="67"/>
    </row>
    <row r="49" spans="2:5" ht="15.75" thickBot="1">
      <c r="B49" s="85"/>
      <c r="C49" s="85"/>
      <c r="D49" s="85"/>
      <c r="E49" s="85"/>
    </row>
    <row r="52" ht="14.25" customHeight="1"/>
    <row r="53" ht="14.25">
      <c r="F53" s="56"/>
    </row>
    <row r="55" ht="14.25">
      <c r="F55"/>
    </row>
    <row r="56" ht="14.25">
      <c r="F56"/>
    </row>
    <row r="57" spans="2:6" ht="30.75" thickBot="1">
      <c r="B57" s="42" t="s">
        <v>30</v>
      </c>
      <c r="C57" s="35" t="s">
        <v>63</v>
      </c>
      <c r="D57" s="35" t="s">
        <v>64</v>
      </c>
      <c r="E57" s="63" t="s">
        <v>59</v>
      </c>
      <c r="F57"/>
    </row>
    <row r="58" spans="2:5" ht="14.25">
      <c r="B58" s="37" t="str">
        <f aca="true" t="shared" si="0" ref="B58:D62">B4</f>
        <v>ВСІ</v>
      </c>
      <c r="C58" s="38">
        <f t="shared" si="0"/>
        <v>2.12775</v>
      </c>
      <c r="D58" s="102">
        <f t="shared" si="0"/>
        <v>0.0015633694187381112</v>
      </c>
      <c r="E58" s="40">
        <f>G4</f>
        <v>0.8097763538875427</v>
      </c>
    </row>
    <row r="59" spans="2:5" ht="14.25">
      <c r="B59" s="37" t="str">
        <f t="shared" si="0"/>
        <v>Софіївський</v>
      </c>
      <c r="C59" s="38">
        <f t="shared" si="0"/>
        <v>221.1662324000001</v>
      </c>
      <c r="D59" s="102">
        <f t="shared" si="0"/>
        <v>0.06913108993898308</v>
      </c>
      <c r="E59" s="40">
        <f>G5</f>
        <v>0</v>
      </c>
    </row>
    <row r="60" spans="2:5" ht="14.25">
      <c r="B60" s="37" t="str">
        <f t="shared" si="0"/>
        <v>КІНТО-Казначейський</v>
      </c>
      <c r="C60" s="38">
        <f t="shared" si="0"/>
        <v>114.49626</v>
      </c>
      <c r="D60" s="102">
        <f t="shared" si="0"/>
        <v>0.060025849285645215</v>
      </c>
      <c r="E60" s="40">
        <f>G6</f>
        <v>0</v>
      </c>
    </row>
    <row r="61" spans="2:5" ht="14.25">
      <c r="B61" s="37" t="str">
        <f t="shared" si="0"/>
        <v>КІНТО-Еквіті</v>
      </c>
      <c r="C61" s="38">
        <f t="shared" si="0"/>
        <v>55.80702000000001</v>
      </c>
      <c r="D61" s="102">
        <f t="shared" si="0"/>
        <v>0.01637230001339661</v>
      </c>
      <c r="E61" s="40">
        <f>G7</f>
        <v>0</v>
      </c>
    </row>
    <row r="62" spans="2:5" ht="14.25">
      <c r="B62" s="132" t="str">
        <f t="shared" si="0"/>
        <v>Альтус-Депозит</v>
      </c>
      <c r="C62" s="133">
        <f t="shared" si="0"/>
        <v>39.34625</v>
      </c>
      <c r="D62" s="134">
        <f t="shared" si="0"/>
        <v>0.012010359722609523</v>
      </c>
      <c r="E62" s="135">
        <f>G8</f>
        <v>0</v>
      </c>
    </row>
    <row r="63" spans="2:5" ht="14.25">
      <c r="B63" s="131" t="str">
        <f aca="true" t="shared" si="1" ref="B63:D66">B15</f>
        <v>УНIВЕР.УА/Тарас Шевченко: Фонд Заощаджень</v>
      </c>
      <c r="C63" s="38">
        <f t="shared" si="1"/>
        <v>-11.614790000000037</v>
      </c>
      <c r="D63" s="102">
        <f t="shared" si="1"/>
        <v>-0.0037971963754286457</v>
      </c>
      <c r="E63" s="40">
        <f>G15</f>
        <v>0</v>
      </c>
    </row>
    <row r="64" spans="2:5" ht="14.25">
      <c r="B64" s="131" t="str">
        <f t="shared" si="1"/>
        <v>ТАСК Ресурс</v>
      </c>
      <c r="C64" s="38">
        <f t="shared" si="1"/>
        <v>-36.555559999999936</v>
      </c>
      <c r="D64" s="102">
        <f t="shared" si="1"/>
        <v>-0.039838607017337456</v>
      </c>
      <c r="E64" s="40">
        <f>G16</f>
        <v>0</v>
      </c>
    </row>
    <row r="65" spans="2:5" ht="14.25">
      <c r="B65" s="131" t="str">
        <f t="shared" si="1"/>
        <v>УНIВЕР.УА/Михайло Грушевський: Фонд Державних Паперiв</v>
      </c>
      <c r="C65" s="38">
        <f t="shared" si="1"/>
        <v>-63.287610000000335</v>
      </c>
      <c r="D65" s="102">
        <f t="shared" si="1"/>
        <v>-0.012376127426338196</v>
      </c>
      <c r="E65" s="40">
        <f>G17</f>
        <v>0</v>
      </c>
    </row>
    <row r="66" spans="2:5" ht="14.25">
      <c r="B66" s="131" t="str">
        <f t="shared" si="1"/>
        <v>УНІВЕР.УА/Ярослав Мудрий: Фонд Акцiй</v>
      </c>
      <c r="C66" s="38">
        <f t="shared" si="1"/>
        <v>41.461530000000025</v>
      </c>
      <c r="D66" s="102">
        <f t="shared" si="1"/>
        <v>0.0707507017473448</v>
      </c>
      <c r="E66" s="40">
        <f>G18</f>
        <v>-0.4419478733031659</v>
      </c>
    </row>
    <row r="67" spans="2:5" ht="14.25">
      <c r="B67" s="131" t="str">
        <f>B19</f>
        <v>КІНТО-Класичний</v>
      </c>
      <c r="C67" s="38">
        <f>C19</f>
        <v>179.05027999999749</v>
      </c>
      <c r="D67" s="102">
        <f>D19</f>
        <v>0.008518565714648388</v>
      </c>
      <c r="E67" s="40">
        <f>G19</f>
        <v>-118.7950666195882</v>
      </c>
    </row>
    <row r="68" spans="2:5" ht="14.25">
      <c r="B68" s="142" t="s">
        <v>62</v>
      </c>
      <c r="C68" s="143">
        <f>C23-SUM(C58:C67)</f>
        <v>113.31890999999973</v>
      </c>
      <c r="D68" s="144"/>
      <c r="E68" s="143">
        <f>G23-SUM(E58:E67)</f>
        <v>-0.0027618609961876928</v>
      </c>
    </row>
    <row r="69" spans="2:5" ht="15">
      <c r="B69" s="140" t="s">
        <v>55</v>
      </c>
      <c r="C69" s="141">
        <f>SUM(C58:C68)</f>
        <v>655.3162723999972</v>
      </c>
      <c r="D69" s="141"/>
      <c r="E69" s="141">
        <f>SUM(E58:E68)</f>
        <v>-118.43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9" sqref="A9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30</v>
      </c>
      <c r="B1" s="71" t="s">
        <v>103</v>
      </c>
      <c r="C1" s="10"/>
    </row>
    <row r="2" spans="1:3" ht="14.25">
      <c r="A2" s="163" t="s">
        <v>22</v>
      </c>
      <c r="B2" s="164">
        <v>-0.039838607017341876</v>
      </c>
      <c r="C2" s="10"/>
    </row>
    <row r="3" spans="1:3" ht="14.25">
      <c r="A3" s="145" t="s">
        <v>92</v>
      </c>
      <c r="B3" s="151">
        <v>-0.012376127426330541</v>
      </c>
      <c r="C3" s="10"/>
    </row>
    <row r="4" spans="1:3" ht="14.25">
      <c r="A4" s="145" t="s">
        <v>24</v>
      </c>
      <c r="B4" s="151">
        <v>-0.006241862553078237</v>
      </c>
      <c r="C4" s="10"/>
    </row>
    <row r="5" spans="1:3" ht="14.25">
      <c r="A5" s="145" t="s">
        <v>93</v>
      </c>
      <c r="B5" s="152">
        <v>-0.0037971963754387383</v>
      </c>
      <c r="C5" s="10"/>
    </row>
    <row r="6" spans="1:3" ht="14.25">
      <c r="A6" s="145" t="s">
        <v>83</v>
      </c>
      <c r="B6" s="152">
        <v>-0.0001545780416730702</v>
      </c>
      <c r="C6" s="10"/>
    </row>
    <row r="7" spans="1:3" ht="14.25">
      <c r="A7" s="145" t="s">
        <v>69</v>
      </c>
      <c r="B7" s="152">
        <v>0.011119985620011485</v>
      </c>
      <c r="C7" s="10"/>
    </row>
    <row r="8" spans="1:3" ht="14.25">
      <c r="A8" s="145" t="s">
        <v>71</v>
      </c>
      <c r="B8" s="152">
        <v>0.012010359722613773</v>
      </c>
      <c r="C8" s="10"/>
    </row>
    <row r="9" spans="1:3" ht="14.25">
      <c r="A9" s="145" t="s">
        <v>99</v>
      </c>
      <c r="B9" s="152">
        <v>0.01322590300133597</v>
      </c>
      <c r="C9" s="10"/>
    </row>
    <row r="10" spans="1:3" ht="14.25">
      <c r="A10" s="145" t="s">
        <v>87</v>
      </c>
      <c r="B10" s="152">
        <v>0.014209017466430662</v>
      </c>
      <c r="C10" s="10"/>
    </row>
    <row r="11" spans="1:3" ht="14.25">
      <c r="A11" s="145" t="s">
        <v>89</v>
      </c>
      <c r="B11" s="152">
        <v>0.01637230001342127</v>
      </c>
      <c r="C11" s="10"/>
    </row>
    <row r="12" spans="1:3" ht="14.25">
      <c r="A12" s="145" t="s">
        <v>72</v>
      </c>
      <c r="B12" s="152">
        <v>0.0206920706971494</v>
      </c>
      <c r="C12" s="10"/>
    </row>
    <row r="13" spans="1:3" ht="14.25">
      <c r="A13" s="145" t="s">
        <v>94</v>
      </c>
      <c r="B13" s="152">
        <v>0.034402841444533205</v>
      </c>
      <c r="C13" s="10"/>
    </row>
    <row r="14" spans="1:3" ht="14.25">
      <c r="A14" s="145" t="s">
        <v>124</v>
      </c>
      <c r="B14" s="152">
        <v>0.06002584928564891</v>
      </c>
      <c r="C14" s="10"/>
    </row>
    <row r="15" spans="1:3" ht="14.25">
      <c r="A15" s="145" t="s">
        <v>27</v>
      </c>
      <c r="B15" s="152">
        <v>0.06588374753022808</v>
      </c>
      <c r="C15" s="10"/>
    </row>
    <row r="16" spans="1:3" ht="14.25">
      <c r="A16" s="145" t="s">
        <v>68</v>
      </c>
      <c r="B16" s="152">
        <v>0.06913108993899186</v>
      </c>
      <c r="C16" s="10"/>
    </row>
    <row r="17" spans="1:3" ht="14.25">
      <c r="A17" s="145" t="s">
        <v>91</v>
      </c>
      <c r="B17" s="152">
        <v>0.07155881548451615</v>
      </c>
      <c r="C17" s="10"/>
    </row>
    <row r="18" spans="1:3" ht="14.25">
      <c r="A18" s="146" t="s">
        <v>35</v>
      </c>
      <c r="B18" s="151">
        <v>0.020388975549438644</v>
      </c>
      <c r="C18" s="10"/>
    </row>
    <row r="19" spans="1:3" ht="14.25">
      <c r="A19" s="146" t="s">
        <v>1</v>
      </c>
      <c r="B19" s="151">
        <v>0.07810452293431358</v>
      </c>
      <c r="C19" s="10"/>
    </row>
    <row r="20" spans="1:3" ht="14.25">
      <c r="A20" s="146" t="s">
        <v>0</v>
      </c>
      <c r="B20" s="151">
        <v>0.01919616076784636</v>
      </c>
      <c r="C20" s="61"/>
    </row>
    <row r="21" spans="1:3" ht="14.25">
      <c r="A21" s="146" t="s">
        <v>36</v>
      </c>
      <c r="B21" s="151">
        <v>-0.011068803906445046</v>
      </c>
      <c r="C21" s="9"/>
    </row>
    <row r="22" spans="1:3" ht="14.25">
      <c r="A22" s="146" t="s">
        <v>37</v>
      </c>
      <c r="B22" s="151">
        <v>-0.006699317214190814</v>
      </c>
      <c r="C22" s="81"/>
    </row>
    <row r="23" spans="1:3" ht="14.25">
      <c r="A23" s="146" t="s">
        <v>38</v>
      </c>
      <c r="B23" s="151">
        <v>0.01808219178082192</v>
      </c>
      <c r="C23" s="10"/>
    </row>
    <row r="24" spans="1:3" ht="15" thickBot="1">
      <c r="A24" s="147" t="s">
        <v>126</v>
      </c>
      <c r="B24" s="153">
        <v>0.07512310245946008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4" t="s">
        <v>122</v>
      </c>
      <c r="B1" s="174"/>
      <c r="C1" s="174"/>
      <c r="D1" s="174"/>
      <c r="E1" s="174"/>
      <c r="F1" s="174"/>
      <c r="G1" s="174"/>
      <c r="H1" s="174"/>
      <c r="I1" s="174"/>
      <c r="J1" s="174"/>
      <c r="K1" s="13"/>
      <c r="L1" s="14"/>
      <c r="M1" s="14"/>
    </row>
    <row r="2" spans="1:10" ht="30.75" thickBot="1">
      <c r="A2" s="15" t="s">
        <v>46</v>
      </c>
      <c r="B2" s="15" t="s">
        <v>30</v>
      </c>
      <c r="C2" s="44" t="s">
        <v>41</v>
      </c>
      <c r="D2" s="44" t="s">
        <v>42</v>
      </c>
      <c r="E2" s="44" t="s">
        <v>47</v>
      </c>
      <c r="F2" s="44" t="s">
        <v>48</v>
      </c>
      <c r="G2" s="44" t="s">
        <v>49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6" t="s">
        <v>66</v>
      </c>
      <c r="C3" s="117" t="s">
        <v>44</v>
      </c>
      <c r="D3" s="118" t="s">
        <v>45</v>
      </c>
      <c r="E3" s="119">
        <v>8457496.48</v>
      </c>
      <c r="F3" s="120">
        <v>31399</v>
      </c>
      <c r="G3" s="119">
        <v>269.35559985986816</v>
      </c>
      <c r="H3" s="55">
        <v>100</v>
      </c>
      <c r="I3" s="116" t="s">
        <v>134</v>
      </c>
      <c r="J3" s="121" t="s">
        <v>135</v>
      </c>
    </row>
    <row r="4" spans="1:10" ht="14.25" customHeight="1">
      <c r="A4" s="21">
        <v>2</v>
      </c>
      <c r="B4" s="116" t="s">
        <v>78</v>
      </c>
      <c r="C4" s="117" t="s">
        <v>44</v>
      </c>
      <c r="D4" s="118" t="s">
        <v>132</v>
      </c>
      <c r="E4" s="119">
        <v>1747065.38</v>
      </c>
      <c r="F4" s="120">
        <v>55840</v>
      </c>
      <c r="G4" s="119">
        <v>31.28698746418338</v>
      </c>
      <c r="H4" s="88">
        <v>100</v>
      </c>
      <c r="I4" s="116" t="s">
        <v>134</v>
      </c>
      <c r="J4" s="121" t="s">
        <v>135</v>
      </c>
    </row>
    <row r="5" spans="1:10" ht="14.25">
      <c r="A5" s="21">
        <v>3</v>
      </c>
      <c r="B5" s="116" t="s">
        <v>39</v>
      </c>
      <c r="C5" s="117" t="s">
        <v>44</v>
      </c>
      <c r="D5" s="118" t="s">
        <v>45</v>
      </c>
      <c r="E5" s="119">
        <v>1215546.14</v>
      </c>
      <c r="F5" s="120">
        <v>783</v>
      </c>
      <c r="G5" s="119">
        <v>1552.4216347381864</v>
      </c>
      <c r="H5" s="55">
        <v>1000</v>
      </c>
      <c r="I5" s="116" t="s">
        <v>28</v>
      </c>
      <c r="J5" s="121" t="s">
        <v>120</v>
      </c>
    </row>
    <row r="6" spans="1:10" ht="14.25">
      <c r="A6" s="21">
        <v>4</v>
      </c>
      <c r="B6" s="116" t="s">
        <v>95</v>
      </c>
      <c r="C6" s="117" t="s">
        <v>44</v>
      </c>
      <c r="D6" s="118" t="s">
        <v>45</v>
      </c>
      <c r="E6" s="119">
        <v>680089.77</v>
      </c>
      <c r="F6" s="120">
        <v>905</v>
      </c>
      <c r="G6" s="119">
        <v>751.480408839779</v>
      </c>
      <c r="H6" s="55">
        <v>1000</v>
      </c>
      <c r="I6" s="116" t="s">
        <v>19</v>
      </c>
      <c r="J6" s="121" t="s">
        <v>51</v>
      </c>
    </row>
    <row r="7" spans="1:10" s="45" customFormat="1" ht="14.25" collapsed="1">
      <c r="A7" s="21">
        <v>5</v>
      </c>
      <c r="B7" s="116" t="s">
        <v>80</v>
      </c>
      <c r="C7" s="117" t="s">
        <v>44</v>
      </c>
      <c r="D7" s="118" t="s">
        <v>45</v>
      </c>
      <c r="E7" s="119">
        <v>581429.57</v>
      </c>
      <c r="F7" s="120">
        <v>679</v>
      </c>
      <c r="G7" s="119">
        <v>856.3027540500735</v>
      </c>
      <c r="H7" s="55">
        <v>1000</v>
      </c>
      <c r="I7" s="116" t="s">
        <v>81</v>
      </c>
      <c r="J7" s="121" t="s">
        <v>53</v>
      </c>
    </row>
    <row r="8" spans="1:10" ht="15.75" thickBot="1">
      <c r="A8" s="175" t="s">
        <v>55</v>
      </c>
      <c r="B8" s="176"/>
      <c r="C8" s="122" t="s">
        <v>56</v>
      </c>
      <c r="D8" s="122" t="s">
        <v>56</v>
      </c>
      <c r="E8" s="104">
        <f>SUM(E3:E7)</f>
        <v>12681627.34</v>
      </c>
      <c r="F8" s="105">
        <f>SUM(F3:F7)</f>
        <v>89606</v>
      </c>
      <c r="G8" s="122" t="s">
        <v>56</v>
      </c>
      <c r="H8" s="122" t="s">
        <v>56</v>
      </c>
      <c r="I8" s="122" t="s">
        <v>56</v>
      </c>
      <c r="J8" s="123" t="s">
        <v>56</v>
      </c>
    </row>
  </sheetData>
  <mergeCells count="2">
    <mergeCell ref="A1:J1"/>
    <mergeCell ref="A8:B8"/>
  </mergeCells>
  <hyperlinks>
    <hyperlink ref="J8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0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6" t="s">
        <v>114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5.75" customHeight="1" thickBot="1">
      <c r="A2" s="179" t="s">
        <v>46</v>
      </c>
      <c r="B2" s="108"/>
      <c r="C2" s="109"/>
      <c r="D2" s="110"/>
      <c r="E2" s="181" t="s">
        <v>79</v>
      </c>
      <c r="F2" s="181"/>
      <c r="G2" s="181"/>
      <c r="H2" s="181"/>
      <c r="I2" s="181"/>
      <c r="J2" s="181"/>
    </row>
    <row r="3" spans="1:10" ht="75.75" thickBot="1">
      <c r="A3" s="180"/>
      <c r="B3" s="111" t="s">
        <v>30</v>
      </c>
      <c r="C3" s="26" t="s">
        <v>13</v>
      </c>
      <c r="D3" s="26" t="s">
        <v>14</v>
      </c>
      <c r="E3" s="17" t="s">
        <v>111</v>
      </c>
      <c r="F3" s="17" t="s">
        <v>130</v>
      </c>
      <c r="G3" s="17" t="s">
        <v>131</v>
      </c>
      <c r="H3" s="17" t="s">
        <v>105</v>
      </c>
      <c r="I3" s="17" t="s">
        <v>57</v>
      </c>
      <c r="J3" s="17" t="s">
        <v>112</v>
      </c>
    </row>
    <row r="4" spans="1:10" ht="14.25" collapsed="1">
      <c r="A4" s="21">
        <v>1</v>
      </c>
      <c r="B4" s="27" t="s">
        <v>80</v>
      </c>
      <c r="C4" s="112">
        <v>38441</v>
      </c>
      <c r="D4" s="112">
        <v>38625</v>
      </c>
      <c r="E4" s="106">
        <v>-0.006381495341672316</v>
      </c>
      <c r="F4" s="106">
        <v>-0.02736148602238586</v>
      </c>
      <c r="G4" s="106">
        <v>-0.08714299866909225</v>
      </c>
      <c r="H4" s="106">
        <v>-0.03676126170766847</v>
      </c>
      <c r="I4" s="106">
        <v>-0.1436972459499265</v>
      </c>
      <c r="J4" s="113">
        <v>-0.01431903976100335</v>
      </c>
    </row>
    <row r="5" spans="1:10" ht="14.25" collapsed="1">
      <c r="A5" s="21">
        <v>2</v>
      </c>
      <c r="B5" s="27" t="s">
        <v>66</v>
      </c>
      <c r="C5" s="112">
        <v>38862</v>
      </c>
      <c r="D5" s="112">
        <v>38958</v>
      </c>
      <c r="E5" s="106" t="s">
        <v>26</v>
      </c>
      <c r="F5" s="106">
        <v>0.04157286960449191</v>
      </c>
      <c r="G5" s="106">
        <v>-0.2126816135943792</v>
      </c>
      <c r="H5" s="106">
        <v>-0.013161290272423076</v>
      </c>
      <c r="I5" s="106">
        <v>1.6935559985987312</v>
      </c>
      <c r="J5" s="113">
        <v>0.1058985224843414</v>
      </c>
    </row>
    <row r="6" spans="1:10" ht="14.25">
      <c r="A6" s="21">
        <v>3</v>
      </c>
      <c r="B6" s="27" t="s">
        <v>39</v>
      </c>
      <c r="C6" s="112">
        <v>39100</v>
      </c>
      <c r="D6" s="112">
        <v>39268</v>
      </c>
      <c r="E6" s="106">
        <v>0.02268885613927618</v>
      </c>
      <c r="F6" s="106">
        <v>0.02842348866632971</v>
      </c>
      <c r="G6" s="106">
        <v>0.12074488953351259</v>
      </c>
      <c r="H6" s="106" t="s">
        <v>26</v>
      </c>
      <c r="I6" s="106">
        <v>0.5524216347382445</v>
      </c>
      <c r="J6" s="113">
        <v>0.05011346617478152</v>
      </c>
    </row>
    <row r="7" spans="1:10" ht="14.25">
      <c r="A7" s="21">
        <v>4</v>
      </c>
      <c r="B7" s="27" t="s">
        <v>95</v>
      </c>
      <c r="C7" s="112">
        <v>39647</v>
      </c>
      <c r="D7" s="112">
        <v>39861</v>
      </c>
      <c r="E7" s="106">
        <v>-0.053746780833209384</v>
      </c>
      <c r="F7" s="106">
        <v>-0.03220384626129014</v>
      </c>
      <c r="G7" s="106">
        <v>-0.14507967088540774</v>
      </c>
      <c r="H7" s="106">
        <v>-0.06536813455089485</v>
      </c>
      <c r="I7" s="106">
        <v>-0.24851959116023192</v>
      </c>
      <c r="J7" s="113">
        <v>-0.03802552404613291</v>
      </c>
    </row>
    <row r="8" spans="1:10" ht="14.25">
      <c r="A8" s="21">
        <v>5</v>
      </c>
      <c r="B8" s="27" t="s">
        <v>78</v>
      </c>
      <c r="C8" s="112">
        <v>40253</v>
      </c>
      <c r="D8" s="112">
        <v>40445</v>
      </c>
      <c r="E8" s="106" t="s">
        <v>26</v>
      </c>
      <c r="F8" s="106">
        <v>0.15612702577631943</v>
      </c>
      <c r="G8" s="106">
        <v>-0.12144335622474678</v>
      </c>
      <c r="H8" s="106">
        <v>0.11527721217879083</v>
      </c>
      <c r="I8" s="106">
        <v>-0.6871301253581634</v>
      </c>
      <c r="J8" s="113">
        <v>-0.18240297770673675</v>
      </c>
    </row>
    <row r="9" spans="1:10" ht="15.75" thickBot="1">
      <c r="A9" s="154"/>
      <c r="B9" s="159" t="s">
        <v>125</v>
      </c>
      <c r="C9" s="160" t="s">
        <v>56</v>
      </c>
      <c r="D9" s="160" t="s">
        <v>56</v>
      </c>
      <c r="E9" s="161">
        <f>AVERAGE(E4:E8)</f>
        <v>-0.012479806678535174</v>
      </c>
      <c r="F9" s="161">
        <f>AVERAGE(F4:F8)</f>
        <v>0.03331161035269301</v>
      </c>
      <c r="G9" s="161">
        <f>AVERAGE(G4:G8)</f>
        <v>-0.08912054996802268</v>
      </c>
      <c r="H9" s="161">
        <f>AVERAGE(H4:H8)</f>
        <v>-3.3685880488909525E-06</v>
      </c>
      <c r="I9" s="161">
        <f>AVERAGE(I4:I8)</f>
        <v>0.23332613417373077</v>
      </c>
      <c r="J9" s="160" t="s">
        <v>56</v>
      </c>
    </row>
    <row r="10" spans="1:10" ht="15" thickBot="1">
      <c r="A10" s="187" t="s">
        <v>113</v>
      </c>
      <c r="B10" s="187"/>
      <c r="C10" s="187"/>
      <c r="D10" s="187"/>
      <c r="E10" s="187"/>
      <c r="F10" s="187"/>
      <c r="G10" s="187"/>
      <c r="H10" s="187"/>
      <c r="I10" s="187"/>
      <c r="J10" s="187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128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</sheetData>
  <mergeCells count="4">
    <mergeCell ref="A2:A3"/>
    <mergeCell ref="A1:J1"/>
    <mergeCell ref="E2:J2"/>
    <mergeCell ref="A10:J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0"/>
  <sheetViews>
    <sheetView zoomScale="85" zoomScaleNormal="85" workbookViewId="0" topLeftCell="A1">
      <selection activeCell="B38" sqref="B38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3" t="s">
        <v>108</v>
      </c>
      <c r="B1" s="183"/>
      <c r="C1" s="183"/>
      <c r="D1" s="183"/>
      <c r="E1" s="183"/>
      <c r="F1" s="183"/>
      <c r="G1" s="183"/>
    </row>
    <row r="2" spans="1:7" s="31" customFormat="1" ht="15.75" customHeight="1" thickBot="1">
      <c r="A2" s="179" t="s">
        <v>46</v>
      </c>
      <c r="B2" s="96"/>
      <c r="C2" s="184" t="s">
        <v>31</v>
      </c>
      <c r="D2" s="185"/>
      <c r="E2" s="184" t="s">
        <v>32</v>
      </c>
      <c r="F2" s="185"/>
      <c r="G2" s="97"/>
    </row>
    <row r="3" spans="1:7" s="31" customFormat="1" ht="45.75" thickBot="1">
      <c r="A3" s="180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119</v>
      </c>
    </row>
    <row r="4" spans="1:7" s="31" customFormat="1" ht="14.25">
      <c r="A4" s="21">
        <v>1</v>
      </c>
      <c r="B4" s="37" t="s">
        <v>39</v>
      </c>
      <c r="C4" s="38">
        <v>26.967489999999987</v>
      </c>
      <c r="D4" s="106">
        <v>0.022688856139221406</v>
      </c>
      <c r="E4" s="39">
        <v>0</v>
      </c>
      <c r="F4" s="106">
        <v>0</v>
      </c>
      <c r="G4" s="40">
        <v>0</v>
      </c>
    </row>
    <row r="5" spans="1:7" s="31" customFormat="1" ht="14.25">
      <c r="A5" s="21">
        <v>2</v>
      </c>
      <c r="B5" s="37" t="s">
        <v>80</v>
      </c>
      <c r="C5" s="38">
        <v>-3.7342200000000885</v>
      </c>
      <c r="D5" s="106">
        <v>-0.006381495341671924</v>
      </c>
      <c r="E5" s="39">
        <v>0</v>
      </c>
      <c r="F5" s="106">
        <v>0</v>
      </c>
      <c r="G5" s="40">
        <v>0</v>
      </c>
    </row>
    <row r="6" spans="1:7" s="31" customFormat="1" ht="14.25">
      <c r="A6" s="21">
        <v>3</v>
      </c>
      <c r="B6" s="37" t="s">
        <v>95</v>
      </c>
      <c r="C6" s="38">
        <v>-38.62880999999994</v>
      </c>
      <c r="D6" s="106">
        <v>-0.053746780833187784</v>
      </c>
      <c r="E6" s="39">
        <v>0</v>
      </c>
      <c r="F6" s="106">
        <v>0</v>
      </c>
      <c r="G6" s="40">
        <v>0</v>
      </c>
    </row>
    <row r="7" spans="1:7" s="31" customFormat="1" ht="14.25">
      <c r="A7" s="21">
        <v>4</v>
      </c>
      <c r="B7" s="37" t="s">
        <v>78</v>
      </c>
      <c r="C7" s="38" t="s">
        <v>26</v>
      </c>
      <c r="D7" s="106" t="s">
        <v>26</v>
      </c>
      <c r="E7" s="39" t="s">
        <v>26</v>
      </c>
      <c r="F7" s="106" t="s">
        <v>26</v>
      </c>
      <c r="G7" s="40" t="s">
        <v>26</v>
      </c>
    </row>
    <row r="8" spans="1:7" s="31" customFormat="1" ht="14.25">
      <c r="A8" s="21">
        <v>5</v>
      </c>
      <c r="B8" s="37" t="s">
        <v>66</v>
      </c>
      <c r="C8" s="38" t="s">
        <v>26</v>
      </c>
      <c r="D8" s="106" t="s">
        <v>26</v>
      </c>
      <c r="E8" s="39" t="s">
        <v>26</v>
      </c>
      <c r="F8" s="106" t="s">
        <v>26</v>
      </c>
      <c r="G8" s="40" t="s">
        <v>26</v>
      </c>
    </row>
    <row r="9" spans="1:7" s="31" customFormat="1" ht="15.75" thickBot="1">
      <c r="A9" s="124"/>
      <c r="B9" s="98" t="s">
        <v>55</v>
      </c>
      <c r="C9" s="125">
        <v>-15.39554000000004</v>
      </c>
      <c r="D9" s="103">
        <v>-0.006176842837847084</v>
      </c>
      <c r="E9" s="100">
        <v>0</v>
      </c>
      <c r="F9" s="103">
        <v>0</v>
      </c>
      <c r="G9" s="101">
        <v>0</v>
      </c>
    </row>
    <row r="10" s="31" customFormat="1" ht="14.25">
      <c r="D10" s="41"/>
    </row>
    <row r="11" spans="1:4" s="31" customFormat="1" ht="14.25">
      <c r="A11" s="29" t="s">
        <v>139</v>
      </c>
      <c r="D11" s="41"/>
    </row>
    <row r="12" spans="1:4" s="31" customFormat="1" ht="14.25">
      <c r="A12" s="29" t="s">
        <v>140</v>
      </c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/>
    <row r="32" s="31" customFormat="1" ht="14.25"/>
    <row r="33" spans="8:9" s="31" customFormat="1" ht="14.25">
      <c r="H33" s="22"/>
      <c r="I33" s="22"/>
    </row>
    <row r="36" spans="2:5" ht="30.75" thickBot="1">
      <c r="B36" s="42" t="s">
        <v>30</v>
      </c>
      <c r="C36" s="35" t="s">
        <v>63</v>
      </c>
      <c r="D36" s="35" t="s">
        <v>64</v>
      </c>
      <c r="E36" s="36" t="s">
        <v>59</v>
      </c>
    </row>
    <row r="37" spans="1:5" ht="14.25">
      <c r="A37" s="22">
        <v>1</v>
      </c>
      <c r="B37" s="37" t="str">
        <f aca="true" t="shared" si="0" ref="B37:D38">B4</f>
        <v>Збалансований фонд "Паритет"</v>
      </c>
      <c r="C37" s="129">
        <f t="shared" si="0"/>
        <v>26.967489999999987</v>
      </c>
      <c r="D37" s="106">
        <f t="shared" si="0"/>
        <v>0.022688856139221406</v>
      </c>
      <c r="E37" s="130">
        <f>G4</f>
        <v>0</v>
      </c>
    </row>
    <row r="38" spans="1:5" ht="14.25">
      <c r="A38" s="22">
        <v>2</v>
      </c>
      <c r="B38" s="37" t="str">
        <f t="shared" si="0"/>
        <v>Оптімум</v>
      </c>
      <c r="C38" s="129">
        <f t="shared" si="0"/>
        <v>-3.7342200000000885</v>
      </c>
      <c r="D38" s="106">
        <f t="shared" si="0"/>
        <v>-0.006381495341671924</v>
      </c>
      <c r="E38" s="130">
        <f>G5</f>
        <v>0</v>
      </c>
    </row>
    <row r="39" spans="1:5" ht="14.25">
      <c r="A39" s="22">
        <v>3</v>
      </c>
      <c r="B39" s="37" t="str">
        <f>B6</f>
        <v>УНІВЕР.УА/Отаман: Фонд Перспективних Акцій</v>
      </c>
      <c r="C39" s="129">
        <f>C6</f>
        <v>-38.62880999999994</v>
      </c>
      <c r="D39" s="106">
        <f>D6</f>
        <v>-0.053746780833187784</v>
      </c>
      <c r="E39" s="130">
        <f>G6</f>
        <v>0</v>
      </c>
    </row>
    <row r="40" ht="14.25">
      <c r="B40" s="37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103</v>
      </c>
      <c r="C1" s="10"/>
      <c r="D1" s="10"/>
    </row>
    <row r="2" spans="1:4" ht="14.25">
      <c r="A2" s="27" t="s">
        <v>95</v>
      </c>
      <c r="B2" s="106">
        <v>-0.053746780833209384</v>
      </c>
      <c r="C2" s="10"/>
      <c r="D2" s="10"/>
    </row>
    <row r="3" spans="1:4" ht="14.25">
      <c r="A3" s="27" t="s">
        <v>80</v>
      </c>
      <c r="B3" s="106">
        <v>-0.006381495341672316</v>
      </c>
      <c r="C3" s="10"/>
      <c r="D3" s="10"/>
    </row>
    <row r="4" spans="1:4" ht="14.25">
      <c r="A4" s="27" t="s">
        <v>39</v>
      </c>
      <c r="B4" s="148">
        <v>0.02268885613927618</v>
      </c>
      <c r="C4" s="10"/>
      <c r="D4" s="10"/>
    </row>
    <row r="5" spans="1:4" ht="14.25">
      <c r="A5" s="27" t="s">
        <v>35</v>
      </c>
      <c r="B5" s="149">
        <v>-0.0124798066785352</v>
      </c>
      <c r="C5" s="10"/>
      <c r="D5" s="10"/>
    </row>
    <row r="6" spans="1:4" ht="14.25">
      <c r="A6" s="27" t="s">
        <v>1</v>
      </c>
      <c r="B6" s="149">
        <v>0.07810452293431358</v>
      </c>
      <c r="C6" s="10"/>
      <c r="D6" s="10"/>
    </row>
    <row r="7" spans="1:4" ht="14.25">
      <c r="A7" s="27" t="s">
        <v>0</v>
      </c>
      <c r="B7" s="149">
        <v>0.01919616076784636</v>
      </c>
      <c r="C7" s="10"/>
      <c r="D7" s="10"/>
    </row>
    <row r="8" spans="1:4" ht="14.25">
      <c r="A8" s="27" t="s">
        <v>36</v>
      </c>
      <c r="B8" s="149">
        <v>-0.011068803906445046</v>
      </c>
      <c r="C8" s="10"/>
      <c r="D8" s="10"/>
    </row>
    <row r="9" spans="1:4" ht="14.25">
      <c r="A9" s="27" t="s">
        <v>37</v>
      </c>
      <c r="B9" s="149">
        <v>-0.006699317214190814</v>
      </c>
      <c r="C9" s="10"/>
      <c r="D9" s="10"/>
    </row>
    <row r="10" spans="1:4" ht="14.25">
      <c r="A10" s="27" t="s">
        <v>38</v>
      </c>
      <c r="B10" s="149">
        <v>0.01808219178082192</v>
      </c>
      <c r="C10" s="10"/>
      <c r="D10" s="10"/>
    </row>
    <row r="11" spans="1:4" ht="15" thickBot="1">
      <c r="A11" s="83" t="s">
        <v>126</v>
      </c>
      <c r="B11" s="150">
        <v>0.07512310245946008</v>
      </c>
      <c r="C11" s="10"/>
      <c r="D11" s="10"/>
    </row>
    <row r="12" spans="2:4" ht="12.75">
      <c r="B12" s="10"/>
      <c r="C12" s="10"/>
      <c r="D12" s="10"/>
    </row>
    <row r="13" spans="1:4" ht="14.25">
      <c r="A13" s="57"/>
      <c r="B13" s="58"/>
      <c r="C13" s="10"/>
      <c r="D13" s="10"/>
    </row>
    <row r="14" spans="1:4" ht="14.25">
      <c r="A14" s="57"/>
      <c r="B14" s="58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2016-07-07T07:57:27Z</dcterms:modified>
  <cp:category/>
  <cp:version/>
  <cp:contentType/>
  <cp:contentStatus/>
</cp:coreProperties>
</file>