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'інд+дох'!$A$27:$C$27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<sst xmlns="http://schemas.openxmlformats.org/spreadsheetml/2006/main" count="373" uniqueCount="134">
  <si>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</si>
  <si>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</si>
  <si>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</si>
  <si>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</si>
  <si>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</si>
  <si>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</si>
  <si>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</si>
  <si>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</si>
  <si>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</si>
  <si>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</si>
  <si>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</si>
  <si>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</si>
  <si>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</si>
  <si>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</si>
  <si>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</si>
  <si>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</si>
  <si>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</si>
  <si>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</si>
  <si>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</si>
  <si>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</si>
  <si>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</si>
  <si>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</si>
  <si>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</si>
  <si>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</si>
  <si>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</si>
  <si>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</si>
  <si>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</si>
  <si>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</si>
  <si>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</si>
  <si>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</si>
  <si>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</si>
  <si>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</si>
  <si>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</si>
  <si>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</si>
  <si>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</si>
  <si>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</si>
  <si>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</si>
  <si>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</si>
  <si>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</si>
  <si>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</si>
  <si>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</si>
  <si>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</si>
  <si>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</si>
  <si>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</si>
  <si>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</si>
  <si>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</si>
  <si>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</si>
  <si>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</si>
  <si>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</si>
  <si>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</si>
  <si>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</si>
  <si>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</si>
  <si>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</si>
  <si>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</si>
  <si>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</si>
  <si>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</si>
  <si>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</si>
  <si>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</si>
  <si>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</si>
  <si>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</si>
  <si>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</si>
  <si>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</si>
  <si>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</si>
  <si>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</si>
  <si>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</si>
  <si>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</si>
  <si>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</si>
  <si>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</si>
  <si>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</si>
  <si>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</si>
  <si>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</si>
  <si>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</si>
  <si>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</si>
  <si>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</si>
  <si>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</si>
  <si>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</si>
  <si>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</si>
  <si>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</si>
  <si>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</si>
  <si>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</si>
  <si>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</si>
  <si>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</si>
  <si>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</si>
  <si>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</si>
  <si>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</si>
  <si>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</si>
  <si>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</si>
  <si>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</si>
  <si>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</si>
  <si>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</si>
  <si>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</si>
  <si>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</si>
  <si>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</si>
  <si>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</si>
  <si>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</si>
  <si>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</si>
  <si>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</si>
  <si>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</si>
  <si>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</si>
  <si>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</si>
  <si>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</si>
  <si>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</si>
  <si>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</si>
  <si>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</si>
  <si>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</si>
  <si>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</si>
  <si>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</si>
  <si>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</si>
  <si>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</si>
  <si>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</si>
  <si>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</si>
  <si>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</si>
  <si>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</si>
  <si>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</si>
  <si>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</si>
  <si>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</si>
  <si>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</si>
  <si>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</si>
  <si>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</si>
  <si>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</si>
  <si>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</si>
  <si>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серпень</t>
  </si>
  <si>
    <t>Бонум Оптімум</t>
  </si>
  <si>
    <t>ТОВ КУА "Бонум Груп"</t>
  </si>
  <si>
    <t>http://bonum-group.com/</t>
  </si>
  <si>
    <t>н.д.</t>
  </si>
  <si>
    <t>з початку 2019 року</t>
  </si>
  <si>
    <t>Аргентум</t>
  </si>
  <si>
    <t>ТОВ КУА "ОЗОН"</t>
  </si>
  <si>
    <t>http://ozoncap.com/</t>
  </si>
  <si>
    <t>вересень</t>
  </si>
  <si>
    <t>Запорізькі феросплави</t>
  </si>
  <si>
    <t>ЗАТ КУА "СЛАВУТИЧ-ІНВЕСТ"</t>
  </si>
  <si>
    <t>http://www.universalna-am.com/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</si>
</sst>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8.5"/>
      <name val="Arial Cyr"/>
      <family val="0"/>
    </font>
    <font>
      <b/>
      <sz val="9.5"/>
      <color indexed="12"/>
      <name val="Arial Cyr"/>
      <family val="0"/>
    </font>
    <font>
      <b/>
      <sz val="9.5"/>
      <color indexed="17"/>
      <name val="Arial Cyr"/>
      <family val="0"/>
    </font>
    <font>
      <b/>
      <sz val="9.5"/>
      <color indexed="20"/>
      <name val="Arial Cyr"/>
      <family val="0"/>
    </font>
    <font>
      <b/>
      <sz val="9.5"/>
      <color indexed="23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22" fillId="0" borderId="43" xfId="20" applyFont="1" applyFill="1" applyBorder="1" applyAlignment="1">
      <alignment horizontal="left" vertical="center" wrapText="1"/>
      <protection/>
    </xf>
    <xf numFmtId="10" fontId="22" fillId="0" borderId="45" xfId="21" applyNumberFormat="1" applyFont="1" applyFill="1" applyBorder="1" applyAlignment="1">
      <alignment horizontal="right" vertical="center" indent="1"/>
      <protection/>
    </xf>
    <xf numFmtId="0" fontId="12" fillId="0" borderId="5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10" fontId="20" fillId="0" borderId="12" xfId="0" applyNumberFormat="1" applyFont="1" applyBorder="1" applyAlignment="1">
      <alignment horizontal="right" vertical="center" inden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35"/>
          <c:w val="0.986"/>
          <c:h val="0.5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17435304"/>
        <c:axId val="22700009"/>
      </c:barChart>
      <c:catAx>
        <c:axId val="174353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2700009"/>
        <c:crosses val="autoZero"/>
        <c:auto val="1"/>
        <c:lblOffset val="0"/>
        <c:noMultiLvlLbl val="0"/>
      </c:catAx>
      <c:valAx>
        <c:axId val="22700009"/>
        <c:scaling>
          <c:orientation val="minMax"/>
          <c:max val="0.07"/>
          <c:min val="-0.16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435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90075"/>
          <c:w val="0.65"/>
          <c:h val="0.0617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'інд+дох'!$B$27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'інд+дох'!$A$28:$A$40</c:f>
              <c:strCache/>
            </c:strRef>
          </c:cat>
          <c:val>
            <c:numRef>
              <c:f>'інд+дох'!$B$28:$B$40</c:f>
              <c:numCache/>
            </c:numRef>
          </c:val>
        </c:ser>
        <c:ser>
          <c:idx val="1"/>
          <c:order val="1"/>
          <c:tx>
            <c:strRef>
              <c:f>'інд+дох'!$C$27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'інд+дох'!$A$28:$A$40</c:f>
              <c:strCache/>
            </c:strRef>
          </c:cat>
          <c:val>
            <c:numRef>
              <c:f>'інд+дох'!$C$28:$C$40</c:f>
              <c:numCache/>
            </c:numRef>
          </c:val>
        </c:ser>
        <c:overlap val="-20"/>
        <c:gapWidth val="100"/>
        <c:axId val="2973490"/>
        <c:axId val="26761411"/>
      </c:barChart>
      <c:catAx>
        <c:axId val="29734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61411"/>
        <c:crosses val="autoZero"/>
        <c:auto val="0"/>
        <c:lblOffset val="100"/>
        <c:tickLblSkip val="1"/>
        <c:noMultiLvlLbl val="0"/>
      </c:catAx>
      <c:valAx>
        <c:axId val="26761411"/>
        <c:scaling>
          <c:orientation val="minMax"/>
          <c:max val="0.3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3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В_ВЧА!$C$24:$C$34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В_ВЧА!$D$24:$D$34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ВЧА'!$B$59:$B$69</c:f>
              <c:strCache/>
            </c:strRef>
          </c:cat>
          <c:val>
            <c:numRef>
              <c:f>'В_динаміка ВЧА'!$C$59:$C$69</c:f>
              <c:numCache/>
            </c:numRef>
          </c:val>
        </c:ser>
        <c:ser>
          <c:idx val="0"/>
          <c:order val="1"/>
          <c:tx>
            <c:strRef>
              <c:f>'В_динаміка ВЧА'!$E$58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ВЧА'!$B$59:$B$69</c:f>
              <c:strCache/>
            </c:strRef>
          </c:cat>
          <c:val>
            <c:numRef>
              <c:f>'В_динаміка ВЧА'!$E$59:$E$69</c:f>
              <c:numCache/>
            </c:numRef>
          </c:val>
        </c:ser>
        <c:overlap val="-30"/>
        <c:axId val="39526108"/>
        <c:axId val="20190653"/>
      </c:barChart>
      <c:lineChart>
        <c:grouping val="standard"/>
        <c:varyColors val="0"/>
        <c:ser>
          <c:idx val="2"/>
          <c:order val="2"/>
          <c:tx>
            <c:strRef>
              <c:f>'В_динаміка ВЧА'!$D$58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ВЧА'!$B$59:$B$68</c:f>
              <c:strCache/>
            </c:strRef>
          </c:cat>
          <c:val>
            <c:numRef>
              <c:f>'В_динаміка ВЧА'!$D$59:$D$68</c:f>
              <c:numCache/>
            </c:numRef>
          </c:val>
          <c:smooth val="0"/>
        </c:ser>
        <c:axId val="47498150"/>
        <c:axId val="24830167"/>
      </c:lineChart>
      <c:catAx>
        <c:axId val="395261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0190653"/>
        <c:crosses val="autoZero"/>
        <c:auto val="0"/>
        <c:lblOffset val="40"/>
        <c:noMultiLvlLbl val="0"/>
      </c:catAx>
      <c:valAx>
        <c:axId val="20190653"/>
        <c:scaling>
          <c:orientation val="minMax"/>
          <c:max val="45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crossAx val="39526108"/>
        <c:crossesAt val="1"/>
        <c:crossBetween val="between"/>
        <c:dispUnits/>
      </c:valAx>
      <c:catAx>
        <c:axId val="47498150"/>
        <c:scaling>
          <c:orientation val="minMax"/>
        </c:scaling>
        <c:axPos val="b"/>
        <c:delete val="1"/>
        <c:majorTickMark val="in"/>
        <c:minorTickMark val="none"/>
        <c:tickLblPos val="nextTo"/>
        <c:crossAx val="24830167"/>
        <c:crosses val="autoZero"/>
        <c:auto val="0"/>
        <c:lblOffset val="100"/>
        <c:noMultiLvlLbl val="0"/>
      </c:catAx>
      <c:valAx>
        <c:axId val="24830167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4749815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2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'В_діаграма(дох)'!$A$2:$A$25</c:f>
              <c:strCache/>
            </c:strRef>
          </c:cat>
          <c:val>
            <c:numRef>
              <c:f>'В_діаграма(дох)'!$B$2:$B$25</c:f>
              <c:numCache/>
            </c:numRef>
          </c:val>
        </c:ser>
        <c:gapWidth val="60"/>
        <c:axId val="22144912"/>
        <c:axId val="65086481"/>
      </c:barChart>
      <c:catAx>
        <c:axId val="22144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86481"/>
        <c:crosses val="autoZero"/>
        <c:auto val="0"/>
        <c:lblOffset val="0"/>
        <c:tickLblSkip val="1"/>
        <c:noMultiLvlLbl val="0"/>
      </c:catAx>
      <c:valAx>
        <c:axId val="65086481"/>
        <c:scaling>
          <c:orientation val="minMax"/>
          <c:max val="0.02"/>
          <c:min val="-0.0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44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ВЧА'!$C$35:$C$37</c:f>
              <c:numCache/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ВЧА'!$E$35:$E$37</c:f>
              <c:numCache/>
            </c:numRef>
          </c:val>
        </c:ser>
        <c:overlap val="-20"/>
        <c:axId val="48907418"/>
        <c:axId val="37513579"/>
      </c:barChart>
      <c:lineChart>
        <c:grouping val="standard"/>
        <c:varyColors val="0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ВЧА'!$D$35:$D$37</c:f>
              <c:numCache/>
            </c:numRef>
          </c:val>
          <c:smooth val="0"/>
        </c:ser>
        <c:axId val="2077892"/>
        <c:axId val="18701029"/>
      </c:lineChart>
      <c:catAx>
        <c:axId val="489074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7513579"/>
        <c:crosses val="autoZero"/>
        <c:auto val="0"/>
        <c:lblOffset val="100"/>
        <c:noMultiLvlLbl val="0"/>
      </c:catAx>
      <c:valAx>
        <c:axId val="37513579"/>
        <c:scaling>
          <c:orientation val="minMax"/>
          <c:max val="37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8907418"/>
        <c:crossesAt val="1"/>
        <c:crossBetween val="between"/>
        <c:dispUnits/>
      </c:valAx>
      <c:catAx>
        <c:axId val="2077892"/>
        <c:scaling>
          <c:orientation val="minMax"/>
        </c:scaling>
        <c:axPos val="b"/>
        <c:delete val="1"/>
        <c:majorTickMark val="in"/>
        <c:minorTickMark val="none"/>
        <c:tickLblPos val="nextTo"/>
        <c:crossAx val="18701029"/>
        <c:crosses val="autoZero"/>
        <c:auto val="0"/>
        <c:lblOffset val="100"/>
        <c:noMultiLvlLbl val="0"/>
      </c:catAx>
      <c:valAx>
        <c:axId val="1870102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778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34091534"/>
        <c:axId val="38388351"/>
      </c:barChart>
      <c:catAx>
        <c:axId val="34091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88351"/>
        <c:crosses val="autoZero"/>
        <c:auto val="0"/>
        <c:lblOffset val="100"/>
        <c:tickLblSkip val="1"/>
        <c:noMultiLvlLbl val="0"/>
      </c:catAx>
      <c:valAx>
        <c:axId val="38388351"/>
        <c:scaling>
          <c:orientation val="minMax"/>
          <c:max val="0.02"/>
          <c:min val="-0.0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91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9950840"/>
        <c:axId val="22448697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711682"/>
        <c:axId val="6405139"/>
      </c:lineChart>
      <c:catAx>
        <c:axId val="99508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22448697"/>
        <c:crosses val="autoZero"/>
        <c:auto val="0"/>
        <c:lblOffset val="100"/>
        <c:noMultiLvlLbl val="0"/>
      </c:catAx>
      <c:valAx>
        <c:axId val="22448697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9950840"/>
        <c:crossesAt val="1"/>
        <c:crossBetween val="between"/>
        <c:dispUnits/>
      </c:valAx>
      <c:catAx>
        <c:axId val="711682"/>
        <c:scaling>
          <c:orientation val="minMax"/>
        </c:scaling>
        <c:axPos val="b"/>
        <c:delete val="1"/>
        <c:majorTickMark val="in"/>
        <c:minorTickMark val="none"/>
        <c:tickLblPos val="nextTo"/>
        <c:crossAx val="6405139"/>
        <c:crosses val="autoZero"/>
        <c:auto val="0"/>
        <c:lblOffset val="100"/>
        <c:noMultiLvlLbl val="0"/>
      </c:catAx>
      <c:valAx>
        <c:axId val="6405139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71168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57646252"/>
        <c:axId val="49054221"/>
      </c:barChart>
      <c:catAx>
        <c:axId val="57646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54221"/>
        <c:crosses val="autoZero"/>
        <c:auto val="0"/>
        <c:lblOffset val="100"/>
        <c:tickLblSkip val="1"/>
        <c:noMultiLvlLbl val="0"/>
      </c:catAx>
      <c:valAx>
        <c:axId val="49054221"/>
        <c:scaling>
          <c:orientation val="minMax"/>
          <c:max val="0.02"/>
          <c:min val="-0.0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462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24</xdr:row>
      <xdr:rowOff>133350</xdr:rowOff>
    </xdr:to>
    <xdr:graphicFrame>
      <xdr:nvGraphicFramePr>
        <xdr:cNvPr id="1" name="Chart 7"/>
        <xdr:cNvGraphicFramePr/>
      </xdr:nvGraphicFramePr>
      <xdr:xfrm>
        <a:off x="9525" y="1152525"/>
        <a:ext cx="12687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11</xdr:col>
      <xdr:colOff>628650</xdr:colOff>
      <xdr:row>46</xdr:row>
      <xdr:rowOff>133350</xdr:rowOff>
    </xdr:to>
    <xdr:graphicFrame>
      <xdr:nvGraphicFramePr>
        <xdr:cNvPr id="2" name="Chart 9"/>
        <xdr:cNvGraphicFramePr/>
      </xdr:nvGraphicFramePr>
      <xdr:xfrm>
        <a:off x="6067425" y="4791075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34</xdr:row>
      <xdr:rowOff>95250</xdr:rowOff>
    </xdr:from>
    <xdr:to>
      <xdr:col>4</xdr:col>
      <xdr:colOff>609600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04800" y="649605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95250</xdr:rowOff>
    </xdr:from>
    <xdr:to>
      <xdr:col>7</xdr:col>
      <xdr:colOff>47625</xdr:colOff>
      <xdr:row>52</xdr:row>
      <xdr:rowOff>142875</xdr:rowOff>
    </xdr:to>
    <xdr:graphicFrame>
      <xdr:nvGraphicFramePr>
        <xdr:cNvPr id="1" name="Chart 7"/>
        <xdr:cNvGraphicFramePr/>
      </xdr:nvGraphicFramePr>
      <xdr:xfrm>
        <a:off x="66675" y="538162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6115050" y="95250"/>
        <a:ext cx="1028700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</xdr:rowOff>
    </xdr:from>
    <xdr:to>
      <xdr:col>7</xdr:col>
      <xdr:colOff>9525</xdr:colOff>
      <xdr:row>31</xdr:row>
      <xdr:rowOff>133350</xdr:rowOff>
    </xdr:to>
    <xdr:graphicFrame>
      <xdr:nvGraphicFramePr>
        <xdr:cNvPr id="1" name="Chart 8"/>
        <xdr:cNvGraphicFramePr/>
      </xdr:nvGraphicFramePr>
      <xdr:xfrm>
        <a:off x="0" y="266700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96</v>
      </c>
      <c r="B1" s="72"/>
      <c r="C1" s="72"/>
      <c r="D1" s="73"/>
      <c r="E1" s="73"/>
      <c r="F1" s="73"/>
    </row>
    <row r="2" spans="1:9" ht="15.75" thickBot="1">
      <c r="A2" s="25" t="s">
        <v>59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121</v>
      </c>
      <c r="B3" s="87">
        <v>-0.02479659763313602</v>
      </c>
      <c r="C3" s="87">
        <v>-0.04007715789276556</v>
      </c>
      <c r="D3" s="87">
        <v>0.0030219882970773976</v>
      </c>
      <c r="E3" s="87">
        <v>0.060740958274080915</v>
      </c>
      <c r="F3" s="87">
        <v>-0.010461985275647623</v>
      </c>
      <c r="G3" s="59"/>
      <c r="H3" s="59"/>
      <c r="I3" s="2"/>
      <c r="J3" s="2"/>
      <c r="K3" s="2"/>
      <c r="L3" s="2"/>
    </row>
    <row r="4" spans="1:12" ht="14.25">
      <c r="A4" s="86" t="s">
        <v>130</v>
      </c>
      <c r="B4" s="87">
        <v>-0.004759286296668441</v>
      </c>
      <c r="C4" s="87">
        <v>0.01562713385488812</v>
      </c>
      <c r="D4" s="87">
        <v>-0.0073594245737286955</v>
      </c>
      <c r="E4" s="87">
        <v>-0.00723254527457277</v>
      </c>
      <c r="F4" s="87">
        <v>-0.000201164050997793</v>
      </c>
      <c r="G4" s="59"/>
      <c r="H4" s="59"/>
      <c r="I4" s="2"/>
      <c r="J4" s="2"/>
      <c r="K4" s="2"/>
      <c r="L4" s="2"/>
    </row>
    <row r="5" spans="1:12" ht="15" thickBot="1">
      <c r="A5" s="76" t="s">
        <v>126</v>
      </c>
      <c r="B5" s="78">
        <v>-0.06164187643020602</v>
      </c>
      <c r="C5" s="78">
        <v>-0.08404494909210336</v>
      </c>
      <c r="D5" s="78">
        <v>-0.0019212185911899882</v>
      </c>
      <c r="E5" s="78">
        <v>-0.14424555081635038</v>
      </c>
      <c r="F5" s="78">
        <v>-0.0736381596141818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4.25">
      <c r="A21" s="70"/>
      <c r="B21" s="71"/>
      <c r="C21" s="71"/>
      <c r="D21" s="71"/>
      <c r="E21" s="71"/>
      <c r="F21" s="71"/>
    </row>
    <row r="22" spans="1:6" ht="14.25">
      <c r="A22" s="70"/>
      <c r="B22" s="71"/>
      <c r="C22" s="71"/>
      <c r="D22" s="71"/>
      <c r="E22" s="71"/>
      <c r="F22" s="71"/>
    </row>
    <row r="23" spans="1:6" ht="14.25">
      <c r="A23" s="70"/>
      <c r="B23" s="71"/>
      <c r="C23" s="71"/>
      <c r="D23" s="71"/>
      <c r="E23" s="71"/>
      <c r="F23" s="71"/>
    </row>
    <row r="24" spans="1:6" ht="14.25">
      <c r="A24" s="70"/>
      <c r="B24" s="71"/>
      <c r="C24" s="71"/>
      <c r="D24" s="71"/>
      <c r="E24" s="71"/>
      <c r="F24" s="71"/>
    </row>
    <row r="25" spans="1:6" ht="14.25">
      <c r="A25" s="70"/>
      <c r="B25" s="71"/>
      <c r="C25" s="71"/>
      <c r="D25" s="71"/>
      <c r="E25" s="71"/>
      <c r="F25" s="71"/>
    </row>
    <row r="26" spans="1:6" ht="15" thickBot="1">
      <c r="A26" s="70"/>
      <c r="B26" s="71"/>
      <c r="C26" s="71"/>
      <c r="D26" s="71"/>
      <c r="E26" s="71"/>
      <c r="F26" s="71"/>
    </row>
    <row r="27" spans="1:6" ht="30.75" thickBot="1">
      <c r="A27" s="25" t="s">
        <v>86</v>
      </c>
      <c r="B27" s="18" t="s">
        <v>91</v>
      </c>
      <c r="C27" s="18" t="s">
        <v>72</v>
      </c>
      <c r="D27" s="75"/>
      <c r="E27" s="71"/>
      <c r="F27" s="71"/>
    </row>
    <row r="28" spans="1:6" ht="14.25">
      <c r="A28" s="27" t="s">
        <v>0</v>
      </c>
      <c r="B28" s="28">
        <v>-0.004759286296668441</v>
      </c>
      <c r="C28" s="66">
        <v>-0.06164187643020602</v>
      </c>
      <c r="D28" s="75"/>
      <c r="E28" s="71"/>
      <c r="F28" s="71"/>
    </row>
    <row r="29" spans="1:6" ht="14.25">
      <c r="A29" s="27" t="s">
        <v>76</v>
      </c>
      <c r="B29" s="28">
        <v>0.00260580137516242</v>
      </c>
      <c r="C29" s="66">
        <v>0.16479966080135666</v>
      </c>
      <c r="D29" s="75"/>
      <c r="E29" s="71"/>
      <c r="F29" s="71"/>
    </row>
    <row r="30" spans="1:6" ht="28.5">
      <c r="A30" s="27" t="s">
        <v>5</v>
      </c>
      <c r="B30" s="28">
        <v>0.006565635567381989</v>
      </c>
      <c r="C30" s="66">
        <v>0.16491840089819165</v>
      </c>
      <c r="D30" s="75"/>
      <c r="E30" s="71"/>
      <c r="F30" s="71"/>
    </row>
    <row r="31" spans="1:6" ht="14.25">
      <c r="A31" s="27" t="s">
        <v>8</v>
      </c>
      <c r="B31" s="28">
        <v>0.014287419148811376</v>
      </c>
      <c r="C31" s="66">
        <v>0.023057770876953487</v>
      </c>
      <c r="D31" s="75"/>
      <c r="E31" s="71"/>
      <c r="F31" s="71"/>
    </row>
    <row r="32" spans="1:6" ht="14.25">
      <c r="A32" s="27" t="s">
        <v>1</v>
      </c>
      <c r="B32" s="28">
        <v>0.01562713385488812</v>
      </c>
      <c r="C32" s="66">
        <v>-0.08404494909210336</v>
      </c>
      <c r="D32" s="75"/>
      <c r="E32" s="71"/>
      <c r="F32" s="71"/>
    </row>
    <row r="33" spans="1:6" ht="14.25">
      <c r="A33" s="27" t="s">
        <v>12</v>
      </c>
      <c r="B33" s="28">
        <v>0.017181167690656807</v>
      </c>
      <c r="C33" s="66">
        <v>0.19752669225260888</v>
      </c>
      <c r="D33" s="75"/>
      <c r="E33" s="71"/>
      <c r="F33" s="71"/>
    </row>
    <row r="34" spans="1:6" ht="14.25">
      <c r="A34" s="27" t="s">
        <v>106</v>
      </c>
      <c r="B34" s="28">
        <v>0.01781524411661395</v>
      </c>
      <c r="C34" s="66">
        <v>-0.04539165345269114</v>
      </c>
      <c r="D34" s="75"/>
      <c r="E34" s="71"/>
      <c r="F34" s="71"/>
    </row>
    <row r="35" spans="1:6" ht="14.25">
      <c r="A35" s="27" t="s">
        <v>11</v>
      </c>
      <c r="B35" s="28">
        <v>0.01945023497080678</v>
      </c>
      <c r="C35" s="66">
        <v>0.16713048078257242</v>
      </c>
      <c r="D35" s="75"/>
      <c r="E35" s="71"/>
      <c r="F35" s="71"/>
    </row>
    <row r="36" spans="1:6" ht="14.25">
      <c r="A36" s="27" t="s">
        <v>7</v>
      </c>
      <c r="B36" s="28">
        <v>0.02789301779614206</v>
      </c>
      <c r="C36" s="66">
        <v>0.10012518618289068</v>
      </c>
      <c r="D36" s="75"/>
      <c r="E36" s="71"/>
      <c r="F36" s="71"/>
    </row>
    <row r="37" spans="1:6" ht="14.25">
      <c r="A37" s="27" t="s">
        <v>55</v>
      </c>
      <c r="B37" s="28">
        <v>0.03138434416849667</v>
      </c>
      <c r="C37" s="66">
        <v>0.2511701199666081</v>
      </c>
      <c r="D37" s="75"/>
      <c r="E37" s="71"/>
      <c r="F37" s="71"/>
    </row>
    <row r="38" spans="1:6" ht="14.25">
      <c r="A38" s="27" t="s">
        <v>6</v>
      </c>
      <c r="B38" s="28">
        <v>0.03600232096458722</v>
      </c>
      <c r="C38" s="66">
        <v>0.21352971099056584</v>
      </c>
      <c r="D38" s="75"/>
      <c r="E38" s="71"/>
      <c r="F38" s="71"/>
    </row>
    <row r="39" spans="1:6" ht="14.25">
      <c r="A39" s="27" t="s">
        <v>10</v>
      </c>
      <c r="B39" s="28">
        <v>0.04094049222398666</v>
      </c>
      <c r="C39" s="66">
        <v>0.1770174335351209</v>
      </c>
      <c r="D39" s="75"/>
      <c r="E39" s="71"/>
      <c r="F39" s="71"/>
    </row>
    <row r="40" spans="1:6" ht="15" thickBot="1">
      <c r="A40" s="76" t="s">
        <v>9</v>
      </c>
      <c r="B40" s="77">
        <v>0.050784930910720893</v>
      </c>
      <c r="C40" s="78">
        <v>0.08698925843264749</v>
      </c>
      <c r="D40" s="75"/>
      <c r="E40" s="71"/>
      <c r="F40" s="71"/>
    </row>
    <row r="41" spans="1:6" ht="14.25">
      <c r="A41" s="70"/>
      <c r="B41" s="71"/>
      <c r="C41" s="71"/>
      <c r="D41" s="75"/>
      <c r="E41" s="71"/>
      <c r="F41" s="71"/>
    </row>
    <row r="42" spans="1:6" ht="14.25">
      <c r="A42" s="70"/>
      <c r="B42" s="71"/>
      <c r="C42" s="71"/>
      <c r="D42" s="75"/>
      <c r="E42" s="71"/>
      <c r="F42" s="71"/>
    </row>
  </sheetData>
  <autoFilter ref="A27:C27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9" t="s">
        <v>117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30.75" thickBot="1">
      <c r="A2" s="15" t="s">
        <v>41</v>
      </c>
      <c r="B2" s="48" t="s">
        <v>25</v>
      </c>
      <c r="C2" s="18" t="s">
        <v>36</v>
      </c>
      <c r="D2" s="18" t="s">
        <v>37</v>
      </c>
      <c r="E2" s="17" t="s">
        <v>42</v>
      </c>
      <c r="F2" s="17" t="s">
        <v>65</v>
      </c>
      <c r="G2" s="17" t="s">
        <v>66</v>
      </c>
      <c r="H2" s="18" t="s">
        <v>67</v>
      </c>
      <c r="I2" s="18" t="s">
        <v>16</v>
      </c>
      <c r="J2" s="18" t="s">
        <v>17</v>
      </c>
    </row>
    <row r="3" spans="1:11" ht="14.25" customHeight="1">
      <c r="A3" s="21">
        <v>1</v>
      </c>
      <c r="B3" s="109" t="s">
        <v>85</v>
      </c>
      <c r="C3" s="110" t="s">
        <v>39</v>
      </c>
      <c r="D3" s="111" t="s">
        <v>38</v>
      </c>
      <c r="E3" s="112">
        <v>11646317.46</v>
      </c>
      <c r="F3" s="113">
        <v>173488</v>
      </c>
      <c r="G3" s="112">
        <v>67.13039207322697</v>
      </c>
      <c r="H3" s="53">
        <v>100</v>
      </c>
      <c r="I3" s="109" t="s">
        <v>97</v>
      </c>
      <c r="J3" s="114" t="s">
        <v>78</v>
      </c>
      <c r="K3" s="49"/>
    </row>
    <row r="4" spans="1:11" ht="14.25">
      <c r="A4" s="21">
        <v>2</v>
      </c>
      <c r="B4" s="109" t="s">
        <v>109</v>
      </c>
      <c r="C4" s="110" t="s">
        <v>39</v>
      </c>
      <c r="D4" s="111" t="s">
        <v>38</v>
      </c>
      <c r="E4" s="112">
        <v>932996.3601</v>
      </c>
      <c r="F4" s="113">
        <v>648</v>
      </c>
      <c r="G4" s="112">
        <v>1439.8091976851852</v>
      </c>
      <c r="H4" s="53">
        <v>5000</v>
      </c>
      <c r="I4" s="109" t="s">
        <v>22</v>
      </c>
      <c r="J4" s="114" t="s">
        <v>35</v>
      </c>
      <c r="K4" s="50"/>
    </row>
    <row r="5" spans="1:10" ht="15.75" thickBot="1">
      <c r="A5" s="180" t="s">
        <v>50</v>
      </c>
      <c r="B5" s="181"/>
      <c r="C5" s="115" t="s">
        <v>51</v>
      </c>
      <c r="D5" s="115" t="s">
        <v>51</v>
      </c>
      <c r="E5" s="97">
        <f>SUM(E3:E4)</f>
        <v>12579313.8201</v>
      </c>
      <c r="F5" s="98">
        <f>SUM(F3:F4)</f>
        <v>174136</v>
      </c>
      <c r="G5" s="115" t="s">
        <v>51</v>
      </c>
      <c r="H5" s="115" t="s">
        <v>51</v>
      </c>
      <c r="I5" s="115" t="s">
        <v>51</v>
      </c>
      <c r="J5" s="115" t="s">
        <v>51</v>
      </c>
    </row>
    <row r="6" spans="1:10" ht="15" thickBot="1">
      <c r="A6" s="197"/>
      <c r="B6" s="197"/>
      <c r="C6" s="197"/>
      <c r="D6" s="197"/>
      <c r="E6" s="197"/>
      <c r="F6" s="197"/>
      <c r="G6" s="197"/>
      <c r="H6" s="197"/>
      <c r="I6" s="170"/>
      <c r="J6" s="170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5" t="s">
        <v>118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s="22" customFormat="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2" customFormat="1" ht="14.25" collapsed="1">
      <c r="A4" s="21">
        <v>1</v>
      </c>
      <c r="B4" s="27" t="s">
        <v>109</v>
      </c>
      <c r="C4" s="105">
        <v>38945</v>
      </c>
      <c r="D4" s="105">
        <v>39016</v>
      </c>
      <c r="E4" s="99">
        <v>-0.0008256660592864673</v>
      </c>
      <c r="F4" s="99">
        <v>-0.013011583585281539</v>
      </c>
      <c r="G4" s="99">
        <v>-0.04292039710740403</v>
      </c>
      <c r="H4" s="99">
        <v>-0.134457183360848</v>
      </c>
      <c r="I4" s="99">
        <v>-0.12099480259806994</v>
      </c>
      <c r="J4" s="106">
        <v>-0.7120381604629589</v>
      </c>
      <c r="K4" s="123">
        <v>-0.09174498507987805</v>
      </c>
    </row>
    <row r="5" spans="1:11" s="22" customFormat="1" ht="14.25" collapsed="1">
      <c r="A5" s="21">
        <v>2</v>
      </c>
      <c r="B5" s="27" t="s">
        <v>85</v>
      </c>
      <c r="C5" s="105">
        <v>40555</v>
      </c>
      <c r="D5" s="105">
        <v>40626</v>
      </c>
      <c r="E5" s="99">
        <v>0.0004233379572908813</v>
      </c>
      <c r="F5" s="99">
        <v>-0.008308340141788384</v>
      </c>
      <c r="G5" s="99">
        <v>-0.07402246105632593</v>
      </c>
      <c r="H5" s="99">
        <v>0.02428871901676244</v>
      </c>
      <c r="I5" s="99">
        <v>-0.026281516630293655</v>
      </c>
      <c r="J5" s="106">
        <v>-0.328696079267745</v>
      </c>
      <c r="K5" s="124">
        <v>-0.04566750575365397</v>
      </c>
    </row>
    <row r="6" spans="1:11" s="22" customFormat="1" ht="15.75" collapsed="1" thickBot="1">
      <c r="A6" s="171"/>
      <c r="B6" s="172" t="s">
        <v>105</v>
      </c>
      <c r="C6" s="173" t="s">
        <v>51</v>
      </c>
      <c r="D6" s="173" t="s">
        <v>51</v>
      </c>
      <c r="E6" s="174">
        <f>AVERAGE(E4:E5)</f>
        <v>-0.000201164050997793</v>
      </c>
      <c r="F6" s="174">
        <f>AVERAGE(F4:F5)</f>
        <v>-0.010659961863534961</v>
      </c>
      <c r="G6" s="174">
        <f>AVERAGE(G4:G5)</f>
        <v>-0.05847142908186498</v>
      </c>
      <c r="H6" s="174">
        <f>AVERAGE(H4:H5)</f>
        <v>-0.05508423217204278</v>
      </c>
      <c r="I6" s="174">
        <f>AVERAGE(I4:I5)</f>
        <v>-0.0736381596141818</v>
      </c>
      <c r="J6" s="173" t="s">
        <v>51</v>
      </c>
      <c r="K6" s="174">
        <f>AVERAGE(K4:K5)</f>
        <v>-0.06870624541676601</v>
      </c>
    </row>
    <row r="7" spans="1:11" s="22" customFormat="1" ht="14.25" hidden="1">
      <c r="A7" s="200" t="s">
        <v>94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22" customFormat="1" ht="15" hidden="1" thickBot="1">
      <c r="A8" s="199" t="s">
        <v>95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3:4" s="22" customFormat="1" ht="15.75" customHeight="1" hidden="1">
      <c r="C9" s="65"/>
      <c r="D9" s="65"/>
    </row>
    <row r="10" spans="1:11" ht="15" thickBot="1">
      <c r="A10" s="198"/>
      <c r="B10" s="198"/>
      <c r="C10" s="198"/>
      <c r="D10" s="198"/>
      <c r="E10" s="198"/>
      <c r="F10" s="198"/>
      <c r="G10" s="198"/>
      <c r="H10" s="198"/>
      <c r="I10" s="175"/>
      <c r="J10" s="175"/>
      <c r="K10" s="175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1" t="s">
        <v>119</v>
      </c>
      <c r="B1" s="191"/>
      <c r="C1" s="191"/>
      <c r="D1" s="191"/>
      <c r="E1" s="191"/>
      <c r="F1" s="191"/>
      <c r="G1" s="191"/>
    </row>
    <row r="2" spans="1:7" s="29" customFormat="1" ht="15.75" customHeight="1" thickBot="1">
      <c r="A2" s="203" t="s">
        <v>41</v>
      </c>
      <c r="B2" s="89"/>
      <c r="C2" s="192" t="s">
        <v>26</v>
      </c>
      <c r="D2" s="201"/>
      <c r="E2" s="202" t="s">
        <v>68</v>
      </c>
      <c r="F2" s="178"/>
      <c r="G2" s="90"/>
    </row>
    <row r="3" spans="1:7" s="29" customFormat="1" ht="45.75" thickBot="1">
      <c r="A3" s="187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29" customFormat="1" ht="14.25">
      <c r="A4" s="21">
        <v>1</v>
      </c>
      <c r="B4" s="37" t="s">
        <v>85</v>
      </c>
      <c r="C4" s="38">
        <v>41.02911000000127</v>
      </c>
      <c r="D4" s="99">
        <v>0.003535380488844232</v>
      </c>
      <c r="E4" s="39">
        <v>538</v>
      </c>
      <c r="F4" s="99">
        <v>0.003110725643249494</v>
      </c>
      <c r="G4" s="40">
        <v>35.947419735645454</v>
      </c>
    </row>
    <row r="5" spans="1:7" s="29" customFormat="1" ht="14.25">
      <c r="A5" s="21">
        <v>2</v>
      </c>
      <c r="B5" s="37" t="s">
        <v>109</v>
      </c>
      <c r="C5" s="38">
        <v>-0.7709799999999813</v>
      </c>
      <c r="D5" s="99">
        <v>-0.0008256660592963283</v>
      </c>
      <c r="E5" s="39">
        <v>0</v>
      </c>
      <c r="F5" s="99">
        <v>0</v>
      </c>
      <c r="G5" s="40">
        <v>0</v>
      </c>
    </row>
    <row r="6" spans="1:7" s="29" customFormat="1" ht="15.75" thickBot="1">
      <c r="A6" s="118"/>
      <c r="B6" s="91" t="s">
        <v>50</v>
      </c>
      <c r="C6" s="92">
        <v>40.25813000000129</v>
      </c>
      <c r="D6" s="96">
        <v>0.00321061896485446</v>
      </c>
      <c r="E6" s="93">
        <v>538</v>
      </c>
      <c r="F6" s="96">
        <v>0.0030991140450926853</v>
      </c>
      <c r="G6" s="119">
        <v>35.947419735645454</v>
      </c>
    </row>
    <row r="7" spans="1:8" s="29" customFormat="1" ht="15" customHeight="1" thickBot="1">
      <c r="A7" s="182"/>
      <c r="B7" s="182"/>
      <c r="C7" s="182"/>
      <c r="D7" s="182"/>
      <c r="E7" s="182"/>
      <c r="F7" s="182"/>
      <c r="G7" s="182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0"/>
      <c r="C29" s="80"/>
      <c r="D29" s="81"/>
      <c r="E29" s="80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25</v>
      </c>
      <c r="C35" s="35" t="s">
        <v>57</v>
      </c>
      <c r="D35" s="35" t="s">
        <v>58</v>
      </c>
      <c r="E35" s="36" t="s">
        <v>54</v>
      </c>
    </row>
    <row r="36" spans="2:5" s="29" customFormat="1" ht="14.25">
      <c r="B36" s="131" t="str">
        <f aca="true" t="shared" si="0" ref="B36:D37">B4</f>
        <v>Індекс Української Біржі</v>
      </c>
      <c r="C36" s="132">
        <f t="shared" si="0"/>
        <v>41.02911000000127</v>
      </c>
      <c r="D36" s="159">
        <f t="shared" si="0"/>
        <v>0.003535380488844232</v>
      </c>
      <c r="E36" s="133">
        <f>G4</f>
        <v>35.947419735645454</v>
      </c>
    </row>
    <row r="37" spans="2:6" ht="14.25">
      <c r="B37" s="37" t="str">
        <f t="shared" si="0"/>
        <v>ТАСК Універсал</v>
      </c>
      <c r="C37" s="38">
        <f t="shared" si="0"/>
        <v>-0.7709799999999813</v>
      </c>
      <c r="D37" s="160">
        <f t="shared" si="0"/>
        <v>-0.0008256660592963283</v>
      </c>
      <c r="E37" s="40">
        <f>G5</f>
        <v>0</v>
      </c>
      <c r="F37" s="19"/>
    </row>
    <row r="38" spans="2:6" ht="14.25">
      <c r="B38" s="37"/>
      <c r="C38" s="38"/>
      <c r="D38" s="160"/>
      <c r="E38" s="40"/>
      <c r="F38" s="19"/>
    </row>
    <row r="39" spans="2:6" ht="14.25">
      <c r="B39" s="161"/>
      <c r="C39" s="162"/>
      <c r="D39" s="163"/>
      <c r="E39" s="164"/>
      <c r="F39" s="19"/>
    </row>
    <row r="40" spans="2:6" ht="14.25">
      <c r="B40" s="29"/>
      <c r="C40" s="165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109</v>
      </c>
      <c r="B2" s="143">
        <v>-0.0008256660592864673</v>
      </c>
      <c r="C2" s="10"/>
      <c r="D2" s="10"/>
    </row>
    <row r="3" spans="1:4" ht="14.25">
      <c r="A3" s="27" t="s">
        <v>85</v>
      </c>
      <c r="B3" s="144">
        <v>0.0004233379572908813</v>
      </c>
      <c r="C3" s="10"/>
      <c r="D3" s="10"/>
    </row>
    <row r="4" spans="1:4" ht="14.25">
      <c r="A4" s="27" t="s">
        <v>30</v>
      </c>
      <c r="B4" s="144">
        <v>-0.000201164050997793</v>
      </c>
      <c r="C4" s="10"/>
      <c r="D4" s="10"/>
    </row>
    <row r="5" spans="1:4" ht="14.25">
      <c r="A5" s="27" t="s">
        <v>1</v>
      </c>
      <c r="B5" s="144">
        <v>0.01562713385488812</v>
      </c>
      <c r="C5" s="10"/>
      <c r="D5" s="10"/>
    </row>
    <row r="6" spans="1:4" ht="14.25">
      <c r="A6" s="27" t="s">
        <v>0</v>
      </c>
      <c r="B6" s="144">
        <v>-0.004759286296668441</v>
      </c>
      <c r="C6" s="10"/>
      <c r="D6" s="10"/>
    </row>
    <row r="7" spans="1:4" ht="14.25">
      <c r="A7" s="27" t="s">
        <v>31</v>
      </c>
      <c r="B7" s="144">
        <v>-0.05536464338037872</v>
      </c>
      <c r="C7" s="10"/>
      <c r="D7" s="10"/>
    </row>
    <row r="8" spans="1:4" ht="14.25">
      <c r="A8" s="27" t="s">
        <v>32</v>
      </c>
      <c r="B8" s="144">
        <v>-0.041908487348336965</v>
      </c>
      <c r="C8" s="10"/>
      <c r="D8" s="10"/>
    </row>
    <row r="9" spans="1:4" ht="14.25">
      <c r="A9" s="27" t="s">
        <v>33</v>
      </c>
      <c r="B9" s="144">
        <v>0.014438356164383563</v>
      </c>
      <c r="C9" s="10"/>
      <c r="D9" s="10"/>
    </row>
    <row r="10" spans="1:4" ht="15" thickBot="1">
      <c r="A10" s="76" t="s">
        <v>107</v>
      </c>
      <c r="B10" s="145">
        <v>-0.06888646891244476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4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9" t="s">
        <v>111</v>
      </c>
      <c r="B1" s="179"/>
      <c r="C1" s="179"/>
      <c r="D1" s="179"/>
      <c r="E1" s="179"/>
      <c r="F1" s="179"/>
      <c r="G1" s="179"/>
      <c r="H1" s="179"/>
      <c r="I1" s="13"/>
    </row>
    <row r="2" spans="1:9" ht="30.75" thickBot="1">
      <c r="A2" s="15" t="s">
        <v>41</v>
      </c>
      <c r="B2" s="16" t="s">
        <v>89</v>
      </c>
      <c r="C2" s="17" t="s">
        <v>42</v>
      </c>
      <c r="D2" s="17" t="s">
        <v>43</v>
      </c>
      <c r="E2" s="17" t="s">
        <v>44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2" t="s">
        <v>77</v>
      </c>
      <c r="C3" s="83">
        <v>30356369.46</v>
      </c>
      <c r="D3" s="84">
        <v>47400</v>
      </c>
      <c r="E3" s="83">
        <v>640.429735443038</v>
      </c>
      <c r="F3" s="84">
        <v>100</v>
      </c>
      <c r="G3" s="82" t="s">
        <v>97</v>
      </c>
      <c r="H3" s="85" t="s">
        <v>78</v>
      </c>
      <c r="I3" s="19"/>
    </row>
    <row r="4" spans="1:9" ht="14.25">
      <c r="A4" s="21">
        <v>2</v>
      </c>
      <c r="B4" s="82" t="s">
        <v>60</v>
      </c>
      <c r="C4" s="83">
        <v>11297008.71</v>
      </c>
      <c r="D4" s="84">
        <v>7747603</v>
      </c>
      <c r="E4" s="83">
        <v>1.4581295285780649</v>
      </c>
      <c r="F4" s="84">
        <v>1</v>
      </c>
      <c r="G4" s="82" t="s">
        <v>21</v>
      </c>
      <c r="H4" s="85" t="s">
        <v>49</v>
      </c>
      <c r="I4" s="19"/>
    </row>
    <row r="5" spans="1:9" ht="14.25" customHeight="1">
      <c r="A5" s="21">
        <v>3</v>
      </c>
      <c r="B5" s="82" t="s">
        <v>82</v>
      </c>
      <c r="C5" s="83">
        <v>7492065.29</v>
      </c>
      <c r="D5" s="84">
        <v>2094</v>
      </c>
      <c r="E5" s="83">
        <v>3577.872631327603</v>
      </c>
      <c r="F5" s="84">
        <v>1000</v>
      </c>
      <c r="G5" s="82" t="s">
        <v>19</v>
      </c>
      <c r="H5" s="85" t="s">
        <v>46</v>
      </c>
      <c r="I5" s="19"/>
    </row>
    <row r="6" spans="1:9" ht="14.25">
      <c r="A6" s="21">
        <v>4</v>
      </c>
      <c r="B6" s="82" t="s">
        <v>20</v>
      </c>
      <c r="C6" s="83">
        <v>6289914.48</v>
      </c>
      <c r="D6" s="84">
        <v>1635</v>
      </c>
      <c r="E6" s="83">
        <v>3847.0424954128443</v>
      </c>
      <c r="F6" s="84">
        <v>1000</v>
      </c>
      <c r="G6" s="82" t="s">
        <v>21</v>
      </c>
      <c r="H6" s="85" t="s">
        <v>49</v>
      </c>
      <c r="I6" s="19"/>
    </row>
    <row r="7" spans="1:9" ht="14.25" customHeight="1">
      <c r="A7" s="21">
        <v>5</v>
      </c>
      <c r="B7" s="82" t="s">
        <v>79</v>
      </c>
      <c r="C7" s="83">
        <v>5287470.7</v>
      </c>
      <c r="D7" s="84">
        <v>4231</v>
      </c>
      <c r="E7" s="83">
        <v>1249.697636492555</v>
      </c>
      <c r="F7" s="84">
        <v>1000</v>
      </c>
      <c r="G7" s="82" t="s">
        <v>97</v>
      </c>
      <c r="H7" s="85" t="s">
        <v>78</v>
      </c>
      <c r="I7" s="19"/>
    </row>
    <row r="8" spans="1:9" ht="14.25">
      <c r="A8" s="21">
        <v>6</v>
      </c>
      <c r="B8" s="82" t="s">
        <v>61</v>
      </c>
      <c r="C8" s="83">
        <v>5031478.2201</v>
      </c>
      <c r="D8" s="84">
        <v>3571</v>
      </c>
      <c r="E8" s="83">
        <v>1408.98297958555</v>
      </c>
      <c r="F8" s="84">
        <v>1000</v>
      </c>
      <c r="G8" s="82" t="s">
        <v>80</v>
      </c>
      <c r="H8" s="85" t="s">
        <v>87</v>
      </c>
      <c r="I8" s="19"/>
    </row>
    <row r="9" spans="1:9" ht="14.25">
      <c r="A9" s="21">
        <v>7</v>
      </c>
      <c r="B9" s="82" t="s">
        <v>64</v>
      </c>
      <c r="C9" s="83">
        <v>4248685.61</v>
      </c>
      <c r="D9" s="84">
        <v>1256</v>
      </c>
      <c r="E9" s="83">
        <v>3382.7114729299365</v>
      </c>
      <c r="F9" s="84">
        <v>1000</v>
      </c>
      <c r="G9" s="82" t="s">
        <v>45</v>
      </c>
      <c r="H9" s="85" t="s">
        <v>63</v>
      </c>
      <c r="I9" s="19"/>
    </row>
    <row r="10" spans="1:9" ht="14.25">
      <c r="A10" s="21">
        <v>8</v>
      </c>
      <c r="B10" s="82" t="s">
        <v>62</v>
      </c>
      <c r="C10" s="83">
        <v>3394082.58</v>
      </c>
      <c r="D10" s="84">
        <v>678</v>
      </c>
      <c r="E10" s="83">
        <v>5006.021504424779</v>
      </c>
      <c r="F10" s="84">
        <v>1000</v>
      </c>
      <c r="G10" s="82" t="s">
        <v>18</v>
      </c>
      <c r="H10" s="85" t="s">
        <v>63</v>
      </c>
      <c r="I10" s="19"/>
    </row>
    <row r="11" spans="1:9" ht="14.25">
      <c r="A11" s="21">
        <v>9</v>
      </c>
      <c r="B11" s="82" t="s">
        <v>104</v>
      </c>
      <c r="C11" s="83">
        <v>2612483.48</v>
      </c>
      <c r="D11" s="84">
        <v>11077</v>
      </c>
      <c r="E11" s="83">
        <v>235.84756522524148</v>
      </c>
      <c r="F11" s="84">
        <v>100</v>
      </c>
      <c r="G11" s="82" t="s">
        <v>97</v>
      </c>
      <c r="H11" s="85" t="s">
        <v>78</v>
      </c>
      <c r="I11" s="19"/>
    </row>
    <row r="12" spans="1:9" ht="14.25">
      <c r="A12" s="21">
        <v>10</v>
      </c>
      <c r="B12" s="82" t="s">
        <v>127</v>
      </c>
      <c r="C12" s="83">
        <v>1829060.85</v>
      </c>
      <c r="D12" s="84">
        <v>27043</v>
      </c>
      <c r="E12" s="83">
        <v>67.63527900011094</v>
      </c>
      <c r="F12" s="84">
        <v>100</v>
      </c>
      <c r="G12" s="82" t="s">
        <v>128</v>
      </c>
      <c r="H12" s="85" t="s">
        <v>129</v>
      </c>
      <c r="I12" s="19"/>
    </row>
    <row r="13" spans="1:9" ht="14.25">
      <c r="A13" s="21">
        <v>11</v>
      </c>
      <c r="B13" s="82" t="s">
        <v>84</v>
      </c>
      <c r="C13" s="83">
        <v>1655772.46</v>
      </c>
      <c r="D13" s="84">
        <v>578</v>
      </c>
      <c r="E13" s="83">
        <v>2864.6582352941177</v>
      </c>
      <c r="F13" s="84">
        <v>1000</v>
      </c>
      <c r="G13" s="82" t="s">
        <v>19</v>
      </c>
      <c r="H13" s="85" t="s">
        <v>46</v>
      </c>
      <c r="I13" s="19"/>
    </row>
    <row r="14" spans="1:9" ht="14.25">
      <c r="A14" s="21">
        <v>12</v>
      </c>
      <c r="B14" s="82" t="s">
        <v>73</v>
      </c>
      <c r="C14" s="83">
        <v>1593449.44</v>
      </c>
      <c r="D14" s="84">
        <v>1265</v>
      </c>
      <c r="E14" s="83">
        <v>1259.6438260869566</v>
      </c>
      <c r="F14" s="84">
        <v>1000</v>
      </c>
      <c r="G14" s="82" t="s">
        <v>74</v>
      </c>
      <c r="H14" s="85" t="s">
        <v>75</v>
      </c>
      <c r="I14" s="19"/>
    </row>
    <row r="15" spans="1:9" ht="14.25">
      <c r="A15" s="21">
        <v>13</v>
      </c>
      <c r="B15" s="82" t="s">
        <v>81</v>
      </c>
      <c r="C15" s="83">
        <v>1322695.52</v>
      </c>
      <c r="D15" s="84">
        <v>1781</v>
      </c>
      <c r="E15" s="83">
        <v>742.6701403705783</v>
      </c>
      <c r="F15" s="84">
        <v>1000</v>
      </c>
      <c r="G15" s="82" t="s">
        <v>19</v>
      </c>
      <c r="H15" s="85" t="s">
        <v>46</v>
      </c>
      <c r="I15" s="19"/>
    </row>
    <row r="16" spans="1:9" ht="14.25">
      <c r="A16" s="21">
        <v>14</v>
      </c>
      <c r="B16" s="82" t="s">
        <v>83</v>
      </c>
      <c r="C16" s="83">
        <v>1194461.18</v>
      </c>
      <c r="D16" s="84">
        <v>379</v>
      </c>
      <c r="E16" s="83">
        <v>3151.612612137203</v>
      </c>
      <c r="F16" s="84">
        <v>1000</v>
      </c>
      <c r="G16" s="82" t="s">
        <v>19</v>
      </c>
      <c r="H16" s="85" t="s">
        <v>46</v>
      </c>
      <c r="I16" s="19"/>
    </row>
    <row r="17" spans="1:9" ht="14.25">
      <c r="A17" s="21">
        <v>15</v>
      </c>
      <c r="B17" s="82" t="s">
        <v>120</v>
      </c>
      <c r="C17" s="83">
        <v>1081489.33</v>
      </c>
      <c r="D17" s="84">
        <v>953</v>
      </c>
      <c r="E17" s="83">
        <v>1134.8261594963274</v>
      </c>
      <c r="F17" s="84">
        <v>1000</v>
      </c>
      <c r="G17" s="82" t="s">
        <v>22</v>
      </c>
      <c r="H17" s="85" t="s">
        <v>35</v>
      </c>
      <c r="I17" s="19"/>
    </row>
    <row r="18" spans="1:9" ht="14.25">
      <c r="A18" s="21">
        <v>16</v>
      </c>
      <c r="B18" s="82" t="s">
        <v>23</v>
      </c>
      <c r="C18" s="83">
        <v>760351.08</v>
      </c>
      <c r="D18" s="84">
        <v>7524</v>
      </c>
      <c r="E18" s="83">
        <v>101.05676236044657</v>
      </c>
      <c r="F18" s="84">
        <v>100</v>
      </c>
      <c r="G18" s="82" t="s">
        <v>47</v>
      </c>
      <c r="H18" s="85" t="s">
        <v>100</v>
      </c>
      <c r="I18" s="19"/>
    </row>
    <row r="19" spans="1:9" ht="14.25">
      <c r="A19" s="21">
        <v>17</v>
      </c>
      <c r="B19" s="82" t="s">
        <v>122</v>
      </c>
      <c r="C19" s="83">
        <v>435921.4599</v>
      </c>
      <c r="D19" s="84">
        <v>8840</v>
      </c>
      <c r="E19" s="83">
        <v>49.31238234162896</v>
      </c>
      <c r="F19" s="84">
        <v>100</v>
      </c>
      <c r="G19" s="82" t="s">
        <v>123</v>
      </c>
      <c r="H19" s="85" t="s">
        <v>124</v>
      </c>
      <c r="I19" s="19"/>
    </row>
    <row r="20" spans="1:8" ht="15" customHeight="1" thickBot="1">
      <c r="A20" s="180" t="s">
        <v>50</v>
      </c>
      <c r="B20" s="181"/>
      <c r="C20" s="97">
        <f>SUM(C3:C19)</f>
        <v>85882759.85</v>
      </c>
      <c r="D20" s="98">
        <f>SUM(D3:D19)</f>
        <v>7867908</v>
      </c>
      <c r="E20" s="57" t="s">
        <v>51</v>
      </c>
      <c r="F20" s="57" t="s">
        <v>51</v>
      </c>
      <c r="G20" s="57" t="s">
        <v>51</v>
      </c>
      <c r="H20" s="57" t="s">
        <v>51</v>
      </c>
    </row>
    <row r="21" spans="1:8" ht="15" customHeight="1">
      <c r="A21" s="183" t="s">
        <v>98</v>
      </c>
      <c r="B21" s="183"/>
      <c r="C21" s="183"/>
      <c r="D21" s="183"/>
      <c r="E21" s="183"/>
      <c r="F21" s="183"/>
      <c r="G21" s="183"/>
      <c r="H21" s="183"/>
    </row>
    <row r="22" spans="1:8" ht="15" customHeight="1" thickBot="1">
      <c r="A22" s="182"/>
      <c r="B22" s="182"/>
      <c r="C22" s="182"/>
      <c r="D22" s="182"/>
      <c r="E22" s="182"/>
      <c r="F22" s="182"/>
      <c r="G22" s="182"/>
      <c r="H22" s="182"/>
    </row>
    <row r="24" spans="2:4" ht="14.25">
      <c r="B24" s="20" t="s">
        <v>56</v>
      </c>
      <c r="C24" s="23">
        <f>C20-SUM(C3:C13)</f>
        <v>6388368.009900004</v>
      </c>
      <c r="D24" s="130">
        <f>C24/$C$20</f>
        <v>0.07438475453115058</v>
      </c>
    </row>
    <row r="25" spans="2:8" ht="14.25">
      <c r="B25" s="82" t="str">
        <f aca="true" t="shared" si="0" ref="B25:C33">B3</f>
        <v>КІНТО-Класичний</v>
      </c>
      <c r="C25" s="83">
        <f t="shared" si="0"/>
        <v>30356369.46</v>
      </c>
      <c r="D25" s="130">
        <f>C25/$C$20</f>
        <v>0.35346290120414664</v>
      </c>
      <c r="H25" s="19"/>
    </row>
    <row r="26" spans="2:8" ht="14.25">
      <c r="B26" s="82" t="str">
        <f t="shared" si="0"/>
        <v>ОТП Фонд Акцій</v>
      </c>
      <c r="C26" s="83">
        <f t="shared" si="0"/>
        <v>11297008.71</v>
      </c>
      <c r="D26" s="130">
        <f aca="true" t="shared" si="1" ref="D26:D34">C26/$C$20</f>
        <v>0.13153988914342046</v>
      </c>
      <c r="H26" s="19"/>
    </row>
    <row r="27" spans="2:8" ht="14.25">
      <c r="B27" s="82" t="str">
        <f t="shared" si="0"/>
        <v>УНIВЕР.УА/Михайло Грушевський: Фонд Державних Паперiв</v>
      </c>
      <c r="C27" s="83">
        <f t="shared" si="0"/>
        <v>7492065.29</v>
      </c>
      <c r="D27" s="130">
        <f t="shared" si="1"/>
        <v>0.08723596334218177</v>
      </c>
      <c r="H27" s="19"/>
    </row>
    <row r="28" spans="2:8" ht="14.25">
      <c r="B28" s="82" t="str">
        <f t="shared" si="0"/>
        <v>ОТП Класичний</v>
      </c>
      <c r="C28" s="83">
        <f t="shared" si="0"/>
        <v>6289914.48</v>
      </c>
      <c r="D28" s="130">
        <f t="shared" si="1"/>
        <v>0.07323838324462044</v>
      </c>
      <c r="H28" s="19"/>
    </row>
    <row r="29" spans="2:8" ht="14.25">
      <c r="B29" s="82" t="str">
        <f t="shared" si="0"/>
        <v>КІНТО-Еквіті</v>
      </c>
      <c r="C29" s="83">
        <f t="shared" si="0"/>
        <v>5287470.7</v>
      </c>
      <c r="D29" s="130">
        <f t="shared" si="1"/>
        <v>0.061566147958390285</v>
      </c>
      <c r="H29" s="19"/>
    </row>
    <row r="30" spans="2:8" ht="14.25">
      <c r="B30" s="82" t="str">
        <f t="shared" si="0"/>
        <v>Софіївський</v>
      </c>
      <c r="C30" s="83">
        <f t="shared" si="0"/>
        <v>5031478.2201</v>
      </c>
      <c r="D30" s="130">
        <f t="shared" si="1"/>
        <v>0.05858542772598149</v>
      </c>
      <c r="H30" s="19"/>
    </row>
    <row r="31" spans="2:8" ht="14.25">
      <c r="B31" s="82" t="str">
        <f t="shared" si="0"/>
        <v>Альтус-Депозит</v>
      </c>
      <c r="C31" s="83">
        <f t="shared" si="0"/>
        <v>4248685.61</v>
      </c>
      <c r="D31" s="130">
        <f t="shared" si="1"/>
        <v>0.04947076243731122</v>
      </c>
      <c r="H31" s="19"/>
    </row>
    <row r="32" spans="2:8" ht="14.25">
      <c r="B32" s="82" t="str">
        <f t="shared" si="0"/>
        <v>Альтус-Збалансований</v>
      </c>
      <c r="C32" s="83">
        <f t="shared" si="0"/>
        <v>3394082.58</v>
      </c>
      <c r="D32" s="130">
        <f t="shared" si="1"/>
        <v>0.03951995238541464</v>
      </c>
      <c r="H32" s="19"/>
    </row>
    <row r="33" spans="2:4" ht="14.25">
      <c r="B33" s="82" t="str">
        <f t="shared" si="0"/>
        <v>КІНТО-Казначейський</v>
      </c>
      <c r="C33" s="83">
        <f t="shared" si="0"/>
        <v>2612483.48</v>
      </c>
      <c r="D33" s="130">
        <f t="shared" si="1"/>
        <v>0.03041918406631177</v>
      </c>
    </row>
    <row r="34" spans="2:4" ht="14.25">
      <c r="B34" s="82" t="str">
        <f>B13</f>
        <v>УНІВЕР.УА/Володимир Великий: Фонд Збалансований</v>
      </c>
      <c r="C34" s="83">
        <f>C13</f>
        <v>1655772.46</v>
      </c>
      <c r="D34" s="130">
        <f t="shared" si="1"/>
        <v>0.019279450996823086</v>
      </c>
    </row>
  </sheetData>
  <mergeCells count="4">
    <mergeCell ref="A1:H1"/>
    <mergeCell ref="A20:B20"/>
    <mergeCell ref="A22:H22"/>
    <mergeCell ref="A21:H21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2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5" t="s">
        <v>112</v>
      </c>
      <c r="B1" s="185"/>
      <c r="C1" s="185"/>
      <c r="D1" s="185"/>
      <c r="E1" s="185"/>
      <c r="F1" s="185"/>
      <c r="G1" s="185"/>
      <c r="H1" s="185"/>
      <c r="I1" s="185"/>
      <c r="J1" s="100"/>
    </row>
    <row r="2" spans="1:11" s="20" customFormat="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0" customFormat="1" ht="14.25" collapsed="1">
      <c r="A4" s="21">
        <v>1</v>
      </c>
      <c r="B4" s="151" t="s">
        <v>77</v>
      </c>
      <c r="C4" s="152">
        <v>38118</v>
      </c>
      <c r="D4" s="152">
        <v>38182</v>
      </c>
      <c r="E4" s="153">
        <v>0.0015962186335871653</v>
      </c>
      <c r="F4" s="153">
        <v>0.0026950732192665416</v>
      </c>
      <c r="G4" s="153">
        <v>0.00995595426636231</v>
      </c>
      <c r="H4" s="153">
        <v>0.018289706808920503</v>
      </c>
      <c r="I4" s="153" t="s">
        <v>125</v>
      </c>
      <c r="J4" s="154">
        <v>5.40429735442986</v>
      </c>
      <c r="K4" s="123">
        <v>0.12974632767811634</v>
      </c>
    </row>
    <row r="5" spans="1:11" s="20" customFormat="1" ht="14.25" collapsed="1">
      <c r="A5" s="21">
        <v>2</v>
      </c>
      <c r="B5" s="151" t="s">
        <v>62</v>
      </c>
      <c r="C5" s="152">
        <v>38828</v>
      </c>
      <c r="D5" s="152">
        <v>39028</v>
      </c>
      <c r="E5" s="153">
        <v>0.009744021808524739</v>
      </c>
      <c r="F5" s="153">
        <v>0.020490146810517418</v>
      </c>
      <c r="G5" s="153">
        <v>0.06732084777778202</v>
      </c>
      <c r="H5" s="153">
        <v>0.10649665201784853</v>
      </c>
      <c r="I5" s="153">
        <v>0.08388194952891981</v>
      </c>
      <c r="J5" s="154">
        <v>4.006021504424755</v>
      </c>
      <c r="K5" s="124">
        <v>0.13294016136748277</v>
      </c>
    </row>
    <row r="6" spans="1:11" s="20" customFormat="1" ht="14.25" collapsed="1">
      <c r="A6" s="21">
        <v>3</v>
      </c>
      <c r="B6" s="151" t="s">
        <v>84</v>
      </c>
      <c r="C6" s="152">
        <v>38919</v>
      </c>
      <c r="D6" s="152">
        <v>39092</v>
      </c>
      <c r="E6" s="153">
        <v>-0.0038953045870661063</v>
      </c>
      <c r="F6" s="153">
        <v>-0.012424635959683128</v>
      </c>
      <c r="G6" s="153">
        <v>-0.011795663762163344</v>
      </c>
      <c r="H6" s="153">
        <v>0.05855476436967488</v>
      </c>
      <c r="I6" s="153">
        <v>0.022601778403269712</v>
      </c>
      <c r="J6" s="154">
        <v>1.864658235294137</v>
      </c>
      <c r="K6" s="124">
        <v>0.08619712229842236</v>
      </c>
    </row>
    <row r="7" spans="1:11" s="20" customFormat="1" ht="14.25" collapsed="1">
      <c r="A7" s="21">
        <v>4</v>
      </c>
      <c r="B7" s="151" t="s">
        <v>81</v>
      </c>
      <c r="C7" s="152">
        <v>38919</v>
      </c>
      <c r="D7" s="152">
        <v>39092</v>
      </c>
      <c r="E7" s="153">
        <v>-0.051553134896580644</v>
      </c>
      <c r="F7" s="153">
        <v>-0.06370519300685695</v>
      </c>
      <c r="G7" s="153">
        <v>-0.14601515693403677</v>
      </c>
      <c r="H7" s="153">
        <v>-0.12232920296796568</v>
      </c>
      <c r="I7" s="153">
        <v>-0.14530218148575724</v>
      </c>
      <c r="J7" s="154">
        <v>-0.2573298596294269</v>
      </c>
      <c r="K7" s="124">
        <v>-0.023101492500105847</v>
      </c>
    </row>
    <row r="8" spans="1:11" s="20" customFormat="1" ht="14.25" collapsed="1">
      <c r="A8" s="21">
        <v>5</v>
      </c>
      <c r="B8" s="151" t="s">
        <v>122</v>
      </c>
      <c r="C8" s="152">
        <v>38968</v>
      </c>
      <c r="D8" s="152">
        <v>39140</v>
      </c>
      <c r="E8" s="153">
        <v>-0.005885919224818181</v>
      </c>
      <c r="F8" s="153" t="s">
        <v>125</v>
      </c>
      <c r="G8" s="153">
        <v>-0.013798985526202179</v>
      </c>
      <c r="H8" s="153">
        <v>-0.05464359455402845</v>
      </c>
      <c r="I8" s="153">
        <v>-0.023656168300882574</v>
      </c>
      <c r="J8" s="154">
        <v>-0.5068761765837113</v>
      </c>
      <c r="K8" s="124">
        <v>-0.05457707834320191</v>
      </c>
    </row>
    <row r="9" spans="1:11" s="20" customFormat="1" ht="14.25" collapsed="1">
      <c r="A9" s="21">
        <v>6</v>
      </c>
      <c r="B9" s="151" t="s">
        <v>20</v>
      </c>
      <c r="C9" s="152">
        <v>39413</v>
      </c>
      <c r="D9" s="152">
        <v>39589</v>
      </c>
      <c r="E9" s="153">
        <v>0.011593226494569953</v>
      </c>
      <c r="F9" s="153">
        <v>0.0270389719866595</v>
      </c>
      <c r="G9" s="153">
        <v>0.08607815844192235</v>
      </c>
      <c r="H9" s="153">
        <v>0.17210146584356378</v>
      </c>
      <c r="I9" s="153">
        <v>0.1293237239917</v>
      </c>
      <c r="J9" s="154">
        <v>2.847042495413615</v>
      </c>
      <c r="K9" s="124">
        <v>0.12583664219185975</v>
      </c>
    </row>
    <row r="10" spans="1:11" s="20" customFormat="1" ht="14.25" collapsed="1">
      <c r="A10" s="21">
        <v>7</v>
      </c>
      <c r="B10" s="151" t="s">
        <v>120</v>
      </c>
      <c r="C10" s="152">
        <v>39429</v>
      </c>
      <c r="D10" s="152">
        <v>39618</v>
      </c>
      <c r="E10" s="153">
        <v>0.005857608889812571</v>
      </c>
      <c r="F10" s="153">
        <v>-0.03144447649414217</v>
      </c>
      <c r="G10" s="153">
        <v>-0.036085182353785994</v>
      </c>
      <c r="H10" s="153">
        <v>-0.09349708401316636</v>
      </c>
      <c r="I10" s="153">
        <v>-0.07765396964166749</v>
      </c>
      <c r="J10" s="154">
        <v>0.13482615949632626</v>
      </c>
      <c r="K10" s="124">
        <v>0.011268111444606932</v>
      </c>
    </row>
    <row r="11" spans="1:11" s="20" customFormat="1" ht="14.25" collapsed="1">
      <c r="A11" s="21">
        <v>8</v>
      </c>
      <c r="B11" s="151" t="s">
        <v>23</v>
      </c>
      <c r="C11" s="152">
        <v>39560</v>
      </c>
      <c r="D11" s="152">
        <v>39770</v>
      </c>
      <c r="E11" s="153">
        <v>-0.03460826124808691</v>
      </c>
      <c r="F11" s="153">
        <v>-0.015791135251754018</v>
      </c>
      <c r="G11" s="153">
        <v>-0.05931045378666222</v>
      </c>
      <c r="H11" s="153">
        <v>-0.026460147523379107</v>
      </c>
      <c r="I11" s="153" t="s">
        <v>125</v>
      </c>
      <c r="J11" s="154">
        <v>0.010567623604441412</v>
      </c>
      <c r="K11" s="124">
        <v>0.0009674395539616132</v>
      </c>
    </row>
    <row r="12" spans="1:11" s="20" customFormat="1" ht="14.25" collapsed="1">
      <c r="A12" s="21">
        <v>9</v>
      </c>
      <c r="B12" s="151" t="s">
        <v>79</v>
      </c>
      <c r="C12" s="152">
        <v>39884</v>
      </c>
      <c r="D12" s="152">
        <v>40001</v>
      </c>
      <c r="E12" s="153">
        <v>-0.008796344115771015</v>
      </c>
      <c r="F12" s="153">
        <v>-0.011665767450990128</v>
      </c>
      <c r="G12" s="153">
        <v>-0.014095663988388352</v>
      </c>
      <c r="H12" s="153">
        <v>-0.03638545529725623</v>
      </c>
      <c r="I12" s="153">
        <v>-0.028053945301984684</v>
      </c>
      <c r="J12" s="154">
        <v>0.2496976364925505</v>
      </c>
      <c r="K12" s="124">
        <v>0.02200995494053193</v>
      </c>
    </row>
    <row r="13" spans="1:11" s="20" customFormat="1" ht="14.25">
      <c r="A13" s="21">
        <v>10</v>
      </c>
      <c r="B13" s="151" t="s">
        <v>127</v>
      </c>
      <c r="C13" s="152">
        <v>40031</v>
      </c>
      <c r="D13" s="152">
        <v>40129</v>
      </c>
      <c r="E13" s="153">
        <v>-0.005231533887748774</v>
      </c>
      <c r="F13" s="153" t="s">
        <v>125</v>
      </c>
      <c r="G13" s="153" t="s">
        <v>125</v>
      </c>
      <c r="H13" s="153" t="s">
        <v>125</v>
      </c>
      <c r="I13" s="153">
        <v>-0.05563816134011268</v>
      </c>
      <c r="J13" s="154">
        <v>-0.32364720999888974</v>
      </c>
      <c r="K13" s="124">
        <v>-0.03877646179821592</v>
      </c>
    </row>
    <row r="14" spans="1:11" s="20" customFormat="1" ht="14.25" collapsed="1">
      <c r="A14" s="21">
        <v>11</v>
      </c>
      <c r="B14" s="151" t="s">
        <v>60</v>
      </c>
      <c r="C14" s="152">
        <v>40253</v>
      </c>
      <c r="D14" s="152">
        <v>40366</v>
      </c>
      <c r="E14" s="153">
        <v>0.00016771695385475738</v>
      </c>
      <c r="F14" s="153">
        <v>0.007227687081198031</v>
      </c>
      <c r="G14" s="153">
        <v>-0.03243302139514814</v>
      </c>
      <c r="H14" s="153">
        <v>0.07379110842687497</v>
      </c>
      <c r="I14" s="153">
        <v>0.042017567962821634</v>
      </c>
      <c r="J14" s="154">
        <v>0.45812952857800293</v>
      </c>
      <c r="K14" s="124">
        <v>0.04166963716965122</v>
      </c>
    </row>
    <row r="15" spans="1:11" s="20" customFormat="1" ht="14.25">
      <c r="A15" s="21">
        <v>12</v>
      </c>
      <c r="B15" s="151" t="s">
        <v>61</v>
      </c>
      <c r="C15" s="152">
        <v>40114</v>
      </c>
      <c r="D15" s="152">
        <v>40401</v>
      </c>
      <c r="E15" s="153">
        <v>-0.006058704388540392</v>
      </c>
      <c r="F15" s="153">
        <v>-0.009215234181707554</v>
      </c>
      <c r="G15" s="153">
        <v>-0.04924754093660999</v>
      </c>
      <c r="H15" s="153">
        <v>-0.16692541299921115</v>
      </c>
      <c r="I15" s="153">
        <v>-0.17059754906470126</v>
      </c>
      <c r="J15" s="154">
        <v>0.4089829795855391</v>
      </c>
      <c r="K15" s="124">
        <v>0.038214914118485765</v>
      </c>
    </row>
    <row r="16" spans="1:11" s="20" customFormat="1" ht="14.25">
      <c r="A16" s="21">
        <v>13</v>
      </c>
      <c r="B16" s="151" t="s">
        <v>64</v>
      </c>
      <c r="C16" s="152">
        <v>40226</v>
      </c>
      <c r="D16" s="152">
        <v>40430</v>
      </c>
      <c r="E16" s="153">
        <v>-0.002275323445635191</v>
      </c>
      <c r="F16" s="153">
        <v>0.007121945735381052</v>
      </c>
      <c r="G16" s="153">
        <v>0.019851092978778073</v>
      </c>
      <c r="H16" s="153">
        <v>0.035238616535526734</v>
      </c>
      <c r="I16" s="153">
        <v>0.0265955250576817</v>
      </c>
      <c r="J16" s="154">
        <v>2.382711472929924</v>
      </c>
      <c r="K16" s="124">
        <v>0.14392707739624866</v>
      </c>
    </row>
    <row r="17" spans="1:11" s="20" customFormat="1" ht="14.25">
      <c r="A17" s="21">
        <v>14</v>
      </c>
      <c r="B17" s="151" t="s">
        <v>83</v>
      </c>
      <c r="C17" s="152">
        <v>40427</v>
      </c>
      <c r="D17" s="152">
        <v>40543</v>
      </c>
      <c r="E17" s="153">
        <v>0.010977370459479552</v>
      </c>
      <c r="F17" s="153">
        <v>0.01675814893233074</v>
      </c>
      <c r="G17" s="153">
        <v>0.06537348628313655</v>
      </c>
      <c r="H17" s="153">
        <v>0.14701281382518427</v>
      </c>
      <c r="I17" s="153">
        <v>0.11149744915345039</v>
      </c>
      <c r="J17" s="154">
        <v>2.1516126121371335</v>
      </c>
      <c r="K17" s="124">
        <v>0.140126105359055</v>
      </c>
    </row>
    <row r="18" spans="1:11" s="20" customFormat="1" ht="14.25">
      <c r="A18" s="21">
        <v>15</v>
      </c>
      <c r="B18" s="151" t="s">
        <v>73</v>
      </c>
      <c r="C18" s="152">
        <v>40444</v>
      </c>
      <c r="D18" s="152">
        <v>40638</v>
      </c>
      <c r="E18" s="153">
        <v>-0.020808766100204656</v>
      </c>
      <c r="F18" s="153">
        <v>-0.01743232863888311</v>
      </c>
      <c r="G18" s="153">
        <v>-0.06468411397565721</v>
      </c>
      <c r="H18" s="153">
        <v>-0.08008389165301988</v>
      </c>
      <c r="I18" s="153">
        <v>-0.07030311324856608</v>
      </c>
      <c r="J18" s="154">
        <v>0.25964382608695136</v>
      </c>
      <c r="K18" s="124">
        <v>0.027550951109789334</v>
      </c>
    </row>
    <row r="19" spans="1:11" s="20" customFormat="1" ht="14.25" collapsed="1">
      <c r="A19" s="21">
        <v>16</v>
      </c>
      <c r="B19" s="151" t="s">
        <v>82</v>
      </c>
      <c r="C19" s="152">
        <v>40427</v>
      </c>
      <c r="D19" s="152">
        <v>40708</v>
      </c>
      <c r="E19" s="153">
        <v>-0.003945874183179265</v>
      </c>
      <c r="F19" s="153">
        <v>0.005574088041892411</v>
      </c>
      <c r="G19" s="153">
        <v>0.04984881138792718</v>
      </c>
      <c r="H19" s="153">
        <v>0.12701860089014305</v>
      </c>
      <c r="I19" s="153">
        <v>0.08980506096495477</v>
      </c>
      <c r="J19" s="154">
        <v>2.5778726313276854</v>
      </c>
      <c r="K19" s="124">
        <v>0.1659791525418668</v>
      </c>
    </row>
    <row r="20" spans="1:11" s="20" customFormat="1" ht="14.25" collapsed="1">
      <c r="A20" s="21">
        <v>17</v>
      </c>
      <c r="B20" s="151" t="s">
        <v>104</v>
      </c>
      <c r="C20" s="152">
        <v>41026</v>
      </c>
      <c r="D20" s="152">
        <v>41242</v>
      </c>
      <c r="E20" s="153">
        <v>-0.021987214915585418</v>
      </c>
      <c r="F20" s="153">
        <v>0.005552932098584762</v>
      </c>
      <c r="G20" s="153">
        <v>0.00044230945131595867</v>
      </c>
      <c r="H20" s="153">
        <v>0.058988156675908954</v>
      </c>
      <c r="I20" s="153">
        <v>0.03666375445302417</v>
      </c>
      <c r="J20" s="154">
        <v>1.3584756522523884</v>
      </c>
      <c r="K20" s="124">
        <v>0.13368231059391555</v>
      </c>
    </row>
    <row r="21" spans="1:12" s="20" customFormat="1" ht="15.75" thickBot="1">
      <c r="A21" s="150"/>
      <c r="B21" s="155" t="s">
        <v>105</v>
      </c>
      <c r="C21" s="156" t="s">
        <v>51</v>
      </c>
      <c r="D21" s="156" t="s">
        <v>51</v>
      </c>
      <c r="E21" s="157">
        <f>AVERAGE(E4:E20)</f>
        <v>-0.0073594245737286955</v>
      </c>
      <c r="F21" s="157">
        <f>AVERAGE(F4:F20)</f>
        <v>-0.00461465180521244</v>
      </c>
      <c r="G21" s="157">
        <f>AVERAGE(G4:G20)</f>
        <v>-0.00803719512946436</v>
      </c>
      <c r="H21" s="157">
        <f>AVERAGE(H4:H20)</f>
        <v>0.013572943524101176</v>
      </c>
      <c r="I21" s="157">
        <f>AVERAGE(I4:I20)</f>
        <v>-0.0019212185911899882</v>
      </c>
      <c r="J21" s="156" t="s">
        <v>51</v>
      </c>
      <c r="K21" s="157">
        <f>AVERAGE(K4:K20)</f>
        <v>0.06374475736014532</v>
      </c>
      <c r="L21" s="158"/>
    </row>
    <row r="22" spans="1:11" s="20" customFormat="1" ht="14.25">
      <c r="A22" s="189" t="s">
        <v>94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s="20" customFormat="1" ht="15" collapsed="1" thickBot="1">
      <c r="A23" s="184"/>
      <c r="B23" s="184"/>
      <c r="C23" s="184"/>
      <c r="D23" s="184"/>
      <c r="E23" s="184"/>
      <c r="F23" s="184"/>
      <c r="G23" s="184"/>
      <c r="H23" s="184"/>
      <c r="I23" s="169"/>
      <c r="J23" s="169"/>
      <c r="K23" s="169"/>
    </row>
    <row r="24" spans="5:10" s="20" customFormat="1" ht="14.25" collapsed="1">
      <c r="E24" s="107"/>
      <c r="J24" s="19"/>
    </row>
    <row r="25" spans="5:10" s="20" customFormat="1" ht="14.25" collapsed="1">
      <c r="E25" s="108"/>
      <c r="J25" s="19"/>
    </row>
    <row r="26" spans="5:10" s="20" customFormat="1" ht="14.25">
      <c r="E26" s="107"/>
      <c r="F26" s="107"/>
      <c r="J26" s="19"/>
    </row>
    <row r="27" spans="5:10" s="20" customFormat="1" ht="14.25" collapsed="1">
      <c r="E27" s="108"/>
      <c r="I27" s="108"/>
      <c r="J27" s="19"/>
    </row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/>
    <row r="42" s="20" customFormat="1" ht="14.25"/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</sheetData>
  <mergeCells count="5">
    <mergeCell ref="A23:H23"/>
    <mergeCell ref="A1:I1"/>
    <mergeCell ref="A2:A3"/>
    <mergeCell ref="E2:K2"/>
    <mergeCell ref="A22:K22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0"/>
  <sheetViews>
    <sheetView zoomScale="85" zoomScaleNormal="85" workbookViewId="0" topLeftCell="A1">
      <selection activeCell="A24" sqref="A2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1" t="s">
        <v>113</v>
      </c>
      <c r="B1" s="191"/>
      <c r="C1" s="191"/>
      <c r="D1" s="191"/>
      <c r="E1" s="191"/>
      <c r="F1" s="191"/>
      <c r="G1" s="191"/>
    </row>
    <row r="2" spans="1:7" ht="15.75" thickBot="1">
      <c r="A2" s="186" t="s">
        <v>41</v>
      </c>
      <c r="B2" s="89"/>
      <c r="C2" s="192" t="s">
        <v>26</v>
      </c>
      <c r="D2" s="193"/>
      <c r="E2" s="192" t="s">
        <v>27</v>
      </c>
      <c r="F2" s="193"/>
      <c r="G2" s="90"/>
    </row>
    <row r="3" spans="1:7" ht="45.75" thickBot="1">
      <c r="A3" s="187"/>
      <c r="B3" s="42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8" ht="15" customHeight="1">
      <c r="A4" s="21">
        <v>1</v>
      </c>
      <c r="B4" s="37" t="s">
        <v>81</v>
      </c>
      <c r="C4" s="38">
        <v>296.13242</v>
      </c>
      <c r="D4" s="95">
        <v>0.2884697686873803</v>
      </c>
      <c r="E4" s="39">
        <v>470</v>
      </c>
      <c r="F4" s="95">
        <v>0.35850495804729215</v>
      </c>
      <c r="G4" s="40">
        <v>354.94603989321126</v>
      </c>
      <c r="H4" s="54"/>
    </row>
    <row r="5" spans="1:8" ht="14.25" customHeight="1">
      <c r="A5" s="21">
        <v>2</v>
      </c>
      <c r="B5" s="37" t="s">
        <v>20</v>
      </c>
      <c r="C5" s="38">
        <v>349.7003500000005</v>
      </c>
      <c r="D5" s="95">
        <v>0.05886999060082713</v>
      </c>
      <c r="E5" s="39">
        <v>73</v>
      </c>
      <c r="F5" s="95">
        <v>0.04673495518565941</v>
      </c>
      <c r="G5" s="40">
        <v>278.7723809539053</v>
      </c>
      <c r="H5" s="54"/>
    </row>
    <row r="6" spans="1:7" ht="14.25">
      <c r="A6" s="21">
        <v>3</v>
      </c>
      <c r="B6" s="37" t="s">
        <v>62</v>
      </c>
      <c r="C6" s="38">
        <v>32.752870000000115</v>
      </c>
      <c r="D6" s="95">
        <v>0.009744021808559837</v>
      </c>
      <c r="E6" s="39">
        <v>0</v>
      </c>
      <c r="F6" s="95">
        <v>0</v>
      </c>
      <c r="G6" s="40">
        <v>0</v>
      </c>
    </row>
    <row r="7" spans="1:7" ht="14.25">
      <c r="A7" s="21">
        <v>4</v>
      </c>
      <c r="B7" s="37" t="s">
        <v>83</v>
      </c>
      <c r="C7" s="38">
        <v>12.969669999999926</v>
      </c>
      <c r="D7" s="95">
        <v>0.010977370459479583</v>
      </c>
      <c r="E7" s="39">
        <v>0</v>
      </c>
      <c r="F7" s="95">
        <v>0</v>
      </c>
      <c r="G7" s="40">
        <v>0</v>
      </c>
    </row>
    <row r="8" spans="1:7" ht="14.25">
      <c r="A8" s="21">
        <v>5</v>
      </c>
      <c r="B8" s="37" t="s">
        <v>120</v>
      </c>
      <c r="C8" s="38">
        <v>6.298050000000047</v>
      </c>
      <c r="D8" s="95">
        <v>0.005857608889834045</v>
      </c>
      <c r="E8" s="39">
        <v>0</v>
      </c>
      <c r="F8" s="95">
        <v>0</v>
      </c>
      <c r="G8" s="40">
        <v>0</v>
      </c>
    </row>
    <row r="9" spans="1:7" ht="14.25">
      <c r="A9" s="21">
        <v>6</v>
      </c>
      <c r="B9" s="37" t="s">
        <v>122</v>
      </c>
      <c r="C9" s="38">
        <v>-2.5809899999999906</v>
      </c>
      <c r="D9" s="95">
        <v>-0.00588591922482664</v>
      </c>
      <c r="E9" s="39">
        <v>0</v>
      </c>
      <c r="F9" s="95">
        <v>0</v>
      </c>
      <c r="G9" s="40">
        <v>0</v>
      </c>
    </row>
    <row r="10" spans="1:8" ht="14.25">
      <c r="A10" s="21">
        <v>7</v>
      </c>
      <c r="B10" s="37" t="s">
        <v>84</v>
      </c>
      <c r="C10" s="38">
        <v>-6.474959999999963</v>
      </c>
      <c r="D10" s="95">
        <v>-0.00389530458708726</v>
      </c>
      <c r="E10" s="39">
        <v>0</v>
      </c>
      <c r="F10" s="95">
        <v>0</v>
      </c>
      <c r="G10" s="40">
        <v>0</v>
      </c>
      <c r="H10" s="54"/>
    </row>
    <row r="11" spans="1:8" ht="14.25">
      <c r="A11" s="21">
        <v>8</v>
      </c>
      <c r="B11" s="37" t="s">
        <v>64</v>
      </c>
      <c r="C11" s="38">
        <v>-9.689179999999704</v>
      </c>
      <c r="D11" s="95">
        <v>-0.002275323445637744</v>
      </c>
      <c r="E11" s="39">
        <v>0</v>
      </c>
      <c r="F11" s="95">
        <v>0</v>
      </c>
      <c r="G11" s="40">
        <v>0</v>
      </c>
      <c r="H11" s="54"/>
    </row>
    <row r="12" spans="1:7" ht="14.25">
      <c r="A12" s="21">
        <v>9</v>
      </c>
      <c r="B12" s="37" t="s">
        <v>82</v>
      </c>
      <c r="C12" s="38">
        <v>-29.679860000000335</v>
      </c>
      <c r="D12" s="95">
        <v>-0.003945874183200734</v>
      </c>
      <c r="E12" s="39">
        <v>0</v>
      </c>
      <c r="F12" s="95">
        <v>0</v>
      </c>
      <c r="G12" s="40">
        <v>0</v>
      </c>
    </row>
    <row r="13" spans="1:7" ht="14.25">
      <c r="A13" s="21">
        <v>10</v>
      </c>
      <c r="B13" s="37" t="s">
        <v>61</v>
      </c>
      <c r="C13" s="38">
        <v>-30.670060000000518</v>
      </c>
      <c r="D13" s="95">
        <v>-0.006058704388523887</v>
      </c>
      <c r="E13" s="39">
        <v>0</v>
      </c>
      <c r="F13" s="95">
        <v>0</v>
      </c>
      <c r="G13" s="40">
        <v>0</v>
      </c>
    </row>
    <row r="14" spans="1:7" ht="14.25">
      <c r="A14" s="21">
        <v>11</v>
      </c>
      <c r="B14" s="37" t="s">
        <v>79</v>
      </c>
      <c r="C14" s="38">
        <v>-49.44474000000022</v>
      </c>
      <c r="D14" s="95">
        <v>-0.00926466618328137</v>
      </c>
      <c r="E14" s="39">
        <v>-2</v>
      </c>
      <c r="F14" s="95">
        <v>-0.0004724781478856603</v>
      </c>
      <c r="G14" s="40">
        <v>-2.518036872194588</v>
      </c>
    </row>
    <row r="15" spans="1:7" ht="14.25">
      <c r="A15" s="21">
        <v>12</v>
      </c>
      <c r="B15" s="37" t="s">
        <v>23</v>
      </c>
      <c r="C15" s="38">
        <v>-46.10009000000009</v>
      </c>
      <c r="D15" s="95">
        <v>-0.05716414299454743</v>
      </c>
      <c r="E15" s="39">
        <v>-180</v>
      </c>
      <c r="F15" s="95">
        <v>-0.02336448598130841</v>
      </c>
      <c r="G15" s="40">
        <v>-18.843280607476594</v>
      </c>
    </row>
    <row r="16" spans="1:7" ht="14.25">
      <c r="A16" s="21">
        <v>13</v>
      </c>
      <c r="B16" s="37" t="s">
        <v>73</v>
      </c>
      <c r="C16" s="38">
        <v>-64.73625</v>
      </c>
      <c r="D16" s="95">
        <v>-0.03904041048623451</v>
      </c>
      <c r="E16" s="39">
        <v>-24</v>
      </c>
      <c r="F16" s="95">
        <v>-0.018619084561675717</v>
      </c>
      <c r="G16" s="40">
        <v>-30.345389790535293</v>
      </c>
    </row>
    <row r="17" spans="1:7" ht="14.25">
      <c r="A17" s="21">
        <v>14</v>
      </c>
      <c r="B17" s="37" t="s">
        <v>104</v>
      </c>
      <c r="C17" s="38">
        <v>-93.45816999999992</v>
      </c>
      <c r="D17" s="95">
        <v>-0.034538132039912954</v>
      </c>
      <c r="E17" s="39">
        <v>-144</v>
      </c>
      <c r="F17" s="95">
        <v>-0.012833080830585509</v>
      </c>
      <c r="G17" s="40">
        <v>-34.5957124634536</v>
      </c>
    </row>
    <row r="18" spans="1:7" ht="14.25">
      <c r="A18" s="21">
        <v>15</v>
      </c>
      <c r="B18" s="37" t="s">
        <v>77</v>
      </c>
      <c r="C18" s="38">
        <v>13.210679999999702</v>
      </c>
      <c r="D18" s="95">
        <v>0.0004353758979341076</v>
      </c>
      <c r="E18" s="39">
        <v>-55</v>
      </c>
      <c r="F18" s="95">
        <v>-0.0011589927299546939</v>
      </c>
      <c r="G18" s="40">
        <v>-35.211467062893824</v>
      </c>
    </row>
    <row r="19" spans="1:7" ht="14.25">
      <c r="A19" s="21">
        <v>16</v>
      </c>
      <c r="B19" s="37" t="s">
        <v>60</v>
      </c>
      <c r="C19" s="38">
        <v>-58.40519999999926</v>
      </c>
      <c r="D19" s="95">
        <v>-0.00514337922535483</v>
      </c>
      <c r="E19" s="39">
        <v>-41361</v>
      </c>
      <c r="F19" s="95">
        <v>-0.005310205567775124</v>
      </c>
      <c r="G19" s="40">
        <v>-60.29882273251437</v>
      </c>
    </row>
    <row r="20" spans="1:7" ht="14.25">
      <c r="A20" s="21">
        <v>17</v>
      </c>
      <c r="B20" s="37" t="s">
        <v>127</v>
      </c>
      <c r="C20" s="38">
        <v>-150.56440999999992</v>
      </c>
      <c r="D20" s="95">
        <v>-0.07605702606563018</v>
      </c>
      <c r="E20" s="39">
        <v>-2073</v>
      </c>
      <c r="F20" s="95">
        <v>-0.07119796675367496</v>
      </c>
      <c r="G20" s="40">
        <v>-140.64980123677705</v>
      </c>
    </row>
    <row r="21" spans="1:8" ht="15.75" thickBot="1">
      <c r="A21" s="88"/>
      <c r="B21" s="91" t="s">
        <v>50</v>
      </c>
      <c r="C21" s="92">
        <v>169.26013000000037</v>
      </c>
      <c r="D21" s="96">
        <v>0.0019747196247139817</v>
      </c>
      <c r="E21" s="93">
        <v>-43296</v>
      </c>
      <c r="F21" s="96">
        <v>-0.005472744730132101</v>
      </c>
      <c r="G21" s="94">
        <v>311.2559100812713</v>
      </c>
      <c r="H21" s="54"/>
    </row>
    <row r="22" spans="1:8" ht="15" customHeight="1" thickBot="1">
      <c r="A22" s="190"/>
      <c r="B22" s="190"/>
      <c r="C22" s="190"/>
      <c r="D22" s="190"/>
      <c r="E22" s="190"/>
      <c r="F22" s="190"/>
      <c r="G22" s="190"/>
      <c r="H22" s="168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">
      <c r="B47" s="61"/>
      <c r="C47" s="62"/>
      <c r="D47" s="63"/>
      <c r="E47" s="64"/>
    </row>
    <row r="48" spans="2:5" ht="15">
      <c r="B48" s="61"/>
      <c r="C48" s="62"/>
      <c r="D48" s="63"/>
      <c r="E48" s="64"/>
    </row>
    <row r="49" spans="2:5" ht="15">
      <c r="B49" s="61"/>
      <c r="C49" s="62"/>
      <c r="D49" s="63"/>
      <c r="E49" s="64"/>
    </row>
    <row r="50" spans="2:5" ht="15.75" thickBot="1">
      <c r="B50" s="79"/>
      <c r="C50" s="79"/>
      <c r="D50" s="79"/>
      <c r="E50" s="79"/>
    </row>
    <row r="53" ht="14.25" customHeight="1"/>
    <row r="54" ht="14.25">
      <c r="F54" s="54"/>
    </row>
    <row r="56" ht="14.25">
      <c r="F56"/>
    </row>
    <row r="57" ht="14.25">
      <c r="F57"/>
    </row>
    <row r="58" spans="2:6" ht="30.75" thickBot="1">
      <c r="B58" s="42" t="s">
        <v>25</v>
      </c>
      <c r="C58" s="35" t="s">
        <v>57</v>
      </c>
      <c r="D58" s="35" t="s">
        <v>58</v>
      </c>
      <c r="E58" s="60" t="s">
        <v>54</v>
      </c>
      <c r="F58"/>
    </row>
    <row r="59" spans="2:5" ht="14.25">
      <c r="B59" s="37" t="str">
        <f aca="true" t="shared" si="0" ref="B59:D63">B4</f>
        <v>УНІВЕР.УА/Ярослав Мудрий: Фонд Акцiй</v>
      </c>
      <c r="C59" s="38">
        <f t="shared" si="0"/>
        <v>296.13242</v>
      </c>
      <c r="D59" s="95">
        <f t="shared" si="0"/>
        <v>0.2884697686873803</v>
      </c>
      <c r="E59" s="40">
        <f>G4</f>
        <v>354.94603989321126</v>
      </c>
    </row>
    <row r="60" spans="2:5" ht="14.25">
      <c r="B60" s="37" t="str">
        <f t="shared" si="0"/>
        <v>ОТП Класичний</v>
      </c>
      <c r="C60" s="38">
        <f t="shared" si="0"/>
        <v>349.7003500000005</v>
      </c>
      <c r="D60" s="95">
        <f t="shared" si="0"/>
        <v>0.05886999060082713</v>
      </c>
      <c r="E60" s="40">
        <f>G5</f>
        <v>278.7723809539053</v>
      </c>
    </row>
    <row r="61" spans="2:5" ht="14.25">
      <c r="B61" s="37" t="str">
        <f t="shared" si="0"/>
        <v>Альтус-Збалансований</v>
      </c>
      <c r="C61" s="38">
        <f t="shared" si="0"/>
        <v>32.752870000000115</v>
      </c>
      <c r="D61" s="95">
        <f t="shared" si="0"/>
        <v>0.009744021808559837</v>
      </c>
      <c r="E61" s="40">
        <f>G6</f>
        <v>0</v>
      </c>
    </row>
    <row r="62" spans="2:5" ht="14.25">
      <c r="B62" s="37" t="str">
        <f t="shared" si="0"/>
        <v>УНIВЕР.УА/Тарас Шевченко: Фонд Заощаджень</v>
      </c>
      <c r="C62" s="38">
        <f t="shared" si="0"/>
        <v>12.969669999999926</v>
      </c>
      <c r="D62" s="95">
        <f t="shared" si="0"/>
        <v>0.010977370459479583</v>
      </c>
      <c r="E62" s="40">
        <f>G7</f>
        <v>0</v>
      </c>
    </row>
    <row r="63" spans="2:5" ht="14.25">
      <c r="B63" s="126" t="str">
        <f t="shared" si="0"/>
        <v>ТАСК Ресурс</v>
      </c>
      <c r="C63" s="127">
        <f t="shared" si="0"/>
        <v>6.298050000000047</v>
      </c>
      <c r="D63" s="128">
        <f t="shared" si="0"/>
        <v>0.005857608889834045</v>
      </c>
      <c r="E63" s="129">
        <f>G8</f>
        <v>0</v>
      </c>
    </row>
    <row r="64" spans="2:5" ht="14.25">
      <c r="B64" s="125" t="str">
        <f aca="true" t="shared" si="1" ref="B64:D67">B16</f>
        <v>ВСІ</v>
      </c>
      <c r="C64" s="38">
        <f t="shared" si="1"/>
        <v>-64.73625</v>
      </c>
      <c r="D64" s="95">
        <f t="shared" si="1"/>
        <v>-0.03904041048623451</v>
      </c>
      <c r="E64" s="40">
        <f>G16</f>
        <v>-30.345389790535293</v>
      </c>
    </row>
    <row r="65" spans="2:5" ht="14.25">
      <c r="B65" s="125" t="str">
        <f t="shared" si="1"/>
        <v>КІНТО-Казначейський</v>
      </c>
      <c r="C65" s="38">
        <f t="shared" si="1"/>
        <v>-93.45816999999992</v>
      </c>
      <c r="D65" s="95">
        <f t="shared" si="1"/>
        <v>-0.034538132039912954</v>
      </c>
      <c r="E65" s="40">
        <f>G17</f>
        <v>-34.5957124634536</v>
      </c>
    </row>
    <row r="66" spans="2:5" ht="14.25">
      <c r="B66" s="125" t="str">
        <f t="shared" si="1"/>
        <v>КІНТО-Класичний</v>
      </c>
      <c r="C66" s="38">
        <f t="shared" si="1"/>
        <v>13.210679999999702</v>
      </c>
      <c r="D66" s="95">
        <f t="shared" si="1"/>
        <v>0.0004353758979341076</v>
      </c>
      <c r="E66" s="40">
        <f>G18</f>
        <v>-35.211467062893824</v>
      </c>
    </row>
    <row r="67" spans="2:5" ht="14.25">
      <c r="B67" s="125" t="str">
        <f t="shared" si="1"/>
        <v>ОТП Фонд Акцій</v>
      </c>
      <c r="C67" s="38">
        <f t="shared" si="1"/>
        <v>-58.40519999999926</v>
      </c>
      <c r="D67" s="95">
        <f t="shared" si="1"/>
        <v>-0.00514337922535483</v>
      </c>
      <c r="E67" s="40">
        <f>G19</f>
        <v>-60.29882273251437</v>
      </c>
    </row>
    <row r="68" spans="2:5" ht="14.25">
      <c r="B68" s="125" t="str">
        <f>B20</f>
        <v>Аргентум</v>
      </c>
      <c r="C68" s="38">
        <f>C20</f>
        <v>-150.56440999999992</v>
      </c>
      <c r="D68" s="95">
        <f>D20</f>
        <v>-0.07605702606563018</v>
      </c>
      <c r="E68" s="40">
        <f>G20</f>
        <v>-140.64980123677705</v>
      </c>
    </row>
    <row r="69" spans="2:5" ht="14.25">
      <c r="B69" s="136" t="s">
        <v>56</v>
      </c>
      <c r="C69" s="137">
        <f>C21-SUM(C59:C68)</f>
        <v>-174.63988000000094</v>
      </c>
      <c r="D69" s="138"/>
      <c r="E69" s="137">
        <f>G21-SUM(E59:E68)</f>
        <v>-21.36131747967113</v>
      </c>
    </row>
    <row r="70" spans="2:5" ht="15">
      <c r="B70" s="134" t="s">
        <v>50</v>
      </c>
      <c r="C70" s="135">
        <f>SUM(C59:C69)</f>
        <v>169.26013000000037</v>
      </c>
      <c r="D70" s="135"/>
      <c r="E70" s="135">
        <f>SUM(E59:E69)</f>
        <v>311.2559100812713</v>
      </c>
    </row>
  </sheetData>
  <mergeCells count="5">
    <mergeCell ref="A22:G22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7"/>
  <sheetViews>
    <sheetView zoomScale="80" zoomScaleNormal="80" workbookViewId="0" topLeftCell="A4">
      <selection activeCell="A20" sqref="A20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25</v>
      </c>
      <c r="B1" s="68" t="s">
        <v>88</v>
      </c>
      <c r="C1" s="10"/>
    </row>
    <row r="2" spans="1:3" ht="14.25">
      <c r="A2" s="176" t="s">
        <v>81</v>
      </c>
      <c r="B2" s="177">
        <v>-0.051553134896580644</v>
      </c>
      <c r="C2" s="10"/>
    </row>
    <row r="3" spans="1:3" ht="14.25">
      <c r="A3" s="140" t="s">
        <v>23</v>
      </c>
      <c r="B3" s="204">
        <v>-0.03460826124808691</v>
      </c>
      <c r="C3" s="10"/>
    </row>
    <row r="4" spans="1:3" ht="14.25">
      <c r="A4" s="139" t="s">
        <v>104</v>
      </c>
      <c r="B4" s="146">
        <v>-0.021987214915585418</v>
      </c>
      <c r="C4" s="10"/>
    </row>
    <row r="5" spans="1:3" ht="14.25">
      <c r="A5" s="139" t="s">
        <v>73</v>
      </c>
      <c r="B5" s="147">
        <v>-0.020808766100204656</v>
      </c>
      <c r="C5" s="10"/>
    </row>
    <row r="6" spans="1:3" ht="14.25">
      <c r="A6" s="140" t="s">
        <v>79</v>
      </c>
      <c r="B6" s="148">
        <v>-0.008796344115771015</v>
      </c>
      <c r="C6" s="10"/>
    </row>
    <row r="7" spans="1:3" ht="14.25">
      <c r="A7" s="139" t="s">
        <v>61</v>
      </c>
      <c r="B7" s="147">
        <v>-0.006058704388540392</v>
      </c>
      <c r="C7" s="10"/>
    </row>
    <row r="8" spans="1:3" ht="14.25">
      <c r="A8" s="139" t="s">
        <v>122</v>
      </c>
      <c r="B8" s="147">
        <v>-0.005885919224818181</v>
      </c>
      <c r="C8" s="10"/>
    </row>
    <row r="9" spans="1:3" ht="14.25">
      <c r="A9" s="139" t="s">
        <v>127</v>
      </c>
      <c r="B9" s="147">
        <v>-0.005231533887748774</v>
      </c>
      <c r="C9" s="10"/>
    </row>
    <row r="10" spans="1:3" ht="14.25">
      <c r="A10" s="139" t="s">
        <v>82</v>
      </c>
      <c r="B10" s="147">
        <v>-0.003945874183179265</v>
      </c>
      <c r="C10" s="10"/>
    </row>
    <row r="11" spans="1:3" ht="14.25">
      <c r="A11" s="139" t="s">
        <v>84</v>
      </c>
      <c r="B11" s="147">
        <v>-0.0038953045870661063</v>
      </c>
      <c r="C11" s="10"/>
    </row>
    <row r="12" spans="1:3" ht="14.25">
      <c r="A12" s="139" t="s">
        <v>64</v>
      </c>
      <c r="B12" s="147">
        <v>-0.002275323445635191</v>
      </c>
      <c r="C12" s="10"/>
    </row>
    <row r="13" spans="1:3" ht="14.25">
      <c r="A13" s="139" t="s">
        <v>60</v>
      </c>
      <c r="B13" s="147">
        <v>0.00016771695385475738</v>
      </c>
      <c r="C13" s="10"/>
    </row>
    <row r="14" spans="1:3" ht="14.25">
      <c r="A14" s="139" t="s">
        <v>77</v>
      </c>
      <c r="B14" s="147">
        <v>0.0015962186335871653</v>
      </c>
      <c r="C14" s="10"/>
    </row>
    <row r="15" spans="1:3" ht="14.25">
      <c r="A15" s="139" t="s">
        <v>120</v>
      </c>
      <c r="B15" s="147">
        <v>0.005857608889812571</v>
      </c>
      <c r="C15" s="10"/>
    </row>
    <row r="16" spans="1:3" ht="14.25">
      <c r="A16" s="139" t="s">
        <v>62</v>
      </c>
      <c r="B16" s="147">
        <v>0.009744021808524739</v>
      </c>
      <c r="C16" s="10"/>
    </row>
    <row r="17" spans="1:3" ht="14.25">
      <c r="A17" s="139" t="s">
        <v>83</v>
      </c>
      <c r="B17" s="147">
        <v>0.010977370459479552</v>
      </c>
      <c r="C17" s="10"/>
    </row>
    <row r="18" spans="1:3" ht="14.25">
      <c r="A18" s="139" t="s">
        <v>20</v>
      </c>
      <c r="B18" s="147">
        <v>0.011593226494569953</v>
      </c>
      <c r="C18" s="10"/>
    </row>
    <row r="19" spans="1:3" ht="14.25">
      <c r="A19" s="141" t="s">
        <v>30</v>
      </c>
      <c r="B19" s="146">
        <v>-0.0073594245737287</v>
      </c>
      <c r="C19" s="10"/>
    </row>
    <row r="20" spans="1:3" ht="14.25">
      <c r="A20" s="141" t="s">
        <v>1</v>
      </c>
      <c r="B20" s="146">
        <v>0.01562713385488812</v>
      </c>
      <c r="C20" s="10"/>
    </row>
    <row r="21" spans="1:3" ht="14.25">
      <c r="A21" s="141" t="s">
        <v>0</v>
      </c>
      <c r="B21" s="146">
        <v>-0.004759286296668441</v>
      </c>
      <c r="C21" s="58"/>
    </row>
    <row r="22" spans="1:3" ht="14.25">
      <c r="A22" s="141" t="s">
        <v>31</v>
      </c>
      <c r="B22" s="146">
        <v>-0.05536464338037872</v>
      </c>
      <c r="C22" s="9"/>
    </row>
    <row r="23" spans="1:3" ht="14.25">
      <c r="A23" s="141" t="s">
        <v>32</v>
      </c>
      <c r="B23" s="146">
        <v>-0.041908487348336965</v>
      </c>
      <c r="C23" s="74"/>
    </row>
    <row r="24" spans="1:3" ht="14.25">
      <c r="A24" s="141" t="s">
        <v>33</v>
      </c>
      <c r="B24" s="146">
        <v>0.014438356164383563</v>
      </c>
      <c r="C24" s="10"/>
    </row>
    <row r="25" spans="1:3" ht="15" thickBot="1">
      <c r="A25" s="142" t="s">
        <v>107</v>
      </c>
      <c r="B25" s="149">
        <v>-0.06888646891244476</v>
      </c>
      <c r="C25" s="10"/>
    </row>
    <row r="26" spans="2:3" ht="12.75">
      <c r="B26" s="10"/>
      <c r="C26" s="10"/>
    </row>
    <row r="27" ht="12.75">
      <c r="C27" s="10"/>
    </row>
    <row r="28" spans="2:3" ht="12.75">
      <c r="B28" s="10"/>
      <c r="C28" s="10"/>
    </row>
    <row r="29" ht="12.75">
      <c r="C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8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31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9" t="s">
        <v>114</v>
      </c>
      <c r="B1" s="179"/>
      <c r="C1" s="179"/>
      <c r="D1" s="179"/>
      <c r="E1" s="179"/>
      <c r="F1" s="179"/>
      <c r="G1" s="179"/>
      <c r="H1" s="179"/>
      <c r="I1" s="179"/>
      <c r="J1" s="179"/>
      <c r="K1" s="13"/>
      <c r="L1" s="14"/>
      <c r="M1" s="14"/>
    </row>
    <row r="2" spans="1:10" ht="30.75" thickBot="1">
      <c r="A2" s="15" t="s">
        <v>41</v>
      </c>
      <c r="B2" s="15" t="s">
        <v>25</v>
      </c>
      <c r="C2" s="44" t="s">
        <v>36</v>
      </c>
      <c r="D2" s="44" t="s">
        <v>37</v>
      </c>
      <c r="E2" s="44" t="s">
        <v>42</v>
      </c>
      <c r="F2" s="44" t="s">
        <v>43</v>
      </c>
      <c r="G2" s="44" t="s">
        <v>44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09" t="s">
        <v>34</v>
      </c>
      <c r="C3" s="110" t="s">
        <v>39</v>
      </c>
      <c r="D3" s="111" t="s">
        <v>40</v>
      </c>
      <c r="E3" s="112">
        <v>1433933.13</v>
      </c>
      <c r="F3" s="113">
        <v>690</v>
      </c>
      <c r="G3" s="112">
        <v>2078.163956521739</v>
      </c>
      <c r="H3" s="53">
        <v>1000</v>
      </c>
      <c r="I3" s="109" t="s">
        <v>24</v>
      </c>
      <c r="J3" s="114" t="s">
        <v>100</v>
      </c>
    </row>
    <row r="4" spans="1:10" ht="14.25">
      <c r="A4" s="21">
        <v>2</v>
      </c>
      <c r="B4" s="109" t="s">
        <v>108</v>
      </c>
      <c r="C4" s="110" t="s">
        <v>39</v>
      </c>
      <c r="D4" s="111" t="s">
        <v>110</v>
      </c>
      <c r="E4" s="112">
        <v>962515.3001</v>
      </c>
      <c r="F4" s="113">
        <v>1978</v>
      </c>
      <c r="G4" s="112">
        <v>486.6103640546006</v>
      </c>
      <c r="H4" s="53">
        <v>1000</v>
      </c>
      <c r="I4" s="109" t="s">
        <v>22</v>
      </c>
      <c r="J4" s="114" t="s">
        <v>35</v>
      </c>
    </row>
    <row r="5" spans="1:10" ht="14.25">
      <c r="A5" s="21">
        <v>3</v>
      </c>
      <c r="B5" s="109" t="s">
        <v>131</v>
      </c>
      <c r="C5" s="110" t="s">
        <v>39</v>
      </c>
      <c r="D5" s="111" t="s">
        <v>40</v>
      </c>
      <c r="E5" s="112">
        <v>482260.3222</v>
      </c>
      <c r="F5" s="113">
        <v>26854</v>
      </c>
      <c r="G5" s="112">
        <v>17.95860289714754</v>
      </c>
      <c r="H5" s="53">
        <v>10.5</v>
      </c>
      <c r="I5" s="109" t="s">
        <v>132</v>
      </c>
      <c r="J5" s="114" t="s">
        <v>133</v>
      </c>
    </row>
    <row r="6" spans="1:10" ht="14.25">
      <c r="A6" s="21">
        <v>4</v>
      </c>
      <c r="B6" s="109" t="s">
        <v>70</v>
      </c>
      <c r="C6" s="110" t="s">
        <v>39</v>
      </c>
      <c r="D6" s="111" t="s">
        <v>40</v>
      </c>
      <c r="E6" s="112">
        <v>247237.77</v>
      </c>
      <c r="F6" s="113">
        <v>671</v>
      </c>
      <c r="G6" s="112">
        <v>368.46165424739195</v>
      </c>
      <c r="H6" s="53">
        <v>1000</v>
      </c>
      <c r="I6" s="109" t="s">
        <v>71</v>
      </c>
      <c r="J6" s="114" t="s">
        <v>48</v>
      </c>
    </row>
    <row r="7" spans="1:10" ht="15.75" thickBot="1">
      <c r="A7" s="180" t="s">
        <v>50</v>
      </c>
      <c r="B7" s="181"/>
      <c r="C7" s="115" t="s">
        <v>51</v>
      </c>
      <c r="D7" s="115" t="s">
        <v>51</v>
      </c>
      <c r="E7" s="97">
        <f>SUM(E3:E6)</f>
        <v>3125946.5223</v>
      </c>
      <c r="F7" s="98">
        <f>SUM(F3:F6)</f>
        <v>30193</v>
      </c>
      <c r="G7" s="115" t="s">
        <v>51</v>
      </c>
      <c r="H7" s="115" t="s">
        <v>51</v>
      </c>
      <c r="I7" s="115" t="s">
        <v>51</v>
      </c>
      <c r="J7" s="115" t="s">
        <v>51</v>
      </c>
    </row>
    <row r="8" spans="1:8" ht="14.25">
      <c r="A8" s="183"/>
      <c r="B8" s="183"/>
      <c r="C8" s="183"/>
      <c r="D8" s="183"/>
      <c r="E8" s="183"/>
      <c r="F8" s="183"/>
      <c r="G8" s="183"/>
      <c r="H8" s="183"/>
    </row>
  </sheetData>
  <mergeCells count="3">
    <mergeCell ref="A1:J1"/>
    <mergeCell ref="A7:B7"/>
    <mergeCell ref="A8:H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5" t="s">
        <v>115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ht="45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ht="14.25" collapsed="1">
      <c r="A4" s="21">
        <v>1</v>
      </c>
      <c r="B4" s="27" t="s">
        <v>70</v>
      </c>
      <c r="C4" s="105">
        <v>38441</v>
      </c>
      <c r="D4" s="105">
        <v>38625</v>
      </c>
      <c r="E4" s="99">
        <v>-0.0066354809108477575</v>
      </c>
      <c r="F4" s="99">
        <v>0.1229361875899897</v>
      </c>
      <c r="G4" s="99">
        <v>0.033028332908541014</v>
      </c>
      <c r="H4" s="99">
        <v>-0.27775358951924867</v>
      </c>
      <c r="I4" s="99">
        <v>-0.23894561854979735</v>
      </c>
      <c r="J4" s="106">
        <v>-0.6315383457526088</v>
      </c>
      <c r="K4" s="166">
        <v>-0.0687930819495719</v>
      </c>
    </row>
    <row r="5" spans="1:11" ht="14.25" collapsed="1">
      <c r="A5" s="21">
        <v>2</v>
      </c>
      <c r="B5" s="27" t="s">
        <v>131</v>
      </c>
      <c r="C5" s="105">
        <v>38572</v>
      </c>
      <c r="D5" s="105">
        <v>38888</v>
      </c>
      <c r="E5" s="99" t="s">
        <v>125</v>
      </c>
      <c r="F5" s="99" t="s">
        <v>125</v>
      </c>
      <c r="G5" s="99" t="s">
        <v>125</v>
      </c>
      <c r="H5" s="99" t="s">
        <v>125</v>
      </c>
      <c r="I5" s="99" t="s">
        <v>125</v>
      </c>
      <c r="J5" s="106">
        <v>0.7103431330616681</v>
      </c>
      <c r="K5" s="167">
        <v>0.04121715915433111</v>
      </c>
    </row>
    <row r="6" spans="1:11" ht="14.25">
      <c r="A6" s="21">
        <v>3</v>
      </c>
      <c r="B6" s="27" t="s">
        <v>108</v>
      </c>
      <c r="C6" s="105">
        <v>39048</v>
      </c>
      <c r="D6" s="105">
        <v>39140</v>
      </c>
      <c r="E6" s="99">
        <v>0.0037731781486747273</v>
      </c>
      <c r="F6" s="99">
        <v>0.04372814155777904</v>
      </c>
      <c r="G6" s="99">
        <v>0.007776634764121271</v>
      </c>
      <c r="H6" s="99">
        <v>-0.1126058914294602</v>
      </c>
      <c r="I6" s="99">
        <v>-0.04954548308290341</v>
      </c>
      <c r="J6" s="106">
        <v>-0.5133896359454062</v>
      </c>
      <c r="K6" s="167">
        <v>-0.0555744584058685</v>
      </c>
    </row>
    <row r="7" spans="1:11" ht="14.25">
      <c r="A7" s="21">
        <v>4</v>
      </c>
      <c r="B7" s="27" t="s">
        <v>34</v>
      </c>
      <c r="C7" s="105">
        <v>39100</v>
      </c>
      <c r="D7" s="105">
        <v>39268</v>
      </c>
      <c r="E7" s="99">
        <v>-0.01883533306154528</v>
      </c>
      <c r="F7" s="99">
        <v>-0.007080077698883858</v>
      </c>
      <c r="G7" s="99">
        <v>-0.031249007605570922</v>
      </c>
      <c r="H7" s="99">
        <v>-0.011808365250428055</v>
      </c>
      <c r="I7" s="99" t="s">
        <v>125</v>
      </c>
      <c r="J7" s="106">
        <v>1.0781639565218044</v>
      </c>
      <c r="K7" s="167">
        <v>0.06154961593986519</v>
      </c>
    </row>
    <row r="8" spans="1:11" ht="15.75" thickBot="1">
      <c r="A8" s="150"/>
      <c r="B8" s="155" t="s">
        <v>105</v>
      </c>
      <c r="C8" s="156" t="s">
        <v>51</v>
      </c>
      <c r="D8" s="156" t="s">
        <v>51</v>
      </c>
      <c r="E8" s="157">
        <f>AVERAGE(E4:E7)</f>
        <v>-0.00723254527457277</v>
      </c>
      <c r="F8" s="157">
        <f>AVERAGE(F4:F7)</f>
        <v>0.05319475048296163</v>
      </c>
      <c r="G8" s="157">
        <f>AVERAGE(G4:G7)</f>
        <v>0.0031853200223637876</v>
      </c>
      <c r="H8" s="157">
        <f>AVERAGE(H4:H7)</f>
        <v>-0.13405594873304563</v>
      </c>
      <c r="I8" s="157">
        <f>AVERAGE(I4:I7)</f>
        <v>-0.14424555081635038</v>
      </c>
      <c r="J8" s="156" t="s">
        <v>51</v>
      </c>
      <c r="K8" s="157">
        <f>AVERAGE(K4:K7)</f>
        <v>-0.005400191315311026</v>
      </c>
    </row>
    <row r="9" spans="1:11" ht="14.25">
      <c r="A9" s="196" t="s">
        <v>94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1:11" ht="15" thickBot="1">
      <c r="A10" s="194"/>
      <c r="B10" s="194"/>
      <c r="C10" s="194"/>
      <c r="D10" s="194"/>
      <c r="E10" s="194"/>
      <c r="F10" s="194"/>
      <c r="G10" s="194"/>
      <c r="H10" s="194"/>
      <c r="I10" s="194"/>
      <c r="J10" s="194"/>
      <c r="K10" s="194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120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</sheetData>
  <mergeCells count="5">
    <mergeCell ref="A10:K10"/>
    <mergeCell ref="A2:A3"/>
    <mergeCell ref="A1:J1"/>
    <mergeCell ref="E2:K2"/>
    <mergeCell ref="A9:K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8"/>
  <sheetViews>
    <sheetView zoomScale="85" zoomScaleNormal="85" workbookViewId="0" topLeftCell="A1">
      <selection activeCell="B6" sqref="B6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1" t="s">
        <v>116</v>
      </c>
      <c r="B1" s="191"/>
      <c r="C1" s="191"/>
      <c r="D1" s="191"/>
      <c r="E1" s="191"/>
      <c r="F1" s="191"/>
      <c r="G1" s="191"/>
    </row>
    <row r="2" spans="1:7" s="31" customFormat="1" ht="15.75" customHeight="1" thickBot="1">
      <c r="A2" s="186" t="s">
        <v>41</v>
      </c>
      <c r="B2" s="89"/>
      <c r="C2" s="192" t="s">
        <v>26</v>
      </c>
      <c r="D2" s="193"/>
      <c r="E2" s="192" t="s">
        <v>27</v>
      </c>
      <c r="F2" s="193"/>
      <c r="G2" s="90"/>
    </row>
    <row r="3" spans="1:7" s="31" customFormat="1" ht="45.75" thickBot="1">
      <c r="A3" s="187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31" customFormat="1" ht="14.25">
      <c r="A4" s="21">
        <v>1</v>
      </c>
      <c r="B4" s="37" t="s">
        <v>108</v>
      </c>
      <c r="C4" s="38">
        <v>3.6180899999999676</v>
      </c>
      <c r="D4" s="99">
        <v>0.003773178148701308</v>
      </c>
      <c r="E4" s="39">
        <v>0</v>
      </c>
      <c r="F4" s="99">
        <v>0</v>
      </c>
      <c r="G4" s="40">
        <v>0</v>
      </c>
    </row>
    <row r="5" spans="1:7" s="31" customFormat="1" ht="14.25">
      <c r="A5" s="21">
        <v>2</v>
      </c>
      <c r="B5" s="37" t="s">
        <v>70</v>
      </c>
      <c r="C5" s="38">
        <v>-1.6515</v>
      </c>
      <c r="D5" s="99">
        <v>-0.006635480910848427</v>
      </c>
      <c r="E5" s="39">
        <v>0</v>
      </c>
      <c r="F5" s="99">
        <v>0</v>
      </c>
      <c r="G5" s="40">
        <v>0</v>
      </c>
    </row>
    <row r="6" spans="1:7" s="31" customFormat="1" ht="14.25">
      <c r="A6" s="21">
        <v>3</v>
      </c>
      <c r="B6" s="37" t="s">
        <v>34</v>
      </c>
      <c r="C6" s="38">
        <v>-27.527090000000086</v>
      </c>
      <c r="D6" s="99">
        <v>-0.018835333061614286</v>
      </c>
      <c r="E6" s="39">
        <v>0</v>
      </c>
      <c r="F6" s="99">
        <v>0</v>
      </c>
      <c r="G6" s="40">
        <v>0</v>
      </c>
    </row>
    <row r="7" spans="1:7" s="31" customFormat="1" ht="14.25">
      <c r="A7" s="21">
        <v>4</v>
      </c>
      <c r="B7" s="37" t="s">
        <v>131</v>
      </c>
      <c r="C7" s="38" t="s">
        <v>125</v>
      </c>
      <c r="D7" s="99" t="s">
        <v>125</v>
      </c>
      <c r="E7" s="39" t="s">
        <v>125</v>
      </c>
      <c r="F7" s="99" t="s">
        <v>125</v>
      </c>
      <c r="G7" s="40" t="s">
        <v>125</v>
      </c>
    </row>
    <row r="8" spans="1:7" s="31" customFormat="1" ht="15.75" thickBot="1">
      <c r="A8" s="116"/>
      <c r="B8" s="91" t="s">
        <v>50</v>
      </c>
      <c r="C8" s="117">
        <v>-25.56050000000012</v>
      </c>
      <c r="D8" s="96">
        <v>-0.00957592267475409</v>
      </c>
      <c r="E8" s="93">
        <v>0</v>
      </c>
      <c r="F8" s="96">
        <v>0</v>
      </c>
      <c r="G8" s="94">
        <v>0</v>
      </c>
    </row>
    <row r="9" spans="1:11" s="31" customFormat="1" ht="15" customHeight="1" thickBot="1">
      <c r="A9" s="194"/>
      <c r="B9" s="194"/>
      <c r="C9" s="194"/>
      <c r="D9" s="194"/>
      <c r="E9" s="194"/>
      <c r="F9" s="194"/>
      <c r="G9" s="194"/>
      <c r="H9" s="7"/>
      <c r="I9" s="7"/>
      <c r="J9" s="7"/>
      <c r="K9" s="7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/>
    <row r="30" s="31" customFormat="1" ht="14.25"/>
    <row r="31" spans="8:9" s="31" customFormat="1" ht="14.25">
      <c r="H31" s="22"/>
      <c r="I31" s="22"/>
    </row>
    <row r="34" spans="2:5" ht="30.75" thickBot="1">
      <c r="B34" s="42" t="s">
        <v>25</v>
      </c>
      <c r="C34" s="35" t="s">
        <v>57</v>
      </c>
      <c r="D34" s="35" t="s">
        <v>58</v>
      </c>
      <c r="E34" s="36" t="s">
        <v>54</v>
      </c>
    </row>
    <row r="35" spans="1:5" ht="14.25">
      <c r="A35" s="22">
        <v>1</v>
      </c>
      <c r="B35" s="37" t="str">
        <f>B4</f>
        <v>ТАСК Український Капітал</v>
      </c>
      <c r="C35" s="121">
        <f>C4</f>
        <v>3.6180899999999676</v>
      </c>
      <c r="D35" s="99">
        <f>D4</f>
        <v>0.003773178148701308</v>
      </c>
      <c r="E35" s="122">
        <f>G4</f>
        <v>0</v>
      </c>
    </row>
    <row r="36" spans="1:5" ht="14.25">
      <c r="A36" s="22">
        <v>2</v>
      </c>
      <c r="B36" s="37" t="str">
        <f>B5</f>
        <v>Оптімум</v>
      </c>
      <c r="C36" s="121">
        <f>C5</f>
        <v>-1.6515</v>
      </c>
      <c r="D36" s="99">
        <f>D5</f>
        <v>-0.006635480910848427</v>
      </c>
      <c r="E36" s="122">
        <f>G5</f>
        <v>0</v>
      </c>
    </row>
    <row r="37" spans="1:5" ht="14.25">
      <c r="A37" s="22">
        <v>3</v>
      </c>
      <c r="B37" s="37" t="str">
        <f>B6</f>
        <v>Збалансований фонд "Паритет"</v>
      </c>
      <c r="C37" s="121">
        <f>C6</f>
        <v>-27.527090000000086</v>
      </c>
      <c r="D37" s="99">
        <f>D6</f>
        <v>-0.018835333061614286</v>
      </c>
      <c r="E37" s="122">
        <f>G6</f>
        <v>0</v>
      </c>
    </row>
    <row r="38" spans="2:5" ht="14.25">
      <c r="B38" s="37"/>
      <c r="C38" s="121"/>
      <c r="D38" s="99"/>
      <c r="E38" s="122"/>
    </row>
  </sheetData>
  <mergeCells count="5">
    <mergeCell ref="A9:G9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34</v>
      </c>
      <c r="B2" s="143">
        <v>-0.01883533306154528</v>
      </c>
      <c r="C2" s="10"/>
      <c r="D2" s="10"/>
    </row>
    <row r="3" spans="1:4" ht="14.25">
      <c r="A3" s="27" t="s">
        <v>70</v>
      </c>
      <c r="B3" s="143">
        <v>-0.0066354809108477575</v>
      </c>
      <c r="C3" s="10"/>
      <c r="D3" s="10"/>
    </row>
    <row r="4" spans="1:4" ht="14.25">
      <c r="A4" s="27" t="s">
        <v>108</v>
      </c>
      <c r="B4" s="143">
        <v>0.0037731781486747273</v>
      </c>
      <c r="C4" s="10"/>
      <c r="D4" s="10"/>
    </row>
    <row r="5" spans="1:4" ht="14.25">
      <c r="A5" s="27" t="s">
        <v>30</v>
      </c>
      <c r="B5" s="144">
        <v>-0.00723254527457277</v>
      </c>
      <c r="C5" s="10"/>
      <c r="D5" s="10"/>
    </row>
    <row r="6" spans="1:4" ht="14.25">
      <c r="A6" s="27" t="s">
        <v>1</v>
      </c>
      <c r="B6" s="144">
        <v>0.01562713385488812</v>
      </c>
      <c r="C6" s="10"/>
      <c r="D6" s="10"/>
    </row>
    <row r="7" spans="1:4" ht="14.25">
      <c r="A7" s="27" t="s">
        <v>0</v>
      </c>
      <c r="B7" s="144">
        <v>-0.004759286296668441</v>
      </c>
      <c r="C7" s="10"/>
      <c r="D7" s="10"/>
    </row>
    <row r="8" spans="1:4" ht="14.25">
      <c r="A8" s="27" t="s">
        <v>31</v>
      </c>
      <c r="B8" s="144">
        <v>-0.05536464338037872</v>
      </c>
      <c r="C8" s="10"/>
      <c r="D8" s="10"/>
    </row>
    <row r="9" spans="1:4" ht="14.25">
      <c r="A9" s="27" t="s">
        <v>32</v>
      </c>
      <c r="B9" s="144">
        <v>-0.041908487348336965</v>
      </c>
      <c r="C9" s="10"/>
      <c r="D9" s="10"/>
    </row>
    <row r="10" spans="1:4" ht="14.25">
      <c r="A10" s="27" t="s">
        <v>33</v>
      </c>
      <c r="B10" s="144">
        <v>0.014438356164383563</v>
      </c>
      <c r="C10" s="10"/>
      <c r="D10" s="10"/>
    </row>
    <row r="11" spans="1:4" ht="15" thickBot="1">
      <c r="A11" s="76" t="s">
        <v>107</v>
      </c>
      <c r="B11" s="145">
        <v>-0.06888646891244476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2019-10-07T12:50:34Z</dcterms:modified>
  <cp:category/>
  <cp:version/>
  <cp:contentType/>
  <cp:contentStatus/>
</cp:coreProperties>
</file>