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firstSheet="1" activeTab="1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'інд+дох'!$A$26:$C$26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<sst xmlns="http://schemas.openxmlformats.org/spreadsheetml/2006/main" count="341" uniqueCount="129">
  <si>
    <t>Індекс ПФТС</t>
  </si>
  <si>
    <t>Індекс УБ</t>
  </si>
  <si>
    <t>Відкриті ІСІ</t>
  </si>
  <si>
    <t>Інтервальні ІСІ</t>
  </si>
  <si>
    <t>Закриті ІСІ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</si>
  <si>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</si>
  <si>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</si>
  <si>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</si>
  <si>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</si>
  <si>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</si>
  <si>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</si>
  <si>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</si>
  <si>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</si>
  <si>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</si>
  <si>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</si>
  <si>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</si>
  <si>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</si>
  <si>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</si>
  <si>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</si>
  <si>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</si>
  <si>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</si>
  <si>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</si>
  <si>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</si>
  <si>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</si>
  <si>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</si>
  <si>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</si>
  <si>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</si>
  <si>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</si>
  <si>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</si>
  <si>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</si>
  <si>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</si>
  <si>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</si>
  <si>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</si>
  <si>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</si>
  <si>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</si>
  <si>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</si>
  <si>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</si>
  <si>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</si>
  <si>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</si>
  <si>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</si>
  <si>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</si>
  <si>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</si>
  <si>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</si>
  <si>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</si>
  <si>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</si>
  <si>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</si>
  <si>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</si>
  <si>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</si>
  <si>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</si>
  <si>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</si>
  <si>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</si>
  <si>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</si>
  <si>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</si>
  <si>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</si>
  <si>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</si>
  <si>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</si>
  <si>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</si>
  <si>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</si>
  <si>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</si>
  <si>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</si>
  <si>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</si>
  <si>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</si>
  <si>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</si>
  <si>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</si>
  <si>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</si>
  <si>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</si>
  <si>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</si>
  <si>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</si>
  <si>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</si>
  <si>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</si>
  <si>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</si>
  <si>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</si>
  <si>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</si>
  <si>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</si>
  <si>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</si>
  <si>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</si>
  <si>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</si>
  <si>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</si>
  <si>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</si>
  <si>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</si>
  <si>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</si>
  <si>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</si>
  <si>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</si>
  <si>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</si>
  <si>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</si>
  <si>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</si>
  <si>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</si>
  <si>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</si>
  <si>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</si>
  <si>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</si>
  <si>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</si>
  <si>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</si>
  <si>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</si>
  <si>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</si>
  <si>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</si>
  <si>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</si>
  <si>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</si>
  <si>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</si>
  <si>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</si>
  <si>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</si>
  <si>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</si>
  <si>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</si>
  <si>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</si>
  <si>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</si>
  <si>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</si>
  <si>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</si>
  <si>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</si>
  <si>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</si>
  <si>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</si>
  <si>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спец.</t>
  </si>
  <si>
    <t>Бонум Оптімум</t>
  </si>
  <si>
    <t>ТОВ КУА "Бонум Груп"</t>
  </si>
  <si>
    <t>http://bonum-group.com/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</si>
  <si>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</si>
  <si>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</si>
  <si>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</si>
  <si>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</si>
  <si>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</si>
  <si>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</si>
  <si>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</si>
  <si>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</si>
  <si>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</si>
  <si>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березень</t>
  </si>
  <si>
    <t>ТАСК Ресурс</t>
  </si>
  <si>
    <t>з початку 2019 року</t>
  </si>
  <si>
    <t>квітень*</t>
  </si>
  <si>
    <t>* станом на 26.04.2019</t>
  </si>
  <si>
    <t>SHANGHAI SE COMPOSITE (Китай)**</t>
  </si>
  <si>
    <t>**станом на 24.04.2019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</si>
</sst>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22" fillId="0" borderId="43" xfId="20" applyFont="1" applyFill="1" applyBorder="1" applyAlignment="1">
      <alignment horizontal="left" vertical="center" wrapText="1"/>
      <protection/>
    </xf>
    <xf numFmtId="10" fontId="20" fillId="0" borderId="12" xfId="0" applyNumberFormat="1" applyFont="1" applyBorder="1" applyAlignment="1">
      <alignment horizontal="right" vertical="center" indent="1"/>
    </xf>
    <xf numFmtId="10" fontId="22" fillId="0" borderId="45" xfId="21" applyNumberFormat="1" applyFont="1" applyFill="1" applyBorder="1" applyAlignment="1">
      <alignment horizontal="right" vertical="center" indent="1"/>
      <protection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8586520"/>
        <c:axId val="33060953"/>
      </c:barChart>
      <c:catAx>
        <c:axId val="185865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3060953"/>
        <c:crosses val="autoZero"/>
        <c:auto val="1"/>
        <c:lblOffset val="0"/>
        <c:noMultiLvlLbl val="0"/>
      </c:catAx>
      <c:valAx>
        <c:axId val="33060953"/>
        <c:scaling>
          <c:orientation val="minMax"/>
          <c:max val="0.03"/>
          <c:min val="-0.2"/>
        </c:scaling>
        <c:axPos val="l"/>
        <c:delete val="0"/>
        <c:numFmt formatCode="0%" sourceLinked="0"/>
        <c:majorTickMark val="out"/>
        <c:minorTickMark val="none"/>
        <c:tickLblPos val="nextTo"/>
        <c:crossAx val="18586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'інд+дох'!$B$26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'інд+дох'!$A$27:$A$39</c:f>
              <c:strCache/>
            </c:strRef>
          </c:cat>
          <c:val>
            <c:numRef>
              <c:f>'інд+дох'!$B$27:$B$39</c:f>
              <c:numCache/>
            </c:numRef>
          </c:val>
        </c:ser>
        <c:ser>
          <c:idx val="1"/>
          <c:order val="1"/>
          <c:tx>
            <c:strRef>
              <c:f>'інд+дох'!$C$26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'інд+дох'!$A$27:$A$39</c:f>
              <c:strCache/>
            </c:strRef>
          </c:cat>
          <c:val>
            <c:numRef>
              <c:f>'інд+дох'!$C$27:$C$39</c:f>
              <c:numCache/>
            </c:numRef>
          </c:val>
        </c:ser>
        <c:overlap val="-20"/>
        <c:gapWidth val="100"/>
        <c:axId val="29113122"/>
        <c:axId val="60691507"/>
      </c:barChart>
      <c:catAx>
        <c:axId val="29113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91507"/>
        <c:crosses val="autoZero"/>
        <c:auto val="0"/>
        <c:lblOffset val="100"/>
        <c:tickLblSkip val="1"/>
        <c:noMultiLvlLbl val="0"/>
      </c:catAx>
      <c:valAx>
        <c:axId val="60691507"/>
        <c:scaling>
          <c:orientation val="minMax"/>
          <c:max val="0.25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13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ВЧА'!$B$55:$B$65</c:f>
              <c:strCache/>
            </c:strRef>
          </c:cat>
          <c:val>
            <c:numRef>
              <c:f>'В_динаміка ВЧА'!$C$55:$C$65</c:f>
              <c:numCache/>
            </c:numRef>
          </c:val>
        </c:ser>
        <c:ser>
          <c:idx val="0"/>
          <c:order val="1"/>
          <c:tx>
            <c:strRef>
              <c:f>'В_динаміка ВЧА'!$E$54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ВЧА'!$B$55:$B$65</c:f>
              <c:strCache/>
            </c:strRef>
          </c:cat>
          <c:val>
            <c:numRef>
              <c:f>'В_динаміка ВЧА'!$E$55:$E$65</c:f>
              <c:numCache/>
            </c:numRef>
          </c:val>
        </c:ser>
        <c:overlap val="-30"/>
        <c:axId val="9352652"/>
        <c:axId val="17065005"/>
      </c:barChart>
      <c:lineChart>
        <c:grouping val="standard"/>
        <c:varyColors val="0"/>
        <c:ser>
          <c:idx val="2"/>
          <c:order val="2"/>
          <c:tx>
            <c:strRef>
              <c:f>'В_динаміка ВЧА'!$D$54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ВЧА'!$B$55:$B$64</c:f>
              <c:strCache/>
            </c:strRef>
          </c:cat>
          <c:val>
            <c:numRef>
              <c:f>'В_динаміка ВЧА'!$D$55:$D$64</c:f>
              <c:numCache/>
            </c:numRef>
          </c:val>
          <c:smooth val="0"/>
        </c:ser>
        <c:axId val="19367318"/>
        <c:axId val="40088135"/>
      </c:lineChart>
      <c:catAx>
        <c:axId val="93526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7065005"/>
        <c:crosses val="autoZero"/>
        <c:auto val="0"/>
        <c:lblOffset val="40"/>
        <c:noMultiLvlLbl val="0"/>
      </c:catAx>
      <c:valAx>
        <c:axId val="17065005"/>
        <c:scaling>
          <c:orientation val="minMax"/>
          <c:max val="1500"/>
          <c:min val="-10"/>
        </c:scaling>
        <c:axPos val="l"/>
        <c:delete val="0"/>
        <c:numFmt formatCode="#,##0" sourceLinked="0"/>
        <c:majorTickMark val="in"/>
        <c:minorTickMark val="none"/>
        <c:tickLblPos val="nextTo"/>
        <c:crossAx val="9352652"/>
        <c:crossesAt val="1"/>
        <c:crossBetween val="between"/>
        <c:dispUnits/>
      </c:valAx>
      <c:catAx>
        <c:axId val="19367318"/>
        <c:scaling>
          <c:orientation val="minMax"/>
        </c:scaling>
        <c:axPos val="b"/>
        <c:delete val="1"/>
        <c:majorTickMark val="in"/>
        <c:minorTickMark val="none"/>
        <c:tickLblPos val="nextTo"/>
        <c:crossAx val="40088135"/>
        <c:crosses val="autoZero"/>
        <c:auto val="0"/>
        <c:lblOffset val="100"/>
        <c:noMultiLvlLbl val="0"/>
      </c:catAx>
      <c:valAx>
        <c:axId val="40088135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93673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1"/>
          <c:h val="0.98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'В_діаграма(дох)'!$A$2:$A$24</c:f>
              <c:strCache/>
            </c:strRef>
          </c:cat>
          <c:val>
            <c:numRef>
              <c:f>'В_діаграма(дох)'!$B$2:$B$24</c:f>
              <c:numCache/>
            </c:numRef>
          </c:val>
        </c:ser>
        <c:gapWidth val="60"/>
        <c:axId val="25248896"/>
        <c:axId val="25913473"/>
      </c:barChart>
      <c:catAx>
        <c:axId val="25248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13473"/>
        <c:crosses val="autoZero"/>
        <c:auto val="0"/>
        <c:lblOffset val="0"/>
        <c:tickLblSkip val="1"/>
        <c:noMultiLvlLbl val="0"/>
      </c:catAx>
      <c:valAx>
        <c:axId val="25913473"/>
        <c:scaling>
          <c:orientation val="minMax"/>
          <c:max val="0.0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48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ВЧА'!$C$35:$C$37</c:f>
              <c:numCache/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ВЧА'!$E$35:$E$37</c:f>
              <c:numCache/>
            </c:numRef>
          </c:val>
        </c:ser>
        <c:overlap val="-20"/>
        <c:axId val="31894666"/>
        <c:axId val="18616539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ВЧА'!$D$35:$D$37</c:f>
              <c:numCache/>
            </c:numRef>
          </c:val>
          <c:smooth val="0"/>
        </c:ser>
        <c:axId val="33331124"/>
        <c:axId val="31544661"/>
      </c:lineChart>
      <c:catAx>
        <c:axId val="318946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8616539"/>
        <c:crosses val="autoZero"/>
        <c:auto val="0"/>
        <c:lblOffset val="100"/>
        <c:noMultiLvlLbl val="0"/>
      </c:catAx>
      <c:valAx>
        <c:axId val="18616539"/>
        <c:scaling>
          <c:orientation val="minMax"/>
          <c:max val="10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894666"/>
        <c:crossesAt val="1"/>
        <c:crossBetween val="between"/>
        <c:dispUnits/>
      </c:valAx>
      <c:catAx>
        <c:axId val="33331124"/>
        <c:scaling>
          <c:orientation val="minMax"/>
        </c:scaling>
        <c:axPos val="b"/>
        <c:delete val="1"/>
        <c:majorTickMark val="in"/>
        <c:minorTickMark val="none"/>
        <c:tickLblPos val="nextTo"/>
        <c:crossAx val="31544661"/>
        <c:crosses val="autoZero"/>
        <c:auto val="0"/>
        <c:lblOffset val="100"/>
        <c:noMultiLvlLbl val="0"/>
      </c:catAx>
      <c:valAx>
        <c:axId val="3154466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3311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15466494"/>
        <c:axId val="4980719"/>
      </c:barChart>
      <c:catAx>
        <c:axId val="15466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0719"/>
        <c:crosses val="autoZero"/>
        <c:auto val="0"/>
        <c:lblOffset val="100"/>
        <c:tickLblSkip val="1"/>
        <c:noMultiLvlLbl val="0"/>
      </c:catAx>
      <c:valAx>
        <c:axId val="4980719"/>
        <c:scaling>
          <c:orientation val="minMax"/>
          <c:max val="0.0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66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ВЧА'!$C$33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ВЧА'!$B$34:$B$34</c:f>
              <c:strCache/>
            </c:strRef>
          </c:cat>
          <c:val>
            <c:numRef>
              <c:f>'3_динаміка ВЧА'!$C$34:$C$34</c:f>
              <c:numCache/>
            </c:numRef>
          </c:val>
        </c:ser>
        <c:ser>
          <c:idx val="0"/>
          <c:order val="1"/>
          <c:tx>
            <c:strRef>
              <c:f>'3_динаміка ВЧА'!$E$33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ВЧА'!$B$34:$B$34</c:f>
              <c:strCache/>
            </c:strRef>
          </c:cat>
          <c:val>
            <c:numRef>
              <c:f>'3_динаміка ВЧА'!$E$34:$E$34</c:f>
              <c:numCache/>
            </c:numRef>
          </c:val>
        </c:ser>
        <c:overlap val="-20"/>
        <c:axId val="44826472"/>
        <c:axId val="785065"/>
      </c:barChart>
      <c:lineChart>
        <c:grouping val="standard"/>
        <c:varyColors val="0"/>
        <c:ser>
          <c:idx val="2"/>
          <c:order val="2"/>
          <c:tx>
            <c:strRef>
              <c:f>'3_динаміка ВЧА'!$D$33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ВЧА'!$D$34:$D$34</c:f>
              <c:numCache/>
            </c:numRef>
          </c:val>
          <c:smooth val="0"/>
        </c:ser>
        <c:axId val="7065586"/>
        <c:axId val="63590275"/>
      </c:lineChart>
      <c:catAx>
        <c:axId val="448264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785065"/>
        <c:crosses val="autoZero"/>
        <c:auto val="0"/>
        <c:lblOffset val="100"/>
        <c:noMultiLvlLbl val="0"/>
      </c:catAx>
      <c:valAx>
        <c:axId val="78506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826472"/>
        <c:crossesAt val="1"/>
        <c:crossBetween val="between"/>
        <c:dispUnits/>
      </c:valAx>
      <c:catAx>
        <c:axId val="7065586"/>
        <c:scaling>
          <c:orientation val="minMax"/>
        </c:scaling>
        <c:axPos val="b"/>
        <c:delete val="1"/>
        <c:majorTickMark val="in"/>
        <c:minorTickMark val="none"/>
        <c:tickLblPos val="nextTo"/>
        <c:crossAx val="63590275"/>
        <c:crosses val="autoZero"/>
        <c:auto val="0"/>
        <c:lblOffset val="100"/>
        <c:noMultiLvlLbl val="0"/>
      </c:catAx>
      <c:valAx>
        <c:axId val="63590275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0655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"/>
          <c:w val="1"/>
          <c:h val="0.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'З_діаграма(дох)'!$A$2:$A$9</c:f>
              <c:strCache/>
            </c:strRef>
          </c:cat>
          <c:val>
            <c:numRef>
              <c:f>'З_діаграма(дох)'!$B$2:$B$9</c:f>
              <c:numCache/>
            </c:numRef>
          </c:val>
        </c:ser>
        <c:gapWidth val="60"/>
        <c:axId val="35441564"/>
        <c:axId val="50538621"/>
      </c:barChart>
      <c:catAx>
        <c:axId val="35441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38621"/>
        <c:crosses val="autoZero"/>
        <c:auto val="0"/>
        <c:lblOffset val="100"/>
        <c:tickLblSkip val="1"/>
        <c:noMultiLvlLbl val="0"/>
      </c:catAx>
      <c:valAx>
        <c:axId val="50538621"/>
        <c:scaling>
          <c:orientation val="minMax"/>
          <c:max val="0.0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41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11</xdr:col>
      <xdr:colOff>666750</xdr:colOff>
      <xdr:row>21</xdr:row>
      <xdr:rowOff>142875</xdr:rowOff>
    </xdr:to>
    <xdr:graphicFrame>
      <xdr:nvGraphicFramePr>
        <xdr:cNvPr id="1" name="Chart 7"/>
        <xdr:cNvGraphicFramePr/>
      </xdr:nvGraphicFramePr>
      <xdr:xfrm>
        <a:off x="9525" y="151447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11</xdr:col>
      <xdr:colOff>628650</xdr:colOff>
      <xdr:row>45</xdr:row>
      <xdr:rowOff>133350</xdr:rowOff>
    </xdr:to>
    <xdr:graphicFrame>
      <xdr:nvGraphicFramePr>
        <xdr:cNvPr id="2" name="Chart 9"/>
        <xdr:cNvGraphicFramePr/>
      </xdr:nvGraphicFramePr>
      <xdr:xfrm>
        <a:off x="6067425" y="46101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95250</xdr:rowOff>
    </xdr:from>
    <xdr:to>
      <xdr:col>7</xdr:col>
      <xdr:colOff>47625</xdr:colOff>
      <xdr:row>48</xdr:row>
      <xdr:rowOff>142875</xdr:rowOff>
    </xdr:to>
    <xdr:graphicFrame>
      <xdr:nvGraphicFramePr>
        <xdr:cNvPr id="1" name="Chart 7"/>
        <xdr:cNvGraphicFramePr/>
      </xdr:nvGraphicFramePr>
      <xdr:xfrm>
        <a:off x="66675" y="470535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18</xdr:col>
      <xdr:colOff>200025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6105525" y="76200"/>
        <a:ext cx="10467975" cy="909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7</xdr:col>
      <xdr:colOff>9525</xdr:colOff>
      <xdr:row>31</xdr:row>
      <xdr:rowOff>133350</xdr:rowOff>
    </xdr:to>
    <xdr:graphicFrame>
      <xdr:nvGraphicFramePr>
        <xdr:cNvPr id="1" name="Chart 8"/>
        <xdr:cNvGraphicFramePr/>
      </xdr:nvGraphicFramePr>
      <xdr:xfrm>
        <a:off x="0" y="266700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123825</xdr:rowOff>
    </xdr:from>
    <xdr:to>
      <xdr:col>9</xdr:col>
      <xdr:colOff>333375</xdr:colOff>
      <xdr:row>27</xdr:row>
      <xdr:rowOff>76200</xdr:rowOff>
    </xdr:to>
    <xdr:graphicFrame>
      <xdr:nvGraphicFramePr>
        <xdr:cNvPr id="1" name="Chart 8"/>
        <xdr:cNvGraphicFramePr/>
      </xdr:nvGraphicFramePr>
      <xdr:xfrm>
        <a:off x="9525" y="222885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1"/>
  <sheetViews>
    <sheetView zoomScale="85" zoomScaleNormal="85" workbookViewId="0" topLeftCell="A1">
      <selection activeCell="F4" sqref="F4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1" t="s">
        <v>96</v>
      </c>
      <c r="B1" s="71"/>
      <c r="C1" s="71"/>
      <c r="D1" s="72"/>
      <c r="E1" s="72"/>
      <c r="F1" s="72"/>
    </row>
    <row r="2" spans="1:9" ht="15.75" thickBot="1">
      <c r="A2" s="25" t="s">
        <v>59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122</v>
      </c>
      <c r="B3" s="87">
        <v>0.0275066707258107</v>
      </c>
      <c r="C3" s="87">
        <v>0.014747960012716721</v>
      </c>
      <c r="D3" s="87">
        <v>0.00896562947588278</v>
      </c>
      <c r="E3" s="87">
        <v>-0.011769725686535485</v>
      </c>
      <c r="F3" s="87">
        <v>0.0017836608197233095</v>
      </c>
      <c r="G3" s="58"/>
      <c r="H3" s="58"/>
      <c r="I3" s="2"/>
      <c r="J3" s="2"/>
      <c r="K3" s="2"/>
      <c r="L3" s="2"/>
    </row>
    <row r="4" spans="1:12" ht="14.25">
      <c r="A4" s="86" t="s">
        <v>125</v>
      </c>
      <c r="B4" s="87">
        <v>-0.024121163532425993</v>
      </c>
      <c r="C4" s="87">
        <v>-0.0180727435178899</v>
      </c>
      <c r="D4" s="87">
        <v>-0.007809119295469</v>
      </c>
      <c r="E4" s="87">
        <v>-0.013515167224182556</v>
      </c>
      <c r="F4" s="87">
        <v>-0.005347824916571375</v>
      </c>
      <c r="G4" s="58"/>
      <c r="H4" s="58"/>
      <c r="I4" s="2"/>
      <c r="J4" s="2"/>
      <c r="K4" s="2"/>
      <c r="L4" s="2"/>
    </row>
    <row r="5" spans="1:12" ht="15" thickBot="1">
      <c r="A5" s="75" t="s">
        <v>124</v>
      </c>
      <c r="B5" s="77">
        <v>0.0010190217391303769</v>
      </c>
      <c r="C5" s="77">
        <v>-0.007389855956458469</v>
      </c>
      <c r="D5" s="77">
        <v>-0.0006061608684180582</v>
      </c>
      <c r="E5" s="77">
        <v>-0.16918794587790864</v>
      </c>
      <c r="F5" s="77"/>
      <c r="G5" s="58"/>
      <c r="H5" s="58"/>
      <c r="I5" s="2"/>
      <c r="J5" s="2"/>
      <c r="K5" s="2"/>
      <c r="L5" s="2"/>
    </row>
    <row r="6" spans="1:12" ht="14.25">
      <c r="A6" s="54"/>
      <c r="B6" s="55"/>
      <c r="C6" s="55"/>
      <c r="D6" s="55"/>
      <c r="E6" s="55"/>
      <c r="F6" s="55"/>
      <c r="G6" s="58"/>
      <c r="H6" s="58"/>
      <c r="I6" s="2"/>
      <c r="J6" s="2"/>
      <c r="K6" s="2"/>
      <c r="L6" s="2"/>
    </row>
    <row r="7" spans="1:12" ht="14.25">
      <c r="A7" s="54" t="s">
        <v>126</v>
      </c>
      <c r="B7" s="55"/>
      <c r="C7" s="55"/>
      <c r="D7" s="55"/>
      <c r="E7" s="55"/>
      <c r="F7" s="55"/>
      <c r="G7" s="58"/>
      <c r="H7" s="58"/>
      <c r="I7" s="2"/>
      <c r="J7" s="2"/>
      <c r="K7" s="2"/>
      <c r="L7" s="2"/>
    </row>
    <row r="8" spans="1:14" ht="14.25">
      <c r="A8" s="69"/>
      <c r="B8" s="68"/>
      <c r="C8" s="68"/>
      <c r="D8" s="70"/>
      <c r="E8" s="70"/>
      <c r="F8" s="70"/>
      <c r="G8" s="10"/>
      <c r="J8" s="2"/>
      <c r="K8" s="2"/>
      <c r="L8" s="2"/>
      <c r="M8" s="2"/>
      <c r="N8" s="2"/>
    </row>
    <row r="9" spans="1:14" ht="14.25">
      <c r="A9" s="69"/>
      <c r="B9" s="70"/>
      <c r="C9" s="70"/>
      <c r="D9" s="70"/>
      <c r="E9" s="70"/>
      <c r="F9" s="70"/>
      <c r="J9" s="4"/>
      <c r="K9" s="4"/>
      <c r="L9" s="4"/>
      <c r="M9" s="4"/>
      <c r="N9" s="4"/>
    </row>
    <row r="10" spans="1:6" ht="14.25">
      <c r="A10" s="69"/>
      <c r="B10" s="70"/>
      <c r="C10" s="70"/>
      <c r="D10" s="70"/>
      <c r="E10" s="70"/>
      <c r="F10" s="70"/>
    </row>
    <row r="11" spans="1:6" ht="14.25">
      <c r="A11" s="69"/>
      <c r="B11" s="70"/>
      <c r="C11" s="70"/>
      <c r="D11" s="70"/>
      <c r="E11" s="70"/>
      <c r="F11" s="70"/>
    </row>
    <row r="12" spans="1:14" ht="14.25">
      <c r="A12" s="69"/>
      <c r="B12" s="70"/>
      <c r="C12" s="70"/>
      <c r="D12" s="70"/>
      <c r="E12" s="70"/>
      <c r="F12" s="70"/>
      <c r="N12" s="10"/>
    </row>
    <row r="13" spans="1:6" ht="14.25">
      <c r="A13" s="69"/>
      <c r="B13" s="70"/>
      <c r="C13" s="70"/>
      <c r="D13" s="70"/>
      <c r="E13" s="70"/>
      <c r="F13" s="70"/>
    </row>
    <row r="14" spans="1:6" ht="14.25">
      <c r="A14" s="69"/>
      <c r="B14" s="70"/>
      <c r="C14" s="70"/>
      <c r="D14" s="70"/>
      <c r="E14" s="70"/>
      <c r="F14" s="70"/>
    </row>
    <row r="15" spans="1:6" ht="14.25">
      <c r="A15" s="69"/>
      <c r="B15" s="70"/>
      <c r="C15" s="70"/>
      <c r="D15" s="70"/>
      <c r="E15" s="70"/>
      <c r="F15" s="70"/>
    </row>
    <row r="16" spans="1:6" ht="14.25">
      <c r="A16" s="69"/>
      <c r="B16" s="70"/>
      <c r="C16" s="70"/>
      <c r="D16" s="70"/>
      <c r="E16" s="70"/>
      <c r="F16" s="70"/>
    </row>
    <row r="17" spans="1:6" ht="14.25">
      <c r="A17" s="69"/>
      <c r="B17" s="70"/>
      <c r="C17" s="70"/>
      <c r="D17" s="70"/>
      <c r="E17" s="70"/>
      <c r="F17" s="70"/>
    </row>
    <row r="18" spans="1:6" ht="14.25">
      <c r="A18" s="69"/>
      <c r="B18" s="70"/>
      <c r="C18" s="70"/>
      <c r="D18" s="70"/>
      <c r="E18" s="70"/>
      <c r="F18" s="70"/>
    </row>
    <row r="19" spans="1:6" ht="14.25">
      <c r="A19" s="69"/>
      <c r="B19" s="70"/>
      <c r="C19" s="70"/>
      <c r="D19" s="70"/>
      <c r="E19" s="70"/>
      <c r="F19" s="70"/>
    </row>
    <row r="20" spans="1:6" ht="14.25">
      <c r="A20" s="69"/>
      <c r="B20" s="70"/>
      <c r="C20" s="70"/>
      <c r="D20" s="70"/>
      <c r="E20" s="70"/>
      <c r="F20" s="70"/>
    </row>
    <row r="21" spans="1:6" ht="14.25">
      <c r="A21" s="69"/>
      <c r="B21" s="70"/>
      <c r="C21" s="70"/>
      <c r="D21" s="70"/>
      <c r="E21" s="70"/>
      <c r="F21" s="70"/>
    </row>
    <row r="22" spans="1:6" ht="14.25">
      <c r="A22" s="69"/>
      <c r="B22" s="70"/>
      <c r="C22" s="70"/>
      <c r="D22" s="70"/>
      <c r="E22" s="70"/>
      <c r="F22" s="70"/>
    </row>
    <row r="23" spans="1:6" ht="14.25">
      <c r="A23" s="69"/>
      <c r="B23" s="70"/>
      <c r="C23" s="70"/>
      <c r="D23" s="70"/>
      <c r="E23" s="70"/>
      <c r="F23" s="70"/>
    </row>
    <row r="24" spans="1:6" ht="14.25">
      <c r="A24" s="69"/>
      <c r="B24" s="70"/>
      <c r="C24" s="70"/>
      <c r="D24" s="70"/>
      <c r="E24" s="70"/>
      <c r="F24" s="70"/>
    </row>
    <row r="25" spans="1:6" ht="15" thickBot="1">
      <c r="A25" s="69"/>
      <c r="B25" s="70"/>
      <c r="C25" s="70"/>
      <c r="D25" s="70"/>
      <c r="E25" s="70"/>
      <c r="F25" s="70"/>
    </row>
    <row r="26" spans="1:6" ht="30.75" thickBot="1">
      <c r="A26" s="25" t="s">
        <v>86</v>
      </c>
      <c r="B26" s="18" t="s">
        <v>91</v>
      </c>
      <c r="C26" s="18" t="s">
        <v>72</v>
      </c>
      <c r="D26" s="74"/>
      <c r="E26" s="70"/>
      <c r="F26" s="70"/>
    </row>
    <row r="27" spans="1:6" ht="14.25">
      <c r="A27" s="27" t="s">
        <v>0</v>
      </c>
      <c r="B27" s="28">
        <v>-0.024121163532425993</v>
      </c>
      <c r="C27" s="65">
        <v>0.0010190217391303769</v>
      </c>
      <c r="D27" s="74"/>
      <c r="E27" s="70"/>
      <c r="F27" s="70"/>
    </row>
    <row r="28" spans="1:6" ht="14.25">
      <c r="A28" s="27" t="s">
        <v>1</v>
      </c>
      <c r="B28" s="28">
        <v>-0.0180727435178899</v>
      </c>
      <c r="C28" s="65">
        <v>-0.007389855956458469</v>
      </c>
      <c r="D28" s="74"/>
      <c r="E28" s="70"/>
      <c r="F28" s="70"/>
    </row>
    <row r="29" spans="1:6" ht="28.5">
      <c r="A29" s="27" t="s">
        <v>127</v>
      </c>
      <c r="B29" s="28">
        <v>-0.00401842912422834</v>
      </c>
      <c r="C29" s="65">
        <v>0.23434780865311367</v>
      </c>
      <c r="D29" s="74"/>
      <c r="E29" s="70"/>
      <c r="F29" s="70"/>
    </row>
    <row r="30" spans="1:6" ht="14.25">
      <c r="A30" s="27" t="s">
        <v>106</v>
      </c>
      <c r="B30" s="28">
        <v>0.00956710162666674</v>
      </c>
      <c r="C30" s="65">
        <v>0.025291768974317286</v>
      </c>
      <c r="D30" s="74"/>
      <c r="E30" s="70"/>
      <c r="F30" s="70"/>
    </row>
    <row r="31" spans="1:6" ht="14.25">
      <c r="A31" s="27" t="s">
        <v>6</v>
      </c>
      <c r="B31" s="28">
        <v>0.019099652571233916</v>
      </c>
      <c r="C31" s="65">
        <v>0.10161167929171055</v>
      </c>
      <c r="D31" s="74"/>
      <c r="E31" s="70"/>
      <c r="F31" s="70"/>
    </row>
    <row r="32" spans="1:6" ht="14.25">
      <c r="A32" s="27" t="s">
        <v>7</v>
      </c>
      <c r="B32" s="28">
        <v>0.022296718638989743</v>
      </c>
      <c r="C32" s="65">
        <v>0.16447918382070403</v>
      </c>
      <c r="D32" s="74"/>
      <c r="E32" s="70"/>
      <c r="F32" s="70"/>
    </row>
    <row r="33" spans="1:6" ht="14.25">
      <c r="A33" s="27" t="s">
        <v>76</v>
      </c>
      <c r="B33" s="28">
        <v>0.024916903608185548</v>
      </c>
      <c r="C33" s="65">
        <v>0.08514733941064234</v>
      </c>
      <c r="D33" s="74"/>
      <c r="E33" s="70"/>
      <c r="F33" s="70"/>
    </row>
    <row r="34" spans="1:6" ht="14.25">
      <c r="A34" s="27" t="s">
        <v>10</v>
      </c>
      <c r="B34" s="28">
        <v>0.02561757868121317</v>
      </c>
      <c r="C34" s="65">
        <v>0.1530851082281115</v>
      </c>
      <c r="D34" s="74"/>
      <c r="E34" s="70"/>
      <c r="F34" s="70"/>
    </row>
    <row r="35" spans="1:6" ht="14.25">
      <c r="A35" s="27" t="s">
        <v>11</v>
      </c>
      <c r="B35" s="28">
        <v>0.03931343494213935</v>
      </c>
      <c r="C35" s="65">
        <v>0.1850917634185394</v>
      </c>
      <c r="D35" s="74"/>
      <c r="E35" s="70"/>
      <c r="F35" s="70"/>
    </row>
    <row r="36" spans="1:6" ht="14.25">
      <c r="A36" s="27" t="s">
        <v>55</v>
      </c>
      <c r="B36" s="28">
        <v>0.04196609660214845</v>
      </c>
      <c r="C36" s="65">
        <v>0.17095476161443734</v>
      </c>
      <c r="D36" s="74"/>
      <c r="E36" s="70"/>
      <c r="F36" s="70"/>
    </row>
    <row r="37" spans="1:6" ht="14.25">
      <c r="A37" s="27" t="s">
        <v>5</v>
      </c>
      <c r="B37" s="28">
        <v>0.044085352292202895</v>
      </c>
      <c r="C37" s="65">
        <v>0.1939988116458704</v>
      </c>
      <c r="D37" s="74"/>
      <c r="E37" s="70"/>
      <c r="F37" s="70"/>
    </row>
    <row r="38" spans="1:6" ht="14.25">
      <c r="A38" s="27" t="s">
        <v>8</v>
      </c>
      <c r="B38" s="28">
        <v>0.049652430159470295</v>
      </c>
      <c r="C38" s="65">
        <v>0.11211520292264154</v>
      </c>
      <c r="D38" s="74"/>
      <c r="E38" s="70"/>
      <c r="F38" s="70"/>
    </row>
    <row r="39" spans="1:6" ht="15" thickBot="1">
      <c r="A39" s="75" t="s">
        <v>9</v>
      </c>
      <c r="B39" s="76">
        <v>0.07097320502097859</v>
      </c>
      <c r="C39" s="77">
        <v>0.16906210460121085</v>
      </c>
      <c r="D39" s="74"/>
      <c r="E39" s="70"/>
      <c r="F39" s="70"/>
    </row>
    <row r="40" spans="1:6" ht="14.25">
      <c r="A40" s="69"/>
      <c r="B40" s="70"/>
      <c r="C40" s="70"/>
      <c r="D40" s="74"/>
      <c r="E40" s="70"/>
      <c r="F40" s="70"/>
    </row>
    <row r="41" spans="1:6" ht="14.25">
      <c r="A41" s="69" t="s">
        <v>128</v>
      </c>
      <c r="B41" s="70"/>
      <c r="C41" s="70"/>
      <c r="D41" s="74"/>
      <c r="E41" s="70"/>
      <c r="F41" s="70"/>
    </row>
  </sheetData>
  <autoFilter ref="A26:C26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7" t="s">
        <v>119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0.75" thickBot="1">
      <c r="A2" s="15" t="s">
        <v>41</v>
      </c>
      <c r="B2" s="48" t="s">
        <v>25</v>
      </c>
      <c r="C2" s="18" t="s">
        <v>36</v>
      </c>
      <c r="D2" s="18" t="s">
        <v>37</v>
      </c>
      <c r="E2" s="17" t="s">
        <v>42</v>
      </c>
      <c r="F2" s="17" t="s">
        <v>65</v>
      </c>
      <c r="G2" s="17" t="s">
        <v>66</v>
      </c>
      <c r="H2" s="18" t="s">
        <v>67</v>
      </c>
      <c r="I2" s="18" t="s">
        <v>15</v>
      </c>
      <c r="J2" s="18" t="s">
        <v>16</v>
      </c>
    </row>
    <row r="3" spans="1:11" ht="14.25" customHeight="1">
      <c r="A3" s="21">
        <v>1</v>
      </c>
      <c r="B3" s="109" t="s">
        <v>85</v>
      </c>
      <c r="C3" s="110" t="s">
        <v>39</v>
      </c>
      <c r="D3" s="111" t="s">
        <v>38</v>
      </c>
      <c r="E3" s="112">
        <v>12471265.77</v>
      </c>
      <c r="F3" s="113">
        <v>172950</v>
      </c>
      <c r="G3" s="112">
        <v>72.10908222029488</v>
      </c>
      <c r="H3" s="52">
        <v>100</v>
      </c>
      <c r="I3" s="109" t="s">
        <v>97</v>
      </c>
      <c r="J3" s="114" t="s">
        <v>78</v>
      </c>
      <c r="K3" s="49"/>
    </row>
    <row r="4" spans="1:10" ht="15.75" thickBot="1">
      <c r="A4" s="178" t="s">
        <v>50</v>
      </c>
      <c r="B4" s="179"/>
      <c r="C4" s="115" t="s">
        <v>51</v>
      </c>
      <c r="D4" s="115" t="s">
        <v>51</v>
      </c>
      <c r="E4" s="97">
        <f>SUM(E3:E3)</f>
        <v>12471265.77</v>
      </c>
      <c r="F4" s="98">
        <f>SUM(F3:F3)</f>
        <v>172950</v>
      </c>
      <c r="G4" s="115" t="s">
        <v>51</v>
      </c>
      <c r="H4" s="115" t="s">
        <v>51</v>
      </c>
      <c r="I4" s="115" t="s">
        <v>51</v>
      </c>
      <c r="J4" s="115" t="s">
        <v>51</v>
      </c>
    </row>
    <row r="5" spans="1:10" ht="15" thickBot="1">
      <c r="A5" s="195"/>
      <c r="B5" s="195"/>
      <c r="C5" s="195"/>
      <c r="D5" s="195"/>
      <c r="E5" s="195"/>
      <c r="F5" s="195"/>
      <c r="G5" s="195"/>
      <c r="H5" s="195"/>
      <c r="I5" s="170"/>
      <c r="J5" s="170"/>
    </row>
  </sheetData>
  <mergeCells count="3">
    <mergeCell ref="A1:J1"/>
    <mergeCell ref="A4:B4"/>
    <mergeCell ref="A5:H5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1"/>
  <sheetViews>
    <sheetView tabSelected="1"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0" customFormat="1" ht="16.5" thickBot="1">
      <c r="A1" s="193" t="s">
        <v>120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1" s="22" customFormat="1" ht="15.75" customHeight="1" thickBot="1">
      <c r="A2" s="184" t="s">
        <v>41</v>
      </c>
      <c r="B2" s="101"/>
      <c r="C2" s="102"/>
      <c r="D2" s="103"/>
      <c r="E2" s="186" t="s">
        <v>69</v>
      </c>
      <c r="F2" s="186"/>
      <c r="G2" s="186"/>
      <c r="H2" s="186"/>
      <c r="I2" s="186"/>
      <c r="J2" s="186"/>
      <c r="K2" s="186"/>
    </row>
    <row r="3" spans="1:11" s="22" customFormat="1" ht="60.75" thickBot="1">
      <c r="A3" s="185"/>
      <c r="B3" s="104" t="s">
        <v>25</v>
      </c>
      <c r="C3" s="26" t="s">
        <v>12</v>
      </c>
      <c r="D3" s="26" t="s">
        <v>13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2" customFormat="1" ht="14.25" collapsed="1">
      <c r="A4" s="21">
        <v>1</v>
      </c>
      <c r="B4" s="27" t="s">
        <v>85</v>
      </c>
      <c r="C4" s="105">
        <v>40555</v>
      </c>
      <c r="D4" s="105">
        <v>40626</v>
      </c>
      <c r="E4" s="99">
        <v>-0.005347824916571375</v>
      </c>
      <c r="F4" s="99">
        <v>0.05773042776301285</v>
      </c>
      <c r="G4" s="99">
        <v>0.04198280465283477</v>
      </c>
      <c r="H4" s="99">
        <v>0.07957528669434999</v>
      </c>
      <c r="I4" s="99">
        <v>0.0459338014909767</v>
      </c>
      <c r="J4" s="106">
        <v>-0.2789091777970366</v>
      </c>
      <c r="K4" s="123">
        <v>-0.0395848598216203</v>
      </c>
    </row>
    <row r="5" spans="1:11" s="22" customFormat="1" ht="15.75" collapsed="1" thickBot="1">
      <c r="A5" s="171"/>
      <c r="B5" s="172" t="s">
        <v>105</v>
      </c>
      <c r="C5" s="173" t="s">
        <v>51</v>
      </c>
      <c r="D5" s="173" t="s">
        <v>51</v>
      </c>
      <c r="E5" s="174">
        <f>AVERAGE(E4:E4)</f>
        <v>-0.005347824916571375</v>
      </c>
      <c r="F5" s="174">
        <f>AVERAGE(F4:F4)</f>
        <v>0.05773042776301285</v>
      </c>
      <c r="G5" s="174">
        <f>AVERAGE(G4:G4)</f>
        <v>0.04198280465283477</v>
      </c>
      <c r="H5" s="174">
        <f>AVERAGE(H4:H4)</f>
        <v>0.07957528669434999</v>
      </c>
      <c r="I5" s="174">
        <f>AVERAGE(I4:I4)</f>
        <v>0.0459338014909767</v>
      </c>
      <c r="J5" s="173" t="s">
        <v>51</v>
      </c>
      <c r="K5" s="174">
        <f>AVERAGE(K4:K4)</f>
        <v>-0.0395848598216203</v>
      </c>
    </row>
    <row r="6" spans="1:11" s="22" customFormat="1" ht="14.25" hidden="1">
      <c r="A6" s="198" t="s">
        <v>94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1" s="22" customFormat="1" ht="15" hidden="1" thickBot="1">
      <c r="A7" s="197" t="s">
        <v>95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</row>
    <row r="8" spans="3:4" s="22" customFormat="1" ht="15.75" customHeight="1" hidden="1">
      <c r="C8" s="64"/>
      <c r="D8" s="64"/>
    </row>
    <row r="9" spans="1:11" ht="15" thickBot="1">
      <c r="A9" s="196"/>
      <c r="B9" s="196"/>
      <c r="C9" s="196"/>
      <c r="D9" s="196"/>
      <c r="E9" s="196"/>
      <c r="F9" s="196"/>
      <c r="G9" s="196"/>
      <c r="H9" s="196"/>
      <c r="I9" s="175"/>
      <c r="J9" s="175"/>
      <c r="K9" s="175"/>
    </row>
    <row r="10" spans="2:5" ht="14.25">
      <c r="B10" s="29"/>
      <c r="C10" s="107"/>
      <c r="E10" s="107"/>
    </row>
    <row r="11" spans="5:6" ht="14.25">
      <c r="E11" s="107"/>
      <c r="F11" s="107"/>
    </row>
  </sheetData>
  <mergeCells count="6">
    <mergeCell ref="A9:H9"/>
    <mergeCell ref="A7:K7"/>
    <mergeCell ref="A1:J1"/>
    <mergeCell ref="A2:A3"/>
    <mergeCell ref="E2:K2"/>
    <mergeCell ref="A6:K6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7"/>
  <sheetViews>
    <sheetView zoomScale="85" zoomScaleNormal="85" workbookViewId="0" topLeftCell="A1">
      <selection activeCell="B4" sqref="B4:G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9" t="s">
        <v>121</v>
      </c>
      <c r="B1" s="189"/>
      <c r="C1" s="189"/>
      <c r="D1" s="189"/>
      <c r="E1" s="189"/>
      <c r="F1" s="189"/>
      <c r="G1" s="189"/>
    </row>
    <row r="2" spans="1:7" s="29" customFormat="1" ht="15.75" customHeight="1" thickBot="1">
      <c r="A2" s="201" t="s">
        <v>41</v>
      </c>
      <c r="B2" s="89"/>
      <c r="C2" s="190" t="s">
        <v>26</v>
      </c>
      <c r="D2" s="199"/>
      <c r="E2" s="176" t="s">
        <v>68</v>
      </c>
      <c r="F2" s="200"/>
      <c r="G2" s="90"/>
    </row>
    <row r="3" spans="1:7" s="29" customFormat="1" ht="45.75" thickBot="1">
      <c r="A3" s="185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29" customFormat="1" ht="14.25">
      <c r="A4" s="21">
        <v>1</v>
      </c>
      <c r="B4" s="37" t="s">
        <v>85</v>
      </c>
      <c r="C4" s="38">
        <v>-439.75869000000137</v>
      </c>
      <c r="D4" s="99">
        <v>-0.034060712328632774</v>
      </c>
      <c r="E4" s="39">
        <v>-5141</v>
      </c>
      <c r="F4" s="99">
        <v>-0.028867264488379535</v>
      </c>
      <c r="G4" s="40">
        <v>-372.414887542885</v>
      </c>
    </row>
    <row r="5" spans="1:7" s="29" customFormat="1" ht="15.75" thickBot="1">
      <c r="A5" s="118"/>
      <c r="B5" s="91" t="s">
        <v>50</v>
      </c>
      <c r="C5" s="92">
        <v>-439.75869000000137</v>
      </c>
      <c r="D5" s="96">
        <v>-0.034060712328632774</v>
      </c>
      <c r="E5" s="93">
        <v>-5141</v>
      </c>
      <c r="F5" s="96">
        <v>-0.028867264488379535</v>
      </c>
      <c r="G5" s="119">
        <v>-372.414887542885</v>
      </c>
    </row>
    <row r="6" spans="1:8" s="29" customFormat="1" ht="15" customHeight="1" thickBot="1">
      <c r="A6" s="180"/>
      <c r="B6" s="180"/>
      <c r="C6" s="180"/>
      <c r="D6" s="180"/>
      <c r="E6" s="180"/>
      <c r="F6" s="180"/>
      <c r="G6" s="180"/>
      <c r="H6" s="7"/>
    </row>
    <row r="7" s="29" customFormat="1" ht="14.25">
      <c r="D7" s="6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pans="2:5" s="29" customFormat="1" ht="15" thickBot="1">
      <c r="B27" s="79"/>
      <c r="C27" s="79"/>
      <c r="D27" s="80"/>
      <c r="E27" s="79"/>
    </row>
    <row r="28" s="29" customFormat="1" ht="14.25"/>
    <row r="29" s="29" customFormat="1" ht="14.25"/>
    <row r="30" s="29" customFormat="1" ht="14.25"/>
    <row r="31" s="29" customFormat="1" ht="14.25"/>
    <row r="32" s="29" customFormat="1" ht="14.25"/>
    <row r="33" spans="2:5" s="29" customFormat="1" ht="30.75" thickBot="1">
      <c r="B33" s="47" t="s">
        <v>25</v>
      </c>
      <c r="C33" s="35" t="s">
        <v>57</v>
      </c>
      <c r="D33" s="35" t="s">
        <v>58</v>
      </c>
      <c r="E33" s="36" t="s">
        <v>54</v>
      </c>
    </row>
    <row r="34" spans="2:5" s="29" customFormat="1" ht="14.25">
      <c r="B34" s="131" t="str">
        <f>B4</f>
        <v>Індекс Української Біржі</v>
      </c>
      <c r="C34" s="132">
        <f>C4</f>
        <v>-439.75869000000137</v>
      </c>
      <c r="D34" s="159">
        <f>D4</f>
        <v>-0.034060712328632774</v>
      </c>
      <c r="E34" s="133">
        <f>G4</f>
        <v>-372.414887542885</v>
      </c>
    </row>
    <row r="35" spans="2:6" ht="14.25">
      <c r="B35" s="37"/>
      <c r="C35" s="38"/>
      <c r="D35" s="160"/>
      <c r="E35" s="40"/>
      <c r="F35" s="19"/>
    </row>
    <row r="36" spans="2:6" ht="14.25">
      <c r="B36" s="37"/>
      <c r="C36" s="38"/>
      <c r="D36" s="160"/>
      <c r="E36" s="40"/>
      <c r="F36" s="19"/>
    </row>
    <row r="37" spans="2:6" ht="14.25">
      <c r="B37" s="161"/>
      <c r="C37" s="162"/>
      <c r="D37" s="163"/>
      <c r="E37" s="164"/>
      <c r="F37" s="19"/>
    </row>
    <row r="38" spans="2:6" ht="14.25">
      <c r="B38" s="29"/>
      <c r="C38" s="165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</sheetData>
  <mergeCells count="5">
    <mergeCell ref="A1:G1"/>
    <mergeCell ref="A6:G6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25</v>
      </c>
      <c r="B1" s="67" t="s">
        <v>88</v>
      </c>
      <c r="C1" s="10"/>
      <c r="D1" s="10"/>
    </row>
    <row r="2" spans="1:4" ht="14.25">
      <c r="A2" s="27" t="s">
        <v>85</v>
      </c>
      <c r="B2" s="143">
        <v>-0.005347824916571375</v>
      </c>
      <c r="C2" s="10"/>
      <c r="D2" s="10"/>
    </row>
    <row r="3" spans="1:4" ht="14.25">
      <c r="A3" s="27" t="s">
        <v>30</v>
      </c>
      <c r="B3" s="144">
        <v>-0.00534782491657138</v>
      </c>
      <c r="C3" s="10"/>
      <c r="D3" s="10"/>
    </row>
    <row r="4" spans="1:4" ht="14.25">
      <c r="A4" s="27" t="s">
        <v>1</v>
      </c>
      <c r="B4" s="144">
        <v>-0.0180727435178899</v>
      </c>
      <c r="C4" s="10"/>
      <c r="D4" s="10"/>
    </row>
    <row r="5" spans="1:4" ht="14.25">
      <c r="A5" s="27" t="s">
        <v>0</v>
      </c>
      <c r="B5" s="144">
        <v>-0.024121163532425993</v>
      </c>
      <c r="C5" s="10"/>
      <c r="D5" s="10"/>
    </row>
    <row r="6" spans="1:4" ht="14.25">
      <c r="A6" s="27" t="s">
        <v>31</v>
      </c>
      <c r="B6" s="144">
        <v>-0.016070026938596826</v>
      </c>
      <c r="C6" s="10"/>
      <c r="D6" s="10"/>
    </row>
    <row r="7" spans="1:4" ht="14.25">
      <c r="A7" s="27" t="s">
        <v>32</v>
      </c>
      <c r="B7" s="144">
        <v>-0.016715154782344865</v>
      </c>
      <c r="C7" s="10"/>
      <c r="D7" s="10"/>
    </row>
    <row r="8" spans="1:4" ht="14.25">
      <c r="A8" s="27" t="s">
        <v>33</v>
      </c>
      <c r="B8" s="144">
        <v>0.014027397260273973</v>
      </c>
      <c r="C8" s="10"/>
      <c r="D8" s="10"/>
    </row>
    <row r="9" spans="1:4" ht="15" thickBot="1">
      <c r="A9" s="75" t="s">
        <v>107</v>
      </c>
      <c r="B9" s="145">
        <v>-0.043712510941683824</v>
      </c>
      <c r="C9" s="10"/>
      <c r="D9" s="10"/>
    </row>
    <row r="10" spans="3:4" ht="12.75">
      <c r="C10" s="10"/>
      <c r="D10" s="10"/>
    </row>
    <row r="11" spans="1:4" ht="12.75">
      <c r="A11" s="10"/>
      <c r="B11" s="10"/>
      <c r="C11" s="10"/>
      <c r="D11" s="10"/>
    </row>
    <row r="12" spans="2:4" ht="12.75">
      <c r="B12" s="10"/>
      <c r="C12" s="10"/>
      <c r="D12" s="10"/>
    </row>
    <row r="13" ht="12.75">
      <c r="C13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B10" sqref="B10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7" t="s">
        <v>113</v>
      </c>
      <c r="B1" s="177"/>
      <c r="C1" s="177"/>
      <c r="D1" s="177"/>
      <c r="E1" s="177"/>
      <c r="F1" s="177"/>
      <c r="G1" s="177"/>
      <c r="H1" s="177"/>
      <c r="I1" s="13"/>
    </row>
    <row r="2" spans="1:9" ht="30.75" thickBot="1">
      <c r="A2" s="15" t="s">
        <v>41</v>
      </c>
      <c r="B2" s="16" t="s">
        <v>89</v>
      </c>
      <c r="C2" s="17" t="s">
        <v>42</v>
      </c>
      <c r="D2" s="17" t="s">
        <v>43</v>
      </c>
      <c r="E2" s="17" t="s">
        <v>44</v>
      </c>
      <c r="F2" s="17" t="s">
        <v>14</v>
      </c>
      <c r="G2" s="17" t="s">
        <v>15</v>
      </c>
      <c r="H2" s="18" t="s">
        <v>16</v>
      </c>
      <c r="I2" s="19"/>
    </row>
    <row r="3" spans="1:9" ht="14.25">
      <c r="A3" s="21">
        <v>1</v>
      </c>
      <c r="B3" s="82" t="s">
        <v>77</v>
      </c>
      <c r="C3" s="83">
        <v>31022431.82</v>
      </c>
      <c r="D3" s="84">
        <v>48785</v>
      </c>
      <c r="E3" s="83">
        <v>635.9010314645896</v>
      </c>
      <c r="F3" s="84">
        <v>100</v>
      </c>
      <c r="G3" s="82" t="s">
        <v>97</v>
      </c>
      <c r="H3" s="85" t="s">
        <v>78</v>
      </c>
      <c r="I3" s="19"/>
    </row>
    <row r="4" spans="1:9" ht="14.25">
      <c r="A4" s="21">
        <v>2</v>
      </c>
      <c r="B4" s="82" t="s">
        <v>60</v>
      </c>
      <c r="C4" s="83">
        <v>11856336.58</v>
      </c>
      <c r="D4" s="84">
        <v>8151170</v>
      </c>
      <c r="E4" s="83">
        <v>1.45455641092015</v>
      </c>
      <c r="F4" s="84">
        <v>1</v>
      </c>
      <c r="G4" s="82" t="s">
        <v>20</v>
      </c>
      <c r="H4" s="85" t="s">
        <v>49</v>
      </c>
      <c r="I4" s="19"/>
    </row>
    <row r="5" spans="1:9" ht="14.25" customHeight="1">
      <c r="A5" s="21">
        <v>3</v>
      </c>
      <c r="B5" s="82" t="s">
        <v>82</v>
      </c>
      <c r="C5" s="83">
        <v>7197131.92</v>
      </c>
      <c r="D5" s="84">
        <v>2094</v>
      </c>
      <c r="E5" s="83">
        <v>3437.0257497612224</v>
      </c>
      <c r="F5" s="84">
        <v>1000</v>
      </c>
      <c r="G5" s="82" t="s">
        <v>18</v>
      </c>
      <c r="H5" s="85" t="s">
        <v>46</v>
      </c>
      <c r="I5" s="19"/>
    </row>
    <row r="6" spans="1:9" ht="14.25">
      <c r="A6" s="21">
        <v>4</v>
      </c>
      <c r="B6" s="82" t="s">
        <v>79</v>
      </c>
      <c r="C6" s="83">
        <v>5616599.77</v>
      </c>
      <c r="D6" s="84">
        <v>4432</v>
      </c>
      <c r="E6" s="83">
        <v>1267.2833416064982</v>
      </c>
      <c r="F6" s="84">
        <v>1000</v>
      </c>
      <c r="G6" s="82" t="s">
        <v>97</v>
      </c>
      <c r="H6" s="85" t="s">
        <v>78</v>
      </c>
      <c r="I6" s="19"/>
    </row>
    <row r="7" spans="1:9" ht="14.25" customHeight="1">
      <c r="A7" s="21">
        <v>5</v>
      </c>
      <c r="B7" s="82" t="s">
        <v>61</v>
      </c>
      <c r="C7" s="83">
        <v>5124358.3501</v>
      </c>
      <c r="D7" s="84">
        <v>3571</v>
      </c>
      <c r="E7" s="83">
        <v>1434.992537132456</v>
      </c>
      <c r="F7" s="84">
        <v>1000</v>
      </c>
      <c r="G7" s="82" t="s">
        <v>80</v>
      </c>
      <c r="H7" s="85" t="s">
        <v>87</v>
      </c>
      <c r="I7" s="19"/>
    </row>
    <row r="8" spans="1:9" ht="14.25">
      <c r="A8" s="21">
        <v>6</v>
      </c>
      <c r="B8" s="82" t="s">
        <v>19</v>
      </c>
      <c r="C8" s="83">
        <v>4956610.95</v>
      </c>
      <c r="D8" s="84">
        <v>1381</v>
      </c>
      <c r="E8" s="83">
        <v>3589.1462346125995</v>
      </c>
      <c r="F8" s="84">
        <v>1000</v>
      </c>
      <c r="G8" s="82" t="s">
        <v>20</v>
      </c>
      <c r="H8" s="85" t="s">
        <v>49</v>
      </c>
      <c r="I8" s="19"/>
    </row>
    <row r="9" spans="1:9" ht="14.25">
      <c r="A9" s="21">
        <v>7</v>
      </c>
      <c r="B9" s="82" t="s">
        <v>64</v>
      </c>
      <c r="C9" s="83">
        <v>4175193.26</v>
      </c>
      <c r="D9" s="84">
        <v>1256</v>
      </c>
      <c r="E9" s="83">
        <v>3324.1984554140126</v>
      </c>
      <c r="F9" s="84">
        <v>1000</v>
      </c>
      <c r="G9" s="82" t="s">
        <v>45</v>
      </c>
      <c r="H9" s="85" t="s">
        <v>63</v>
      </c>
      <c r="I9" s="19"/>
    </row>
    <row r="10" spans="1:9" ht="14.25">
      <c r="A10" s="21">
        <v>8</v>
      </c>
      <c r="B10" s="82" t="s">
        <v>62</v>
      </c>
      <c r="C10" s="83">
        <v>3224650.94</v>
      </c>
      <c r="D10" s="84">
        <v>678</v>
      </c>
      <c r="E10" s="83">
        <v>4756.12233038348</v>
      </c>
      <c r="F10" s="84">
        <v>1000</v>
      </c>
      <c r="G10" s="82" t="s">
        <v>17</v>
      </c>
      <c r="H10" s="85" t="s">
        <v>63</v>
      </c>
      <c r="I10" s="19"/>
    </row>
    <row r="11" spans="1:9" ht="14.25">
      <c r="A11" s="21">
        <v>9</v>
      </c>
      <c r="B11" s="82" t="s">
        <v>104</v>
      </c>
      <c r="C11" s="83">
        <v>2598702.34</v>
      </c>
      <c r="D11" s="84">
        <v>11141</v>
      </c>
      <c r="E11" s="83">
        <v>233.25575262543757</v>
      </c>
      <c r="F11" s="84">
        <v>100</v>
      </c>
      <c r="G11" s="82" t="s">
        <v>97</v>
      </c>
      <c r="H11" s="85" t="s">
        <v>78</v>
      </c>
      <c r="I11" s="19"/>
    </row>
    <row r="12" spans="1:9" ht="14.25">
      <c r="A12" s="21">
        <v>10</v>
      </c>
      <c r="B12" s="82" t="s">
        <v>84</v>
      </c>
      <c r="C12" s="83">
        <v>1733032.78</v>
      </c>
      <c r="D12" s="84">
        <v>599</v>
      </c>
      <c r="E12" s="83">
        <v>2893.209983305509</v>
      </c>
      <c r="F12" s="84">
        <v>1000</v>
      </c>
      <c r="G12" s="82" t="s">
        <v>18</v>
      </c>
      <c r="H12" s="85" t="s">
        <v>46</v>
      </c>
      <c r="I12" s="19"/>
    </row>
    <row r="13" spans="1:9" ht="14.25">
      <c r="A13" s="21">
        <v>11</v>
      </c>
      <c r="B13" s="82" t="s">
        <v>73</v>
      </c>
      <c r="C13" s="83">
        <v>1455920.16</v>
      </c>
      <c r="D13" s="84">
        <v>1113</v>
      </c>
      <c r="E13" s="83">
        <v>1308.1043665768193</v>
      </c>
      <c r="F13" s="84">
        <v>1000</v>
      </c>
      <c r="G13" s="82" t="s">
        <v>74</v>
      </c>
      <c r="H13" s="85" t="s">
        <v>75</v>
      </c>
      <c r="I13" s="19"/>
    </row>
    <row r="14" spans="1:9" ht="14.25">
      <c r="A14" s="21">
        <v>12</v>
      </c>
      <c r="B14" s="82" t="s">
        <v>81</v>
      </c>
      <c r="C14" s="83">
        <v>1139066.27</v>
      </c>
      <c r="D14" s="84">
        <v>1377</v>
      </c>
      <c r="E14" s="83">
        <v>827.2086201888163</v>
      </c>
      <c r="F14" s="84">
        <v>1000</v>
      </c>
      <c r="G14" s="82" t="s">
        <v>18</v>
      </c>
      <c r="H14" s="85" t="s">
        <v>46</v>
      </c>
      <c r="I14" s="19"/>
    </row>
    <row r="15" spans="1:9" ht="14.25">
      <c r="A15" s="21">
        <v>13</v>
      </c>
      <c r="B15" s="82" t="s">
        <v>83</v>
      </c>
      <c r="C15" s="83">
        <v>1133534.64</v>
      </c>
      <c r="D15" s="84">
        <v>379</v>
      </c>
      <c r="E15" s="83">
        <v>2990.856569920844</v>
      </c>
      <c r="F15" s="84">
        <v>1000</v>
      </c>
      <c r="G15" s="82" t="s">
        <v>18</v>
      </c>
      <c r="H15" s="85" t="s">
        <v>46</v>
      </c>
      <c r="I15" s="19"/>
    </row>
    <row r="16" spans="1:9" ht="14.25">
      <c r="A16" s="21">
        <v>14</v>
      </c>
      <c r="B16" s="82" t="s">
        <v>123</v>
      </c>
      <c r="C16" s="83">
        <v>1130235.5</v>
      </c>
      <c r="D16" s="84">
        <v>953</v>
      </c>
      <c r="E16" s="83">
        <v>1185.976390346275</v>
      </c>
      <c r="F16" s="84">
        <v>1000</v>
      </c>
      <c r="G16" s="82" t="s">
        <v>21</v>
      </c>
      <c r="H16" s="85" t="s">
        <v>35</v>
      </c>
      <c r="I16" s="19"/>
    </row>
    <row r="17" spans="1:9" ht="14.25">
      <c r="A17" s="21">
        <v>15</v>
      </c>
      <c r="B17" s="82" t="s">
        <v>23</v>
      </c>
      <c r="C17" s="83">
        <v>807438.86</v>
      </c>
      <c r="D17" s="84">
        <v>7715</v>
      </c>
      <c r="E17" s="83">
        <v>104.65830978613091</v>
      </c>
      <c r="F17" s="84">
        <v>100</v>
      </c>
      <c r="G17" s="82" t="s">
        <v>47</v>
      </c>
      <c r="H17" s="85" t="s">
        <v>100</v>
      </c>
      <c r="I17" s="19"/>
    </row>
    <row r="18" spans="1:9" ht="14.25">
      <c r="A18" s="21">
        <v>16</v>
      </c>
      <c r="B18" s="82" t="s">
        <v>110</v>
      </c>
      <c r="C18" s="83">
        <v>441277.8999</v>
      </c>
      <c r="D18" s="84">
        <v>8840</v>
      </c>
      <c r="E18" s="83">
        <v>49.918314468325796</v>
      </c>
      <c r="F18" s="84">
        <v>100</v>
      </c>
      <c r="G18" s="82" t="s">
        <v>111</v>
      </c>
      <c r="H18" s="85" t="s">
        <v>112</v>
      </c>
      <c r="I18" s="19"/>
    </row>
    <row r="19" spans="1:8" ht="15" customHeight="1" thickBot="1">
      <c r="A19" s="178" t="s">
        <v>50</v>
      </c>
      <c r="B19" s="179"/>
      <c r="C19" s="97">
        <f>SUM(C3:C18)</f>
        <v>83612522.04</v>
      </c>
      <c r="D19" s="98">
        <f>SUM(D3:D18)</f>
        <v>8245484</v>
      </c>
      <c r="E19" s="56" t="s">
        <v>51</v>
      </c>
      <c r="F19" s="56" t="s">
        <v>51</v>
      </c>
      <c r="G19" s="56" t="s">
        <v>51</v>
      </c>
      <c r="H19" s="56" t="s">
        <v>51</v>
      </c>
    </row>
    <row r="20" spans="1:8" ht="15" customHeight="1">
      <c r="A20" s="181" t="s">
        <v>98</v>
      </c>
      <c r="B20" s="181"/>
      <c r="C20" s="181"/>
      <c r="D20" s="181"/>
      <c r="E20" s="181"/>
      <c r="F20" s="181"/>
      <c r="G20" s="181"/>
      <c r="H20" s="181"/>
    </row>
    <row r="21" spans="1:8" ht="15" customHeight="1" thickBot="1">
      <c r="A21" s="180"/>
      <c r="B21" s="180"/>
      <c r="C21" s="180"/>
      <c r="D21" s="180"/>
      <c r="E21" s="180"/>
      <c r="F21" s="180"/>
      <c r="G21" s="180"/>
      <c r="H21" s="180"/>
    </row>
    <row r="23" spans="2:4" ht="14.25">
      <c r="B23" s="20" t="s">
        <v>56</v>
      </c>
      <c r="C23" s="23">
        <f>C19-SUM(C3:C12)</f>
        <v>6107473.3298999965</v>
      </c>
      <c r="D23" s="130">
        <f>C23/$C$19</f>
        <v>0.07304496002378923</v>
      </c>
    </row>
    <row r="24" spans="2:8" ht="14.25">
      <c r="B24" s="82" t="str">
        <f>B3</f>
        <v>КІНТО-Класичний</v>
      </c>
      <c r="C24" s="83">
        <f>C3</f>
        <v>31022431.82</v>
      </c>
      <c r="D24" s="130">
        <f>C24/$C$19</f>
        <v>0.3710261461214978</v>
      </c>
      <c r="H24" s="19"/>
    </row>
    <row r="25" spans="2:8" ht="14.25">
      <c r="B25" s="82" t="str">
        <f>B4</f>
        <v>ОТП Фонд Акцій</v>
      </c>
      <c r="C25" s="83">
        <f>C4</f>
        <v>11856336.58</v>
      </c>
      <c r="D25" s="130">
        <f aca="true" t="shared" si="0" ref="D25:D33">C25/$C$19</f>
        <v>0.14180096821296648</v>
      </c>
      <c r="H25" s="19"/>
    </row>
    <row r="26" spans="2:8" ht="14.25">
      <c r="B26" s="82" t="str">
        <f aca="true" t="shared" si="1" ref="B26:C33">B5</f>
        <v>УНIВЕР.УА/Михайло Грушевський: Фонд Державних Паперiв</v>
      </c>
      <c r="C26" s="83">
        <f t="shared" si="1"/>
        <v>7197131.92</v>
      </c>
      <c r="D26" s="130">
        <f t="shared" si="0"/>
        <v>0.08607720164877829</v>
      </c>
      <c r="H26" s="19"/>
    </row>
    <row r="27" spans="2:8" ht="14.25">
      <c r="B27" s="82" t="str">
        <f t="shared" si="1"/>
        <v>КІНТО-Еквіті</v>
      </c>
      <c r="C27" s="83">
        <f t="shared" si="1"/>
        <v>5616599.77</v>
      </c>
      <c r="D27" s="130">
        <f t="shared" si="0"/>
        <v>0.0671741460843991</v>
      </c>
      <c r="H27" s="19"/>
    </row>
    <row r="28" spans="2:8" ht="14.25">
      <c r="B28" s="82" t="str">
        <f t="shared" si="1"/>
        <v>Софіївський</v>
      </c>
      <c r="C28" s="83">
        <f t="shared" si="1"/>
        <v>5124358.3501</v>
      </c>
      <c r="D28" s="130">
        <f t="shared" si="0"/>
        <v>0.06128697263369859</v>
      </c>
      <c r="H28" s="19"/>
    </row>
    <row r="29" spans="2:8" ht="14.25">
      <c r="B29" s="82" t="str">
        <f t="shared" si="1"/>
        <v>ОТП Класичний</v>
      </c>
      <c r="C29" s="83">
        <f t="shared" si="1"/>
        <v>4956610.95</v>
      </c>
      <c r="D29" s="130">
        <f t="shared" si="0"/>
        <v>0.059280725291706554</v>
      </c>
      <c r="H29" s="19"/>
    </row>
    <row r="30" spans="2:8" ht="14.25">
      <c r="B30" s="82" t="str">
        <f t="shared" si="1"/>
        <v>Альтус-Депозит</v>
      </c>
      <c r="C30" s="83">
        <f t="shared" si="1"/>
        <v>4175193.26</v>
      </c>
      <c r="D30" s="130">
        <f t="shared" si="0"/>
        <v>0.04993502358417796</v>
      </c>
      <c r="H30" s="19"/>
    </row>
    <row r="31" spans="2:8" ht="14.25">
      <c r="B31" s="82" t="str">
        <f t="shared" si="1"/>
        <v>Альтус-Збалансований</v>
      </c>
      <c r="C31" s="83">
        <f t="shared" si="1"/>
        <v>3224650.94</v>
      </c>
      <c r="D31" s="130">
        <f t="shared" si="0"/>
        <v>0.038566602959988885</v>
      </c>
      <c r="H31" s="19"/>
    </row>
    <row r="32" spans="2:4" ht="14.25">
      <c r="B32" s="82" t="str">
        <f t="shared" si="1"/>
        <v>КІНТО-Казначейський</v>
      </c>
      <c r="C32" s="83">
        <f t="shared" si="1"/>
        <v>2598702.34</v>
      </c>
      <c r="D32" s="130">
        <f t="shared" si="0"/>
        <v>0.031080300852027735</v>
      </c>
    </row>
    <row r="33" spans="2:4" ht="14.25">
      <c r="B33" s="82" t="str">
        <f t="shared" si="1"/>
        <v>УНІВЕР.УА/Володимир Великий: Фонд Збалансований</v>
      </c>
      <c r="C33" s="83">
        <f t="shared" si="1"/>
        <v>1733032.78</v>
      </c>
      <c r="D33" s="130">
        <f t="shared" si="0"/>
        <v>0.02072695258696923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3" t="s">
        <v>114</v>
      </c>
      <c r="B1" s="183"/>
      <c r="C1" s="183"/>
      <c r="D1" s="183"/>
      <c r="E1" s="183"/>
      <c r="F1" s="183"/>
      <c r="G1" s="183"/>
      <c r="H1" s="183"/>
      <c r="I1" s="183"/>
      <c r="J1" s="100"/>
    </row>
    <row r="2" spans="1:11" s="20" customFormat="1" ht="15.75" customHeight="1" thickBot="1">
      <c r="A2" s="184" t="s">
        <v>41</v>
      </c>
      <c r="B2" s="101"/>
      <c r="C2" s="102"/>
      <c r="D2" s="103"/>
      <c r="E2" s="186" t="s">
        <v>69</v>
      </c>
      <c r="F2" s="186"/>
      <c r="G2" s="186"/>
      <c r="H2" s="186"/>
      <c r="I2" s="186"/>
      <c r="J2" s="186"/>
      <c r="K2" s="186"/>
    </row>
    <row r="3" spans="1:11" s="22" customFormat="1" ht="60.75" thickBot="1">
      <c r="A3" s="185"/>
      <c r="B3" s="104" t="s">
        <v>25</v>
      </c>
      <c r="C3" s="26" t="s">
        <v>12</v>
      </c>
      <c r="D3" s="26" t="s">
        <v>13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0" customFormat="1" ht="14.25" collapsed="1">
      <c r="A4" s="21">
        <v>1</v>
      </c>
      <c r="B4" s="151" t="s">
        <v>77</v>
      </c>
      <c r="C4" s="152">
        <v>38118</v>
      </c>
      <c r="D4" s="152">
        <v>38182</v>
      </c>
      <c r="E4" s="153">
        <v>0.002814200386239696</v>
      </c>
      <c r="F4" s="153">
        <v>0.006568374952243383</v>
      </c>
      <c r="G4" s="153">
        <v>-0.001875627442338157</v>
      </c>
      <c r="H4" s="153">
        <v>0.04293341279254137</v>
      </c>
      <c r="I4" s="153" t="s">
        <v>22</v>
      </c>
      <c r="J4" s="154">
        <v>5.359010314646303</v>
      </c>
      <c r="K4" s="123">
        <v>0.13321741274389187</v>
      </c>
    </row>
    <row r="5" spans="1:11" s="20" customFormat="1" ht="14.25" collapsed="1">
      <c r="A5" s="21">
        <v>2</v>
      </c>
      <c r="B5" s="151" t="s">
        <v>62</v>
      </c>
      <c r="C5" s="152">
        <v>38828</v>
      </c>
      <c r="D5" s="152">
        <v>39028</v>
      </c>
      <c r="E5" s="153">
        <v>0.014040493695999023</v>
      </c>
      <c r="F5" s="153">
        <v>0.03229131063101098</v>
      </c>
      <c r="G5" s="153">
        <v>0.04214942745321504</v>
      </c>
      <c r="H5" s="153">
        <v>0.08868581169781775</v>
      </c>
      <c r="I5" s="153">
        <v>0.029774869943627547</v>
      </c>
      <c r="J5" s="154">
        <v>3.7561223303834153</v>
      </c>
      <c r="K5" s="124">
        <v>0.133165360926923</v>
      </c>
    </row>
    <row r="6" spans="1:11" s="20" customFormat="1" ht="14.25" collapsed="1">
      <c r="A6" s="21">
        <v>3</v>
      </c>
      <c r="B6" s="151" t="s">
        <v>84</v>
      </c>
      <c r="C6" s="152">
        <v>38919</v>
      </c>
      <c r="D6" s="152">
        <v>39092</v>
      </c>
      <c r="E6" s="153">
        <v>-0.00194633484592599</v>
      </c>
      <c r="F6" s="153">
        <v>0.025308669889468005</v>
      </c>
      <c r="G6" s="153">
        <v>0.05480637912526887</v>
      </c>
      <c r="H6" s="153">
        <v>0.153833840580464</v>
      </c>
      <c r="I6" s="153">
        <v>0.03279394301587124</v>
      </c>
      <c r="J6" s="154">
        <v>1.8932099833055345</v>
      </c>
      <c r="K6" s="124">
        <v>0.09022150277720353</v>
      </c>
    </row>
    <row r="7" spans="1:11" s="20" customFormat="1" ht="14.25" collapsed="1">
      <c r="A7" s="21">
        <v>4</v>
      </c>
      <c r="B7" s="151" t="s">
        <v>81</v>
      </c>
      <c r="C7" s="152">
        <v>38919</v>
      </c>
      <c r="D7" s="152">
        <v>39092</v>
      </c>
      <c r="E7" s="153">
        <v>-0.04880567388600421</v>
      </c>
      <c r="F7" s="153">
        <v>-0.04332721143824758</v>
      </c>
      <c r="G7" s="153">
        <v>-0.043958886267949526</v>
      </c>
      <c r="H7" s="153">
        <v>0.08027577882056658</v>
      </c>
      <c r="I7" s="153">
        <v>-0.04801154011820774</v>
      </c>
      <c r="J7" s="154">
        <v>-0.17279137981116544</v>
      </c>
      <c r="K7" s="124">
        <v>-0.015306002252000739</v>
      </c>
    </row>
    <row r="8" spans="1:11" s="20" customFormat="1" ht="14.25" collapsed="1">
      <c r="A8" s="21">
        <v>5</v>
      </c>
      <c r="B8" s="151" t="s">
        <v>110</v>
      </c>
      <c r="C8" s="152">
        <v>38968</v>
      </c>
      <c r="D8" s="152">
        <v>39140</v>
      </c>
      <c r="E8" s="153">
        <v>-0.0016809159932502649</v>
      </c>
      <c r="F8" s="153">
        <v>-0.01165922014634102</v>
      </c>
      <c r="G8" s="153">
        <v>-0.01526546630937764</v>
      </c>
      <c r="H8" s="153">
        <v>-0.37836126670253434</v>
      </c>
      <c r="I8" s="153">
        <v>-0.01165922014634102</v>
      </c>
      <c r="J8" s="154">
        <v>-0.5008168553167361</v>
      </c>
      <c r="K8" s="124">
        <v>-0.05550345061076711</v>
      </c>
    </row>
    <row r="9" spans="1:11" s="20" customFormat="1" ht="14.25" collapsed="1">
      <c r="A9" s="21">
        <v>6</v>
      </c>
      <c r="B9" s="151" t="s">
        <v>19</v>
      </c>
      <c r="C9" s="152">
        <v>39413</v>
      </c>
      <c r="D9" s="152">
        <v>39589</v>
      </c>
      <c r="E9" s="153">
        <v>0.01327015168515877</v>
      </c>
      <c r="F9" s="153">
        <v>0.03919243799216554</v>
      </c>
      <c r="G9" s="153">
        <v>0.08010714868476132</v>
      </c>
      <c r="H9" s="153">
        <v>0.1588525703891328</v>
      </c>
      <c r="I9" s="153">
        <v>0.05361664095366647</v>
      </c>
      <c r="J9" s="154">
        <v>2.589146234612854</v>
      </c>
      <c r="K9" s="124">
        <v>0.12394337465281868</v>
      </c>
    </row>
    <row r="10" spans="1:11" s="20" customFormat="1" ht="14.25" collapsed="1">
      <c r="A10" s="21">
        <v>7</v>
      </c>
      <c r="B10" s="151" t="s">
        <v>123</v>
      </c>
      <c r="C10" s="152">
        <v>39429</v>
      </c>
      <c r="D10" s="152">
        <v>39618</v>
      </c>
      <c r="E10" s="153">
        <v>0.007361529752450524</v>
      </c>
      <c r="F10" s="153">
        <v>-0.03994924988985338</v>
      </c>
      <c r="G10" s="153">
        <v>-0.07692430530764227</v>
      </c>
      <c r="H10" s="153">
        <v>-0.03328995732322215</v>
      </c>
      <c r="I10" s="153">
        <v>-0.036080895227101895</v>
      </c>
      <c r="J10" s="154">
        <v>0.1859763903462468</v>
      </c>
      <c r="K10" s="124">
        <v>0.015833539074584735</v>
      </c>
    </row>
    <row r="11" spans="1:11" s="20" customFormat="1" ht="14.25" collapsed="1">
      <c r="A11" s="21">
        <v>8</v>
      </c>
      <c r="B11" s="151" t="s">
        <v>23</v>
      </c>
      <c r="C11" s="152">
        <v>39560</v>
      </c>
      <c r="D11" s="152">
        <v>39770</v>
      </c>
      <c r="E11" s="153">
        <v>-0.025785354284157735</v>
      </c>
      <c r="F11" s="153">
        <v>-0.00021643440887819665</v>
      </c>
      <c r="G11" s="153">
        <v>-0.015996427533261248</v>
      </c>
      <c r="H11" s="153">
        <v>0.049962483601857066</v>
      </c>
      <c r="I11" s="153" t="s">
        <v>22</v>
      </c>
      <c r="J11" s="154">
        <v>0.04658309786130621</v>
      </c>
      <c r="K11" s="124">
        <v>0.004370238849339847</v>
      </c>
    </row>
    <row r="12" spans="1:11" s="20" customFormat="1" ht="14.25" collapsed="1">
      <c r="A12" s="21">
        <v>9</v>
      </c>
      <c r="B12" s="151" t="s">
        <v>79</v>
      </c>
      <c r="C12" s="152">
        <v>39884</v>
      </c>
      <c r="D12" s="152">
        <v>40001</v>
      </c>
      <c r="E12" s="153">
        <v>-0.0002220497497741336</v>
      </c>
      <c r="F12" s="153">
        <v>-0.011621521607315555</v>
      </c>
      <c r="G12" s="153" t="s">
        <v>22</v>
      </c>
      <c r="H12" s="153">
        <v>-0.0056240787792541935</v>
      </c>
      <c r="I12" s="153">
        <v>-0.014376751550997047</v>
      </c>
      <c r="J12" s="154">
        <v>0.267283341606402</v>
      </c>
      <c r="K12" s="124">
        <v>0.024444705669751432</v>
      </c>
    </row>
    <row r="13" spans="1:11" s="20" customFormat="1" ht="14.25" collapsed="1">
      <c r="A13" s="21">
        <v>10</v>
      </c>
      <c r="B13" s="151" t="s">
        <v>60</v>
      </c>
      <c r="C13" s="152">
        <v>40253</v>
      </c>
      <c r="D13" s="152">
        <v>40366</v>
      </c>
      <c r="E13" s="153">
        <v>-0.03480402519738379</v>
      </c>
      <c r="F13" s="153">
        <v>0.037573439157482236</v>
      </c>
      <c r="G13" s="153">
        <v>0.03296432331803367</v>
      </c>
      <c r="H13" s="153">
        <v>0.10028657121224516</v>
      </c>
      <c r="I13" s="153">
        <v>0.03946412445940761</v>
      </c>
      <c r="J13" s="154">
        <v>0.45455641092014787</v>
      </c>
      <c r="K13" s="124">
        <v>0.043457715437515754</v>
      </c>
    </row>
    <row r="14" spans="1:11" s="20" customFormat="1" ht="14.25">
      <c r="A14" s="21">
        <v>11</v>
      </c>
      <c r="B14" s="151" t="s">
        <v>61</v>
      </c>
      <c r="C14" s="152">
        <v>40114</v>
      </c>
      <c r="D14" s="152">
        <v>40401</v>
      </c>
      <c r="E14" s="153">
        <v>-0.03169683155602754</v>
      </c>
      <c r="F14" s="153">
        <v>0.01488017869993219</v>
      </c>
      <c r="G14" s="153">
        <v>-0.1568422212204802</v>
      </c>
      <c r="H14" s="153">
        <v>-0.3002370000841734</v>
      </c>
      <c r="I14" s="153">
        <v>-0.1552869377303403</v>
      </c>
      <c r="J14" s="154">
        <v>0.43499253713246255</v>
      </c>
      <c r="K14" s="124">
        <v>0.04232506685922566</v>
      </c>
    </row>
    <row r="15" spans="1:11" s="20" customFormat="1" ht="14.25">
      <c r="A15" s="21">
        <v>12</v>
      </c>
      <c r="B15" s="151" t="s">
        <v>64</v>
      </c>
      <c r="C15" s="152">
        <v>40226</v>
      </c>
      <c r="D15" s="152">
        <v>40430</v>
      </c>
      <c r="E15" s="153">
        <v>0.002210048111483731</v>
      </c>
      <c r="F15" s="153">
        <v>0.011459296108184303</v>
      </c>
      <c r="G15" s="153">
        <v>0.01228590537983787</v>
      </c>
      <c r="H15" s="153">
        <v>0.06299989059118416</v>
      </c>
      <c r="I15" s="153">
        <v>0.008837817248387836</v>
      </c>
      <c r="J15" s="154">
        <v>2.3241984554140327</v>
      </c>
      <c r="K15" s="124">
        <v>0.14929166017880524</v>
      </c>
    </row>
    <row r="16" spans="1:11" s="20" customFormat="1" ht="14.25">
      <c r="A16" s="21">
        <v>13</v>
      </c>
      <c r="B16" s="151" t="s">
        <v>83</v>
      </c>
      <c r="C16" s="152">
        <v>40427</v>
      </c>
      <c r="D16" s="152">
        <v>40543</v>
      </c>
      <c r="E16" s="153">
        <v>0.011031393451833127</v>
      </c>
      <c r="F16" s="153">
        <v>0.03076794272032468</v>
      </c>
      <c r="G16" s="153">
        <v>0.07563380315075507</v>
      </c>
      <c r="H16" s="153">
        <v>0.145788168183975</v>
      </c>
      <c r="I16" s="153">
        <v>0.054802685916572225</v>
      </c>
      <c r="J16" s="154">
        <v>1.990856569920807</v>
      </c>
      <c r="K16" s="124">
        <v>0.14068145483320227</v>
      </c>
    </row>
    <row r="17" spans="1:11" s="20" customFormat="1" ht="14.25" collapsed="1">
      <c r="A17" s="21">
        <v>14</v>
      </c>
      <c r="B17" s="151" t="s">
        <v>73</v>
      </c>
      <c r="C17" s="152">
        <v>40444</v>
      </c>
      <c r="D17" s="152">
        <v>40638</v>
      </c>
      <c r="E17" s="153">
        <v>-0.02870099523461911</v>
      </c>
      <c r="F17" s="153">
        <v>-0.044064928172171336</v>
      </c>
      <c r="G17" s="153">
        <v>-0.04363496590277394</v>
      </c>
      <c r="H17" s="153">
        <v>-0.009458215499185796</v>
      </c>
      <c r="I17" s="153">
        <v>-0.0345361665207099</v>
      </c>
      <c r="J17" s="154">
        <v>0.3081043665768224</v>
      </c>
      <c r="K17" s="124">
        <v>0.033870996565367184</v>
      </c>
    </row>
    <row r="18" spans="1:11" s="20" customFormat="1" ht="14.25" collapsed="1">
      <c r="A18" s="21">
        <v>15</v>
      </c>
      <c r="B18" s="151" t="s">
        <v>82</v>
      </c>
      <c r="C18" s="152">
        <v>40427</v>
      </c>
      <c r="D18" s="152">
        <v>40708</v>
      </c>
      <c r="E18" s="153">
        <v>0.008520361094429774</v>
      </c>
      <c r="F18" s="153">
        <v>0.025461653877973278</v>
      </c>
      <c r="G18" s="153">
        <v>0.06833170942367572</v>
      </c>
      <c r="H18" s="153">
        <v>0.14666494214161818</v>
      </c>
      <c r="I18" s="153">
        <v>0.046903689069183185</v>
      </c>
      <c r="J18" s="154">
        <v>2.437025749761175</v>
      </c>
      <c r="K18" s="124">
        <v>0.16982066469207546</v>
      </c>
    </row>
    <row r="19" spans="1:11" s="20" customFormat="1" ht="14.25" collapsed="1">
      <c r="A19" s="21">
        <v>16</v>
      </c>
      <c r="B19" s="151" t="s">
        <v>104</v>
      </c>
      <c r="C19" s="152">
        <v>41026</v>
      </c>
      <c r="D19" s="152">
        <v>41242</v>
      </c>
      <c r="E19" s="153">
        <v>-0.01055190615795587</v>
      </c>
      <c r="F19" s="153">
        <v>0.009509310018537942</v>
      </c>
      <c r="G19" s="153">
        <v>0.036497724149806565</v>
      </c>
      <c r="H19" s="153">
        <v>0.05476528165891836</v>
      </c>
      <c r="I19" s="153">
        <v>0.02527148852912897</v>
      </c>
      <c r="J19" s="154">
        <v>1.3325575262543845</v>
      </c>
      <c r="K19" s="124">
        <v>0.14130071906366015</v>
      </c>
    </row>
    <row r="20" spans="1:12" s="20" customFormat="1" ht="15.75" thickBot="1">
      <c r="A20" s="150"/>
      <c r="B20" s="155" t="s">
        <v>105</v>
      </c>
      <c r="C20" s="156" t="s">
        <v>51</v>
      </c>
      <c r="D20" s="156" t="s">
        <v>51</v>
      </c>
      <c r="E20" s="157">
        <f>AVERAGE(E4:E19)</f>
        <v>-0.007809119295469</v>
      </c>
      <c r="F20" s="157">
        <f>AVERAGE(F4:F19)</f>
        <v>0.005135878024032217</v>
      </c>
      <c r="G20" s="157">
        <f>AVERAGE(G4:G19)</f>
        <v>0.003218568046768744</v>
      </c>
      <c r="H20" s="157">
        <f>AVERAGE(H4:H19)</f>
        <v>0.02237988958012191</v>
      </c>
      <c r="I20" s="157">
        <f>AVERAGE(I4:I19)</f>
        <v>-0.0006061608684180582</v>
      </c>
      <c r="J20" s="156" t="s">
        <v>51</v>
      </c>
      <c r="K20" s="157">
        <f>AVERAGE(K4:K19)</f>
        <v>0.07344593496634981</v>
      </c>
      <c r="L20" s="158"/>
    </row>
    <row r="21" spans="1:11" s="20" customFormat="1" ht="14.25">
      <c r="A21" s="187" t="s">
        <v>94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</row>
    <row r="22" spans="1:11" s="20" customFormat="1" ht="15" collapsed="1" thickBot="1">
      <c r="A22" s="182"/>
      <c r="B22" s="182"/>
      <c r="C22" s="182"/>
      <c r="D22" s="182"/>
      <c r="E22" s="182"/>
      <c r="F22" s="182"/>
      <c r="G22" s="182"/>
      <c r="H22" s="182"/>
      <c r="I22" s="169"/>
      <c r="J22" s="169"/>
      <c r="K22" s="169"/>
    </row>
    <row r="23" spans="5:10" s="20" customFormat="1" ht="14.25" collapsed="1">
      <c r="E23" s="107"/>
      <c r="J23" s="19"/>
    </row>
    <row r="24" spans="5:10" s="20" customFormat="1" ht="14.25" collapsed="1">
      <c r="E24" s="108"/>
      <c r="J24" s="19"/>
    </row>
    <row r="25" spans="5:10" s="20" customFormat="1" ht="14.25">
      <c r="E25" s="107"/>
      <c r="F25" s="107"/>
      <c r="J25" s="19"/>
    </row>
    <row r="26" spans="5:10" s="20" customFormat="1" ht="14.25" collapsed="1">
      <c r="E26" s="108"/>
      <c r="I26" s="108"/>
      <c r="J26" s="19"/>
    </row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/>
    <row r="41" s="20" customFormat="1" ht="14.25"/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6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9" t="s">
        <v>115</v>
      </c>
      <c r="B1" s="189"/>
      <c r="C1" s="189"/>
      <c r="D1" s="189"/>
      <c r="E1" s="189"/>
      <c r="F1" s="189"/>
      <c r="G1" s="189"/>
    </row>
    <row r="2" spans="1:7" ht="15.75" thickBot="1">
      <c r="A2" s="184" t="s">
        <v>41</v>
      </c>
      <c r="B2" s="89"/>
      <c r="C2" s="190" t="s">
        <v>26</v>
      </c>
      <c r="D2" s="191"/>
      <c r="E2" s="190" t="s">
        <v>27</v>
      </c>
      <c r="F2" s="191"/>
      <c r="G2" s="90"/>
    </row>
    <row r="3" spans="1:7" ht="45.75" thickBot="1">
      <c r="A3" s="185"/>
      <c r="B3" s="42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8" ht="15" customHeight="1">
      <c r="A4" s="21">
        <v>1</v>
      </c>
      <c r="B4" s="37" t="s">
        <v>73</v>
      </c>
      <c r="C4" s="38">
        <v>211.51608999999985</v>
      </c>
      <c r="D4" s="95">
        <v>0.16997380119465524</v>
      </c>
      <c r="E4" s="39">
        <v>189</v>
      </c>
      <c r="F4" s="95">
        <v>0.20454545454545456</v>
      </c>
      <c r="G4" s="40">
        <v>248.4020086363637</v>
      </c>
      <c r="H4" s="53"/>
    </row>
    <row r="5" spans="1:8" ht="14.25" customHeight="1">
      <c r="A5" s="21">
        <v>2</v>
      </c>
      <c r="B5" s="37" t="s">
        <v>77</v>
      </c>
      <c r="C5" s="38">
        <v>87.05833999999986</v>
      </c>
      <c r="D5" s="95">
        <v>0.0028142003863727027</v>
      </c>
      <c r="E5" s="39">
        <v>0</v>
      </c>
      <c r="F5" s="95">
        <v>0</v>
      </c>
      <c r="G5" s="40">
        <v>0</v>
      </c>
      <c r="H5" s="53"/>
    </row>
    <row r="6" spans="1:7" ht="14.25">
      <c r="A6" s="21">
        <v>3</v>
      </c>
      <c r="B6" s="37" t="s">
        <v>82</v>
      </c>
      <c r="C6" s="38">
        <v>60.80408999999985</v>
      </c>
      <c r="D6" s="95">
        <v>0.008520361094453791</v>
      </c>
      <c r="E6" s="39">
        <v>0</v>
      </c>
      <c r="F6" s="95">
        <v>0</v>
      </c>
      <c r="G6" s="40">
        <v>0</v>
      </c>
    </row>
    <row r="7" spans="1:7" ht="14.25">
      <c r="A7" s="21">
        <v>4</v>
      </c>
      <c r="B7" s="37" t="s">
        <v>62</v>
      </c>
      <c r="C7" s="38">
        <v>44.64879999999982</v>
      </c>
      <c r="D7" s="95">
        <v>0.014040493696019906</v>
      </c>
      <c r="E7" s="39">
        <v>0</v>
      </c>
      <c r="F7" s="95">
        <v>0</v>
      </c>
      <c r="G7" s="40">
        <v>0</v>
      </c>
    </row>
    <row r="8" spans="1:7" ht="14.25">
      <c r="A8" s="21">
        <v>5</v>
      </c>
      <c r="B8" s="37" t="s">
        <v>83</v>
      </c>
      <c r="C8" s="38">
        <v>12.368029999999797</v>
      </c>
      <c r="D8" s="95">
        <v>0.011031393451861535</v>
      </c>
      <c r="E8" s="39">
        <v>0</v>
      </c>
      <c r="F8" s="95">
        <v>0</v>
      </c>
      <c r="G8" s="40">
        <v>0</v>
      </c>
    </row>
    <row r="9" spans="1:7" ht="14.25">
      <c r="A9" s="21">
        <v>6</v>
      </c>
      <c r="B9" s="37" t="s">
        <v>64</v>
      </c>
      <c r="C9" s="38">
        <v>9.207029999999795</v>
      </c>
      <c r="D9" s="95">
        <v>0.002210048111464784</v>
      </c>
      <c r="E9" s="39">
        <v>0</v>
      </c>
      <c r="F9" s="95">
        <v>0</v>
      </c>
      <c r="G9" s="40">
        <v>0</v>
      </c>
    </row>
    <row r="10" spans="1:8" ht="14.25">
      <c r="A10" s="21">
        <v>7</v>
      </c>
      <c r="B10" s="37" t="s">
        <v>123</v>
      </c>
      <c r="C10" s="38">
        <v>8.259459999999963</v>
      </c>
      <c r="D10" s="95">
        <v>0.0073615297524535035</v>
      </c>
      <c r="E10" s="39">
        <v>0</v>
      </c>
      <c r="F10" s="95">
        <v>0</v>
      </c>
      <c r="G10" s="40">
        <v>0</v>
      </c>
      <c r="H10" s="53"/>
    </row>
    <row r="11" spans="1:7" ht="14.25">
      <c r="A11" s="21">
        <v>8</v>
      </c>
      <c r="B11" s="37" t="s">
        <v>110</v>
      </c>
      <c r="C11" s="38">
        <v>-0.7429999999999999</v>
      </c>
      <c r="D11" s="95">
        <v>-0.0016809159932665886</v>
      </c>
      <c r="E11" s="39">
        <v>0</v>
      </c>
      <c r="F11" s="95">
        <v>0</v>
      </c>
      <c r="G11" s="40">
        <v>0</v>
      </c>
    </row>
    <row r="12" spans="1:7" ht="14.25">
      <c r="A12" s="21">
        <v>9</v>
      </c>
      <c r="B12" s="37" t="s">
        <v>84</v>
      </c>
      <c r="C12" s="38">
        <v>-3.3796399999998976</v>
      </c>
      <c r="D12" s="95">
        <v>-0.0019463348459577924</v>
      </c>
      <c r="E12" s="39">
        <v>0</v>
      </c>
      <c r="F12" s="95">
        <v>0</v>
      </c>
      <c r="G12" s="40">
        <v>0</v>
      </c>
    </row>
    <row r="13" spans="1:7" ht="14.25">
      <c r="A13" s="21">
        <v>10</v>
      </c>
      <c r="B13" s="37" t="s">
        <v>23</v>
      </c>
      <c r="C13" s="38">
        <v>-21.37116000000003</v>
      </c>
      <c r="D13" s="95">
        <v>-0.025785354284206207</v>
      </c>
      <c r="E13" s="39">
        <v>0</v>
      </c>
      <c r="F13" s="95">
        <v>0</v>
      </c>
      <c r="G13" s="40">
        <v>0</v>
      </c>
    </row>
    <row r="14" spans="1:7" ht="14.25">
      <c r="A14" s="21">
        <v>11</v>
      </c>
      <c r="B14" s="37" t="s">
        <v>61</v>
      </c>
      <c r="C14" s="38">
        <v>-167.74283999999986</v>
      </c>
      <c r="D14" s="95">
        <v>-0.031696831556017574</v>
      </c>
      <c r="E14" s="39">
        <v>0</v>
      </c>
      <c r="F14" s="95">
        <v>0</v>
      </c>
      <c r="G14" s="40">
        <v>0</v>
      </c>
    </row>
    <row r="15" spans="1:7" ht="14.25">
      <c r="A15" s="21">
        <v>12</v>
      </c>
      <c r="B15" s="37" t="s">
        <v>81</v>
      </c>
      <c r="C15" s="38">
        <v>-61.05432000000007</v>
      </c>
      <c r="D15" s="95">
        <v>-0.05087348763843812</v>
      </c>
      <c r="E15" s="39">
        <v>-3</v>
      </c>
      <c r="F15" s="95">
        <v>-0.002173913043478261</v>
      </c>
      <c r="G15" s="40">
        <v>-2.476690152173899</v>
      </c>
    </row>
    <row r="16" spans="1:7" ht="14.25">
      <c r="A16" s="21">
        <v>13</v>
      </c>
      <c r="B16" s="37" t="s">
        <v>79</v>
      </c>
      <c r="C16" s="38">
        <v>-11.387960000000895</v>
      </c>
      <c r="D16" s="95">
        <v>-0.002023451461931473</v>
      </c>
      <c r="E16" s="39">
        <v>-8</v>
      </c>
      <c r="F16" s="95">
        <v>-0.0018018018018018018</v>
      </c>
      <c r="G16" s="40">
        <v>-10.132161567567463</v>
      </c>
    </row>
    <row r="17" spans="1:7" ht="14.25">
      <c r="A17" s="21">
        <v>14</v>
      </c>
      <c r="B17" s="37" t="s">
        <v>19</v>
      </c>
      <c r="C17" s="38">
        <v>25.95000999999978</v>
      </c>
      <c r="D17" s="95">
        <v>0.005262988129944254</v>
      </c>
      <c r="E17" s="39">
        <v>-11</v>
      </c>
      <c r="F17" s="95">
        <v>-0.007902298850574713</v>
      </c>
      <c r="G17" s="40">
        <v>-38.824717093858226</v>
      </c>
    </row>
    <row r="18" spans="1:7" ht="13.5" customHeight="1">
      <c r="A18" s="21">
        <v>15</v>
      </c>
      <c r="B18" s="37" t="s">
        <v>104</v>
      </c>
      <c r="C18" s="38">
        <v>-179.7681200000001</v>
      </c>
      <c r="D18" s="95">
        <v>-0.06470038914863975</v>
      </c>
      <c r="E18" s="39">
        <v>-645</v>
      </c>
      <c r="F18" s="95">
        <v>-0.054725946037671815</v>
      </c>
      <c r="G18" s="40">
        <v>-150.58745114966902</v>
      </c>
    </row>
    <row r="19" spans="1:7" ht="14.25">
      <c r="A19" s="21">
        <v>16</v>
      </c>
      <c r="B19" s="37" t="s">
        <v>60</v>
      </c>
      <c r="C19" s="38">
        <v>-1006.5544100000001</v>
      </c>
      <c r="D19" s="95">
        <v>-0.0782525802933824</v>
      </c>
      <c r="E19" s="39">
        <v>-384223</v>
      </c>
      <c r="F19" s="95">
        <v>-0.04501526760396387</v>
      </c>
      <c r="G19" s="40">
        <v>-556.0664360890321</v>
      </c>
    </row>
    <row r="20" spans="1:8" ht="15.75" thickBot="1">
      <c r="A20" s="88"/>
      <c r="B20" s="91" t="s">
        <v>50</v>
      </c>
      <c r="C20" s="92">
        <v>-992.1896000000021</v>
      </c>
      <c r="D20" s="96">
        <v>-0.01172735632291793</v>
      </c>
      <c r="E20" s="93">
        <v>-384701</v>
      </c>
      <c r="F20" s="96">
        <v>-0.044576217079935136</v>
      </c>
      <c r="G20" s="94">
        <v>-509.685447415937</v>
      </c>
      <c r="H20" s="53"/>
    </row>
    <row r="21" spans="1:8" ht="15" customHeight="1" thickBot="1">
      <c r="A21" s="188"/>
      <c r="B21" s="188"/>
      <c r="C21" s="188"/>
      <c r="D21" s="188"/>
      <c r="E21" s="188"/>
      <c r="F21" s="188"/>
      <c r="G21" s="188"/>
      <c r="H21" s="168"/>
    </row>
    <row r="40" spans="2:5" ht="15">
      <c r="B40" s="60"/>
      <c r="C40" s="61"/>
      <c r="D40" s="62"/>
      <c r="E40" s="63"/>
    </row>
    <row r="41" spans="2:5" ht="15">
      <c r="B41" s="60"/>
      <c r="C41" s="61"/>
      <c r="D41" s="62"/>
      <c r="E41" s="63"/>
    </row>
    <row r="42" spans="2:5" ht="15">
      <c r="B42" s="60"/>
      <c r="C42" s="61"/>
      <c r="D42" s="62"/>
      <c r="E42" s="63"/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">
      <c r="B45" s="60"/>
      <c r="C45" s="61"/>
      <c r="D45" s="62"/>
      <c r="E45" s="63"/>
    </row>
    <row r="46" spans="2:5" ht="15.75" thickBot="1">
      <c r="B46" s="78"/>
      <c r="C46" s="78"/>
      <c r="D46" s="78"/>
      <c r="E46" s="78"/>
    </row>
    <row r="49" ht="14.25" customHeight="1"/>
    <row r="50" ht="14.25">
      <c r="F50" s="53"/>
    </row>
    <row r="52" ht="14.25">
      <c r="F52"/>
    </row>
    <row r="53" ht="14.25">
      <c r="F53"/>
    </row>
    <row r="54" spans="2:6" ht="30.75" thickBot="1">
      <c r="B54" s="42" t="s">
        <v>25</v>
      </c>
      <c r="C54" s="35" t="s">
        <v>57</v>
      </c>
      <c r="D54" s="35" t="s">
        <v>58</v>
      </c>
      <c r="E54" s="59" t="s">
        <v>54</v>
      </c>
      <c r="F54"/>
    </row>
    <row r="55" spans="2:5" ht="14.25">
      <c r="B55" s="37" t="str">
        <f aca="true" t="shared" si="0" ref="B55:D59">B4</f>
        <v>ВСІ</v>
      </c>
      <c r="C55" s="38">
        <f t="shared" si="0"/>
        <v>211.51608999999985</v>
      </c>
      <c r="D55" s="95">
        <f t="shared" si="0"/>
        <v>0.16997380119465524</v>
      </c>
      <c r="E55" s="40">
        <f>G4</f>
        <v>248.4020086363637</v>
      </c>
    </row>
    <row r="56" spans="2:5" ht="14.25">
      <c r="B56" s="37" t="str">
        <f t="shared" si="0"/>
        <v>КІНТО-Класичний</v>
      </c>
      <c r="C56" s="38">
        <f t="shared" si="0"/>
        <v>87.05833999999986</v>
      </c>
      <c r="D56" s="95">
        <f t="shared" si="0"/>
        <v>0.0028142003863727027</v>
      </c>
      <c r="E56" s="40">
        <f>G5</f>
        <v>0</v>
      </c>
    </row>
    <row r="57" spans="2:5" ht="14.25">
      <c r="B57" s="37" t="str">
        <f t="shared" si="0"/>
        <v>УНIВЕР.УА/Михайло Грушевський: Фонд Державних Паперiв</v>
      </c>
      <c r="C57" s="38">
        <f t="shared" si="0"/>
        <v>60.80408999999985</v>
      </c>
      <c r="D57" s="95">
        <f t="shared" si="0"/>
        <v>0.008520361094453791</v>
      </c>
      <c r="E57" s="40">
        <f>G6</f>
        <v>0</v>
      </c>
    </row>
    <row r="58" spans="2:5" ht="14.25">
      <c r="B58" s="37" t="str">
        <f t="shared" si="0"/>
        <v>Альтус-Збалансований</v>
      </c>
      <c r="C58" s="38">
        <f t="shared" si="0"/>
        <v>44.64879999999982</v>
      </c>
      <c r="D58" s="95">
        <f t="shared" si="0"/>
        <v>0.014040493696019906</v>
      </c>
      <c r="E58" s="40">
        <f>G7</f>
        <v>0</v>
      </c>
    </row>
    <row r="59" spans="2:5" ht="14.25">
      <c r="B59" s="126" t="str">
        <f t="shared" si="0"/>
        <v>УНIВЕР.УА/Тарас Шевченко: Фонд Заощаджень</v>
      </c>
      <c r="C59" s="127">
        <f t="shared" si="0"/>
        <v>12.368029999999797</v>
      </c>
      <c r="D59" s="128">
        <f t="shared" si="0"/>
        <v>0.011031393451861535</v>
      </c>
      <c r="E59" s="129">
        <f>G8</f>
        <v>0</v>
      </c>
    </row>
    <row r="60" spans="2:5" ht="14.25">
      <c r="B60" s="125" t="str">
        <f aca="true" t="shared" si="1" ref="B60:D63">B15</f>
        <v>УНІВЕР.УА/Ярослав Мудрий: Фонд Акцiй</v>
      </c>
      <c r="C60" s="38">
        <f t="shared" si="1"/>
        <v>-61.05432000000007</v>
      </c>
      <c r="D60" s="95">
        <f t="shared" si="1"/>
        <v>-0.05087348763843812</v>
      </c>
      <c r="E60" s="40">
        <f>G15</f>
        <v>-2.476690152173899</v>
      </c>
    </row>
    <row r="61" spans="2:5" ht="14.25">
      <c r="B61" s="125" t="str">
        <f t="shared" si="1"/>
        <v>КІНТО-Еквіті</v>
      </c>
      <c r="C61" s="38">
        <f t="shared" si="1"/>
        <v>-11.387960000000895</v>
      </c>
      <c r="D61" s="95">
        <f t="shared" si="1"/>
        <v>-0.002023451461931473</v>
      </c>
      <c r="E61" s="40">
        <f>G16</f>
        <v>-10.132161567567463</v>
      </c>
    </row>
    <row r="62" spans="2:5" ht="14.25">
      <c r="B62" s="125" t="str">
        <f t="shared" si="1"/>
        <v>ОТП Класичний</v>
      </c>
      <c r="C62" s="38">
        <f t="shared" si="1"/>
        <v>25.95000999999978</v>
      </c>
      <c r="D62" s="95">
        <f t="shared" si="1"/>
        <v>0.005262988129944254</v>
      </c>
      <c r="E62" s="40">
        <f>G17</f>
        <v>-38.824717093858226</v>
      </c>
    </row>
    <row r="63" spans="2:5" ht="14.25">
      <c r="B63" s="125" t="str">
        <f t="shared" si="1"/>
        <v>КІНТО-Казначейський</v>
      </c>
      <c r="C63" s="38">
        <f t="shared" si="1"/>
        <v>-179.7681200000001</v>
      </c>
      <c r="D63" s="95">
        <f t="shared" si="1"/>
        <v>-0.06470038914863975</v>
      </c>
      <c r="E63" s="40">
        <f>G18</f>
        <v>-150.58745114966902</v>
      </c>
    </row>
    <row r="64" spans="2:5" ht="14.25">
      <c r="B64" s="125" t="str">
        <f>B19</f>
        <v>ОТП Фонд Акцій</v>
      </c>
      <c r="C64" s="38">
        <f>C19</f>
        <v>-1006.5544100000001</v>
      </c>
      <c r="D64" s="95">
        <f>D19</f>
        <v>-0.0782525802933824</v>
      </c>
      <c r="E64" s="40">
        <f>G19</f>
        <v>-556.0664360890321</v>
      </c>
    </row>
    <row r="65" spans="2:5" ht="14.25">
      <c r="B65" s="136" t="s">
        <v>56</v>
      </c>
      <c r="C65" s="137">
        <f>C20-SUM(C55:C64)</f>
        <v>-175.77014999999994</v>
      </c>
      <c r="D65" s="138"/>
      <c r="E65" s="137">
        <f>G20-SUM(E55:E64)</f>
        <v>0</v>
      </c>
    </row>
    <row r="66" spans="2:5" ht="15">
      <c r="B66" s="134" t="s">
        <v>50</v>
      </c>
      <c r="C66" s="135">
        <f>SUM(C55:C65)</f>
        <v>-992.1896000000021</v>
      </c>
      <c r="D66" s="135"/>
      <c r="E66" s="135">
        <f>SUM(E55:E65)</f>
        <v>-509.685447415937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1">
      <selection activeCell="B19" sqref="B19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6" t="s">
        <v>25</v>
      </c>
      <c r="B1" s="67" t="s">
        <v>88</v>
      </c>
      <c r="C1" s="10"/>
    </row>
    <row r="2" spans="1:3" ht="14.25">
      <c r="A2" s="202" t="s">
        <v>81</v>
      </c>
      <c r="B2" s="204">
        <v>-0.04880567388600421</v>
      </c>
      <c r="C2" s="10"/>
    </row>
    <row r="3" spans="1:3" ht="14.25">
      <c r="A3" s="139" t="s">
        <v>60</v>
      </c>
      <c r="B3" s="146">
        <v>-0.03480402519738379</v>
      </c>
      <c r="C3" s="10"/>
    </row>
    <row r="4" spans="1:3" ht="14.25">
      <c r="A4" s="140" t="s">
        <v>61</v>
      </c>
      <c r="B4" s="203">
        <v>-0.03169683155602754</v>
      </c>
      <c r="C4" s="10"/>
    </row>
    <row r="5" spans="1:3" ht="14.25">
      <c r="A5" s="139" t="s">
        <v>73</v>
      </c>
      <c r="B5" s="147">
        <v>-0.02870099523461911</v>
      </c>
      <c r="C5" s="10"/>
    </row>
    <row r="6" spans="1:3" ht="14.25">
      <c r="A6" s="139" t="s">
        <v>23</v>
      </c>
      <c r="B6" s="147">
        <v>-0.025785354284157735</v>
      </c>
      <c r="C6" s="10"/>
    </row>
    <row r="7" spans="1:3" ht="14.25">
      <c r="A7" s="139" t="s">
        <v>104</v>
      </c>
      <c r="B7" s="147">
        <v>-0.01055190615795587</v>
      </c>
      <c r="C7" s="10"/>
    </row>
    <row r="8" spans="1:3" ht="14.25">
      <c r="A8" s="139" t="s">
        <v>84</v>
      </c>
      <c r="B8" s="147">
        <v>-0.00194633484592599</v>
      </c>
      <c r="C8" s="10"/>
    </row>
    <row r="9" spans="1:3" ht="14.25">
      <c r="A9" s="139" t="s">
        <v>110</v>
      </c>
      <c r="B9" s="147">
        <v>-0.0016809159932502649</v>
      </c>
      <c r="C9" s="10"/>
    </row>
    <row r="10" spans="1:3" ht="14.25">
      <c r="A10" s="139" t="s">
        <v>79</v>
      </c>
      <c r="B10" s="147">
        <v>-0.0002220497497741336</v>
      </c>
      <c r="C10" s="10"/>
    </row>
    <row r="11" spans="1:3" ht="14.25">
      <c r="A11" s="139" t="s">
        <v>64</v>
      </c>
      <c r="B11" s="147">
        <v>0.002210048111483731</v>
      </c>
      <c r="C11" s="10"/>
    </row>
    <row r="12" spans="1:3" ht="14.25">
      <c r="A12" s="140" t="s">
        <v>77</v>
      </c>
      <c r="B12" s="148">
        <v>0.002814200386239696</v>
      </c>
      <c r="C12" s="10"/>
    </row>
    <row r="13" spans="1:3" ht="14.25">
      <c r="A13" s="139" t="s">
        <v>123</v>
      </c>
      <c r="B13" s="147">
        <v>0.007361529752450524</v>
      </c>
      <c r="C13" s="10"/>
    </row>
    <row r="14" spans="1:3" ht="14.25">
      <c r="A14" s="139" t="s">
        <v>82</v>
      </c>
      <c r="B14" s="147">
        <v>0.008520361094429774</v>
      </c>
      <c r="C14" s="10"/>
    </row>
    <row r="15" spans="1:3" ht="14.25">
      <c r="A15" s="139" t="s">
        <v>83</v>
      </c>
      <c r="B15" s="147">
        <v>0.011031393451833127</v>
      </c>
      <c r="C15" s="10"/>
    </row>
    <row r="16" spans="1:3" ht="14.25">
      <c r="A16" s="139" t="s">
        <v>19</v>
      </c>
      <c r="B16" s="147">
        <v>0.01327015168515877</v>
      </c>
      <c r="C16" s="10"/>
    </row>
    <row r="17" spans="1:3" ht="14.25">
      <c r="A17" s="139" t="s">
        <v>62</v>
      </c>
      <c r="B17" s="147">
        <v>0.014040493695999023</v>
      </c>
      <c r="C17" s="10"/>
    </row>
    <row r="18" spans="1:3" ht="14.25">
      <c r="A18" s="141" t="s">
        <v>30</v>
      </c>
      <c r="B18" s="146">
        <v>-0.007809119295469</v>
      </c>
      <c r="C18" s="10"/>
    </row>
    <row r="19" spans="1:3" ht="14.25">
      <c r="A19" s="141" t="s">
        <v>1</v>
      </c>
      <c r="B19" s="146">
        <v>-0.0180727435178899</v>
      </c>
      <c r="C19" s="10"/>
    </row>
    <row r="20" spans="1:3" ht="14.25">
      <c r="A20" s="141" t="s">
        <v>0</v>
      </c>
      <c r="B20" s="146">
        <v>-0.024121163532425993</v>
      </c>
      <c r="C20" s="57"/>
    </row>
    <row r="21" spans="1:3" ht="14.25">
      <c r="A21" s="141" t="s">
        <v>31</v>
      </c>
      <c r="B21" s="146">
        <v>-0.016070026938596826</v>
      </c>
      <c r="C21" s="9"/>
    </row>
    <row r="22" spans="1:3" ht="14.25">
      <c r="A22" s="141" t="s">
        <v>32</v>
      </c>
      <c r="B22" s="146">
        <v>-0.016715154782344865</v>
      </c>
      <c r="C22" s="73"/>
    </row>
    <row r="23" spans="1:3" ht="14.25">
      <c r="A23" s="141" t="s">
        <v>33</v>
      </c>
      <c r="B23" s="146">
        <v>0.014027397260273973</v>
      </c>
      <c r="C23" s="10"/>
    </row>
    <row r="24" spans="1:3" ht="15" thickBot="1">
      <c r="A24" s="142" t="s">
        <v>107</v>
      </c>
      <c r="B24" s="149">
        <v>-0.043712510941683824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7" t="s">
        <v>116</v>
      </c>
      <c r="B1" s="177"/>
      <c r="C1" s="177"/>
      <c r="D1" s="177"/>
      <c r="E1" s="177"/>
      <c r="F1" s="177"/>
      <c r="G1" s="177"/>
      <c r="H1" s="177"/>
      <c r="I1" s="177"/>
      <c r="J1" s="177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14</v>
      </c>
      <c r="I2" s="44" t="s">
        <v>15</v>
      </c>
      <c r="J2" s="25" t="s">
        <v>16</v>
      </c>
    </row>
    <row r="3" spans="1:10" ht="14.25">
      <c r="A3" s="21">
        <v>1</v>
      </c>
      <c r="B3" s="109" t="s">
        <v>34</v>
      </c>
      <c r="C3" s="110" t="s">
        <v>39</v>
      </c>
      <c r="D3" s="111" t="s">
        <v>40</v>
      </c>
      <c r="E3" s="112">
        <v>1491582.83</v>
      </c>
      <c r="F3" s="113">
        <v>706</v>
      </c>
      <c r="G3" s="112">
        <v>2112.7235552407933</v>
      </c>
      <c r="H3" s="52">
        <v>1000</v>
      </c>
      <c r="I3" s="109" t="s">
        <v>24</v>
      </c>
      <c r="J3" s="114" t="s">
        <v>100</v>
      </c>
    </row>
    <row r="4" spans="1:10" ht="14.25" customHeight="1">
      <c r="A4" s="21">
        <v>2</v>
      </c>
      <c r="B4" s="109" t="s">
        <v>108</v>
      </c>
      <c r="C4" s="110" t="s">
        <v>39</v>
      </c>
      <c r="D4" s="111" t="s">
        <v>109</v>
      </c>
      <c r="E4" s="112">
        <v>957401.0101</v>
      </c>
      <c r="F4" s="113">
        <v>1978</v>
      </c>
      <c r="G4" s="112">
        <v>484.02477760364</v>
      </c>
      <c r="H4" s="81">
        <v>1000</v>
      </c>
      <c r="I4" s="109" t="s">
        <v>21</v>
      </c>
      <c r="J4" s="114" t="s">
        <v>35</v>
      </c>
    </row>
    <row r="5" spans="1:10" ht="14.25">
      <c r="A5" s="21">
        <v>3</v>
      </c>
      <c r="B5" s="109" t="s">
        <v>70</v>
      </c>
      <c r="C5" s="110" t="s">
        <v>39</v>
      </c>
      <c r="D5" s="111" t="s">
        <v>40</v>
      </c>
      <c r="E5" s="112">
        <v>232672.71</v>
      </c>
      <c r="F5" s="113">
        <v>671</v>
      </c>
      <c r="G5" s="112">
        <v>346.75515648286137</v>
      </c>
      <c r="H5" s="52">
        <v>1000</v>
      </c>
      <c r="I5" s="109" t="s">
        <v>71</v>
      </c>
      <c r="J5" s="114" t="s">
        <v>48</v>
      </c>
    </row>
    <row r="6" spans="1:10" ht="15.75" thickBot="1">
      <c r="A6" s="178" t="s">
        <v>50</v>
      </c>
      <c r="B6" s="179"/>
      <c r="C6" s="115" t="s">
        <v>51</v>
      </c>
      <c r="D6" s="115" t="s">
        <v>51</v>
      </c>
      <c r="E6" s="97">
        <f>SUM(E3:E5)</f>
        <v>2681656.5501</v>
      </c>
      <c r="F6" s="98">
        <f>SUM(F3:F5)</f>
        <v>3355</v>
      </c>
      <c r="G6" s="115" t="s">
        <v>51</v>
      </c>
      <c r="H6" s="115" t="s">
        <v>51</v>
      </c>
      <c r="I6" s="115" t="s">
        <v>51</v>
      </c>
      <c r="J6" s="115" t="s">
        <v>51</v>
      </c>
    </row>
    <row r="7" spans="1:8" ht="14.25">
      <c r="A7" s="181"/>
      <c r="B7" s="181"/>
      <c r="C7" s="181"/>
      <c r="D7" s="181"/>
      <c r="E7" s="181"/>
      <c r="F7" s="181"/>
      <c r="G7" s="181"/>
      <c r="H7" s="181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J17" sqref="J17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3" t="s">
        <v>117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1" ht="15.75" customHeight="1" thickBot="1">
      <c r="A2" s="184" t="s">
        <v>41</v>
      </c>
      <c r="B2" s="101"/>
      <c r="C2" s="102"/>
      <c r="D2" s="103"/>
      <c r="E2" s="186" t="s">
        <v>69</v>
      </c>
      <c r="F2" s="186"/>
      <c r="G2" s="186"/>
      <c r="H2" s="186"/>
      <c r="I2" s="186"/>
      <c r="J2" s="186"/>
      <c r="K2" s="186"/>
    </row>
    <row r="3" spans="1:11" ht="45.75" thickBot="1">
      <c r="A3" s="185"/>
      <c r="B3" s="104" t="s">
        <v>25</v>
      </c>
      <c r="C3" s="26" t="s">
        <v>12</v>
      </c>
      <c r="D3" s="26" t="s">
        <v>13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ht="14.25" collapsed="1">
      <c r="A4" s="21">
        <v>1</v>
      </c>
      <c r="B4" s="27" t="s">
        <v>70</v>
      </c>
      <c r="C4" s="105">
        <v>38441</v>
      </c>
      <c r="D4" s="105">
        <v>38625</v>
      </c>
      <c r="E4" s="99">
        <v>-0.027828548507727535</v>
      </c>
      <c r="F4" s="99">
        <v>-0.2751459518094166</v>
      </c>
      <c r="G4" s="99">
        <v>-0.28273726209902883</v>
      </c>
      <c r="H4" s="99">
        <v>-0.35920539596546575</v>
      </c>
      <c r="I4" s="99">
        <v>-0.283780203205228</v>
      </c>
      <c r="J4" s="106">
        <v>-0.653244843517139</v>
      </c>
      <c r="K4" s="166">
        <v>-0.07503870283687442</v>
      </c>
    </row>
    <row r="5" spans="1:11" ht="14.25" collapsed="1">
      <c r="A5" s="21">
        <v>2</v>
      </c>
      <c r="B5" s="27" t="s">
        <v>108</v>
      </c>
      <c r="C5" s="105">
        <v>39048</v>
      </c>
      <c r="D5" s="105">
        <v>39140</v>
      </c>
      <c r="E5" s="99">
        <v>0.0024218503104684874</v>
      </c>
      <c r="F5" s="99">
        <v>-0.05344814959706412</v>
      </c>
      <c r="G5" s="99">
        <v>-0.07885701395004019</v>
      </c>
      <c r="H5" s="99">
        <v>-0.14778982526234785</v>
      </c>
      <c r="I5" s="99">
        <v>-0.05459568855058927</v>
      </c>
      <c r="J5" s="106">
        <v>-0.5159752223963521</v>
      </c>
      <c r="K5" s="167">
        <v>-0.05789419801962736</v>
      </c>
    </row>
    <row r="6" spans="1:11" ht="14.25">
      <c r="A6" s="21">
        <v>3</v>
      </c>
      <c r="B6" s="27" t="s">
        <v>34</v>
      </c>
      <c r="C6" s="105">
        <v>39100</v>
      </c>
      <c r="D6" s="105">
        <v>39268</v>
      </c>
      <c r="E6" s="99">
        <v>-0.01513880347528862</v>
      </c>
      <c r="F6" s="99">
        <v>-0.004395149407477872</v>
      </c>
      <c r="G6" s="99">
        <v>-0.010949228401258893</v>
      </c>
      <c r="H6" s="99">
        <v>0.040755262352277555</v>
      </c>
      <c r="I6" s="99" t="s">
        <v>22</v>
      </c>
      <c r="J6" s="106">
        <v>1.1127235552407804</v>
      </c>
      <c r="K6" s="167">
        <v>0.06534615644606578</v>
      </c>
    </row>
    <row r="7" spans="1:11" ht="15.75" thickBot="1">
      <c r="A7" s="150"/>
      <c r="B7" s="155" t="s">
        <v>105</v>
      </c>
      <c r="C7" s="156" t="s">
        <v>51</v>
      </c>
      <c r="D7" s="156" t="s">
        <v>51</v>
      </c>
      <c r="E7" s="157">
        <f>AVERAGE(E4:E6)</f>
        <v>-0.013515167224182556</v>
      </c>
      <c r="F7" s="157">
        <f>AVERAGE(F4:F6)</f>
        <v>-0.11099641693798619</v>
      </c>
      <c r="G7" s="157">
        <f>AVERAGE(G4:G6)</f>
        <v>-0.12418116815010931</v>
      </c>
      <c r="H7" s="157">
        <f>AVERAGE(H4:H6)</f>
        <v>-0.15541331962517868</v>
      </c>
      <c r="I7" s="157">
        <f>AVERAGE(I4:I6)</f>
        <v>-0.16918794587790864</v>
      </c>
      <c r="J7" s="156" t="s">
        <v>51</v>
      </c>
      <c r="K7" s="157">
        <f>AVERAGE(K4:K6)</f>
        <v>-0.022528914803478666</v>
      </c>
    </row>
    <row r="8" spans="1:11" ht="14.25">
      <c r="A8" s="194" t="s">
        <v>94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</row>
    <row r="9" spans="1:11" ht="15" thickBo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0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8"/>
  <sheetViews>
    <sheetView zoomScale="85" zoomScaleNormal="85" workbookViewId="0" topLeftCell="A1">
      <selection activeCell="B6" sqref="B6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9" t="s">
        <v>118</v>
      </c>
      <c r="B1" s="189"/>
      <c r="C1" s="189"/>
      <c r="D1" s="189"/>
      <c r="E1" s="189"/>
      <c r="F1" s="189"/>
      <c r="G1" s="189"/>
    </row>
    <row r="2" spans="1:7" s="31" customFormat="1" ht="15.75" customHeight="1" thickBot="1">
      <c r="A2" s="184" t="s">
        <v>41</v>
      </c>
      <c r="B2" s="89"/>
      <c r="C2" s="190" t="s">
        <v>26</v>
      </c>
      <c r="D2" s="191"/>
      <c r="E2" s="190" t="s">
        <v>27</v>
      </c>
      <c r="F2" s="191"/>
      <c r="G2" s="90"/>
    </row>
    <row r="3" spans="1:7" s="31" customFormat="1" ht="45.75" thickBot="1">
      <c r="A3" s="185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31" customFormat="1" ht="14.25">
      <c r="A4" s="21">
        <v>1</v>
      </c>
      <c r="B4" s="37" t="s">
        <v>108</v>
      </c>
      <c r="C4" s="38">
        <v>2.313079999999958</v>
      </c>
      <c r="D4" s="99">
        <v>0.0024218503104292952</v>
      </c>
      <c r="E4" s="39">
        <v>0</v>
      </c>
      <c r="F4" s="99">
        <v>0</v>
      </c>
      <c r="G4" s="40">
        <v>0</v>
      </c>
    </row>
    <row r="5" spans="1:7" s="31" customFormat="1" ht="14.25">
      <c r="A5" s="21">
        <v>2</v>
      </c>
      <c r="B5" s="37" t="s">
        <v>70</v>
      </c>
      <c r="C5" s="38">
        <v>-6.660290000000008</v>
      </c>
      <c r="D5" s="99">
        <v>-0.02782854850772776</v>
      </c>
      <c r="E5" s="39">
        <v>0</v>
      </c>
      <c r="F5" s="99">
        <v>0</v>
      </c>
      <c r="G5" s="40">
        <v>0</v>
      </c>
    </row>
    <row r="6" spans="1:7" s="31" customFormat="1" ht="14.25">
      <c r="A6" s="21">
        <v>3</v>
      </c>
      <c r="B6" s="37" t="s">
        <v>34</v>
      </c>
      <c r="C6" s="38">
        <v>-22.927879999999885</v>
      </c>
      <c r="D6" s="99">
        <v>-0.015138803475348078</v>
      </c>
      <c r="E6" s="39">
        <v>0</v>
      </c>
      <c r="F6" s="99">
        <v>0</v>
      </c>
      <c r="G6" s="40">
        <v>0</v>
      </c>
    </row>
    <row r="7" spans="1:7" s="31" customFormat="1" ht="15.75" thickBot="1">
      <c r="A7" s="116"/>
      <c r="B7" s="91" t="s">
        <v>50</v>
      </c>
      <c r="C7" s="117">
        <v>-27.275089999999935</v>
      </c>
      <c r="D7" s="96">
        <v>-0.010068578179031892</v>
      </c>
      <c r="E7" s="93">
        <v>0</v>
      </c>
      <c r="F7" s="96">
        <v>0</v>
      </c>
      <c r="G7" s="94">
        <v>0</v>
      </c>
    </row>
    <row r="8" spans="1:11" s="31" customFormat="1" ht="15" customHeight="1" thickBot="1">
      <c r="A8" s="192"/>
      <c r="B8" s="192"/>
      <c r="C8" s="192"/>
      <c r="D8" s="192"/>
      <c r="E8" s="192"/>
      <c r="F8" s="192"/>
      <c r="G8" s="192"/>
      <c r="H8" s="7"/>
      <c r="I8" s="7"/>
      <c r="J8" s="7"/>
      <c r="K8" s="7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25</v>
      </c>
      <c r="C34" s="35" t="s">
        <v>57</v>
      </c>
      <c r="D34" s="35" t="s">
        <v>58</v>
      </c>
      <c r="E34" s="36" t="s">
        <v>54</v>
      </c>
    </row>
    <row r="35" spans="1:5" ht="14.25">
      <c r="A35" s="22">
        <v>1</v>
      </c>
      <c r="B35" s="37" t="str">
        <f aca="true" t="shared" si="0" ref="B35:D36">B4</f>
        <v>ТАСК Український Капітал</v>
      </c>
      <c r="C35" s="121">
        <f t="shared" si="0"/>
        <v>2.313079999999958</v>
      </c>
      <c r="D35" s="99">
        <f t="shared" si="0"/>
        <v>0.0024218503104292952</v>
      </c>
      <c r="E35" s="122">
        <f>G4</f>
        <v>0</v>
      </c>
    </row>
    <row r="36" spans="1:5" ht="14.25">
      <c r="A36" s="22">
        <v>2</v>
      </c>
      <c r="B36" s="37" t="str">
        <f t="shared" si="0"/>
        <v>Оптімум</v>
      </c>
      <c r="C36" s="121">
        <f t="shared" si="0"/>
        <v>-6.660290000000008</v>
      </c>
      <c r="D36" s="99">
        <f t="shared" si="0"/>
        <v>-0.02782854850772776</v>
      </c>
      <c r="E36" s="122">
        <f>G5</f>
        <v>0</v>
      </c>
    </row>
    <row r="37" spans="1:5" ht="14.25">
      <c r="A37" s="22">
        <v>3</v>
      </c>
      <c r="B37" s="37" t="str">
        <f>B6</f>
        <v>Збалансований фонд "Паритет"</v>
      </c>
      <c r="C37" s="121">
        <f>C6</f>
        <v>-22.927879999999885</v>
      </c>
      <c r="D37" s="99">
        <f>D6</f>
        <v>-0.015138803475348078</v>
      </c>
      <c r="E37" s="122">
        <f>G6</f>
        <v>0</v>
      </c>
    </row>
    <row r="38" spans="2:5" ht="14.25">
      <c r="B38" s="37"/>
      <c r="C38" s="121"/>
      <c r="D38" s="99"/>
      <c r="E38" s="122"/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6" sqref="A6:B1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25</v>
      </c>
      <c r="B1" s="67" t="s">
        <v>88</v>
      </c>
      <c r="C1" s="10"/>
      <c r="D1" s="10"/>
    </row>
    <row r="2" spans="1:4" ht="14.25">
      <c r="A2" s="27" t="s">
        <v>70</v>
      </c>
      <c r="B2" s="143">
        <v>-0.027828548507727535</v>
      </c>
      <c r="C2" s="10"/>
      <c r="D2" s="10"/>
    </row>
    <row r="3" spans="1:4" ht="14.25">
      <c r="A3" s="27" t="s">
        <v>34</v>
      </c>
      <c r="B3" s="143">
        <v>-0.01513880347528862</v>
      </c>
      <c r="C3" s="10"/>
      <c r="D3" s="10"/>
    </row>
    <row r="4" spans="1:4" ht="14.25">
      <c r="A4" s="27" t="s">
        <v>108</v>
      </c>
      <c r="B4" s="143">
        <v>0.0024218503104684874</v>
      </c>
      <c r="C4" s="10"/>
      <c r="D4" s="10"/>
    </row>
    <row r="5" spans="1:4" ht="14.25">
      <c r="A5" s="27" t="s">
        <v>30</v>
      </c>
      <c r="B5" s="144">
        <v>-0.013515167224182556</v>
      </c>
      <c r="C5" s="10"/>
      <c r="D5" s="10"/>
    </row>
    <row r="6" spans="1:4" ht="14.25">
      <c r="A6" s="27" t="s">
        <v>1</v>
      </c>
      <c r="B6" s="144">
        <v>-0.0180727435178899</v>
      </c>
      <c r="C6" s="10"/>
      <c r="D6" s="10"/>
    </row>
    <row r="7" spans="1:4" ht="14.25">
      <c r="A7" s="27" t="s">
        <v>0</v>
      </c>
      <c r="B7" s="144">
        <v>-0.024121163532425993</v>
      </c>
      <c r="C7" s="10"/>
      <c r="D7" s="10"/>
    </row>
    <row r="8" spans="1:4" ht="14.25">
      <c r="A8" s="27" t="s">
        <v>31</v>
      </c>
      <c r="B8" s="144">
        <v>-0.016070026938596826</v>
      </c>
      <c r="C8" s="10"/>
      <c r="D8" s="10"/>
    </row>
    <row r="9" spans="1:4" ht="14.25">
      <c r="A9" s="27" t="s">
        <v>32</v>
      </c>
      <c r="B9" s="144">
        <v>-0.016715154782344865</v>
      </c>
      <c r="C9" s="10"/>
      <c r="D9" s="10"/>
    </row>
    <row r="10" spans="1:4" ht="14.25">
      <c r="A10" s="27" t="s">
        <v>33</v>
      </c>
      <c r="B10" s="144">
        <v>0.014027397260273973</v>
      </c>
      <c r="C10" s="10"/>
      <c r="D10" s="10"/>
    </row>
    <row r="11" spans="1:4" ht="15" thickBot="1">
      <c r="A11" s="75" t="s">
        <v>107</v>
      </c>
      <c r="B11" s="145">
        <v>-0.043712510941683824</v>
      </c>
      <c r="C11" s="10"/>
      <c r="D11" s="10"/>
    </row>
    <row r="12" spans="2:4" ht="12.75">
      <c r="B12" s="10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spans="1:4" ht="14.25">
      <c r="A16" s="54"/>
      <c r="B16" s="55"/>
      <c r="C16" s="10"/>
      <c r="D16" s="10"/>
    </row>
    <row r="17" spans="1:4" ht="14.25">
      <c r="A17" s="54"/>
      <c r="B17" s="55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2019-05-07T12:22:00Z</dcterms:modified>
  <cp:category/>
  <cp:version/>
  <cp:contentType/>
  <cp:contentStatus/>
</cp:coreProperties>
</file>