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<sst xmlns="http://schemas.openxmlformats.org/spreadsheetml/2006/main" count="382" uniqueCount="134">
  <si>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</si>
  <si>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</si>
  <si>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</si>
  <si>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</si>
  <si>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</si>
  <si>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</si>
  <si>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</si>
  <si>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</si>
  <si>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</si>
  <si>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</si>
  <si>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</si>
  <si>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</si>
  <si>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</si>
  <si>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</si>
  <si>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</si>
  <si>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</si>
  <si>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</si>
  <si>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</si>
  <si>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</si>
  <si>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</si>
  <si>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</si>
  <si>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</si>
  <si>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ТОВ КУА "ТАСК-Інвест"</t>
  </si>
  <si>
    <t>н.д.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</si>
  <si>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</si>
  <si>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</si>
  <si>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</si>
  <si>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</si>
  <si>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</si>
  <si>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</si>
  <si>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</si>
  <si>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</si>
  <si>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</si>
  <si>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</si>
  <si>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</si>
  <si>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</si>
  <si>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</si>
  <si>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</si>
  <si>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</si>
  <si>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</si>
  <si>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</si>
  <si>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</si>
  <si>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</si>
  <si>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</si>
  <si>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</si>
  <si>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</si>
  <si>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</si>
  <si>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</si>
  <si>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</si>
  <si>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</si>
  <si>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</si>
  <si>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</si>
  <si>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</si>
  <si>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</si>
  <si>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</si>
  <si>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</si>
  <si>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</si>
  <si>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</si>
  <si>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</si>
  <si>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</si>
  <si>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</si>
  <si>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</si>
  <si>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</si>
  <si>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</si>
  <si>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</si>
  <si>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</si>
  <si>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</si>
  <si>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</si>
  <si>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</si>
  <si>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</si>
  <si>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</si>
  <si>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</si>
  <si>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</si>
  <si>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</si>
  <si>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</si>
  <si>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</si>
  <si>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</si>
  <si>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</si>
  <si>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</si>
  <si>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</si>
  <si>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</si>
  <si>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</si>
  <si>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</si>
  <si>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</si>
  <si>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</si>
  <si>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</si>
  <si>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</si>
  <si>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</si>
  <si>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</si>
  <si>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</si>
  <si>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</si>
  <si>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</si>
  <si>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</si>
  <si>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</si>
  <si>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</si>
  <si>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</si>
  <si>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</si>
  <si>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</si>
  <si>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</si>
  <si>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</si>
  <si>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</si>
  <si>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</si>
  <si>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</si>
  <si>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</si>
  <si>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</si>
  <si>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</si>
  <si>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</si>
  <si>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</si>
  <si>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</si>
  <si>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</si>
  <si>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</si>
  <si>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</si>
  <si>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</si>
  <si>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Бонум Оптімум</t>
  </si>
  <si>
    <t>ТОВ КУА "Бонум Груп"</t>
  </si>
  <si>
    <t>http://bonum-group.com/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</si>
  <si>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</si>
  <si>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</si>
  <si>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</si>
  <si>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</si>
  <si>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</si>
  <si>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</si>
  <si>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</si>
  <si>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</si>
  <si>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</si>
  <si>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ТАСК Ресурс</t>
  </si>
  <si>
    <t>з початку 2017 року</t>
  </si>
  <si>
    <t>липень</t>
  </si>
  <si>
    <t>Аргентум</t>
  </si>
  <si>
    <t>ТОВ КУА "ОЗОН"</t>
  </si>
  <si>
    <t>http://ozoncap.com/</t>
  </si>
  <si>
    <t>Платинум</t>
  </si>
  <si>
    <t>Аурум</t>
  </si>
  <si>
    <t>серпень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</si>
</sst>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10" fontId="11" fillId="0" borderId="47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10" fontId="20" fillId="0" borderId="49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4" fontId="11" fillId="0" borderId="52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10" fontId="20" fillId="0" borderId="2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3" xfId="20" applyFont="1" applyFill="1" applyBorder="1" applyAlignment="1">
      <alignment vertical="center" wrapText="1"/>
      <protection/>
    </xf>
    <xf numFmtId="10" fontId="41" fillId="0" borderId="53" xfId="21" applyNumberFormat="1" applyFont="1" applyFill="1" applyBorder="1" applyAlignment="1">
      <alignment horizontal="center" vertical="center" wrapText="1"/>
      <protection/>
    </xf>
    <xf numFmtId="10" fontId="41" fillId="0" borderId="53" xfId="21" applyNumberFormat="1" applyFont="1" applyFill="1" applyBorder="1" applyAlignment="1">
      <alignment horizontal="right" vertical="center" wrapText="1" indent="1"/>
      <protection/>
    </xf>
    <xf numFmtId="0" fontId="11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6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left" vertical="center" wrapText="1"/>
    </xf>
    <xf numFmtId="10" fontId="20" fillId="0" borderId="45" xfId="0" applyNumberFormat="1" applyFont="1" applyBorder="1" applyAlignment="1">
      <alignment horizontal="right" vertical="center" inden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65918800"/>
        <c:axId val="56398289"/>
      </c:barChart>
      <c:catAx>
        <c:axId val="659188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56398289"/>
        <c:crosses val="autoZero"/>
        <c:auto val="1"/>
        <c:lblOffset val="0"/>
        <c:noMultiLvlLbl val="0"/>
      </c:catAx>
      <c:valAx>
        <c:axId val="56398289"/>
        <c:scaling>
          <c:orientation val="minMax"/>
          <c:max val="0.45"/>
          <c:min val="-0.04"/>
        </c:scaling>
        <c:axPos val="l"/>
        <c:delete val="0"/>
        <c:numFmt formatCode="0%" sourceLinked="0"/>
        <c:majorTickMark val="out"/>
        <c:minorTickMark val="none"/>
        <c:tickLblPos val="nextTo"/>
        <c:crossAx val="65918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75"/>
          <c:y val="0.868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37822554"/>
        <c:axId val="4858667"/>
      </c:barChart>
      <c:catAx>
        <c:axId val="378225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58667"/>
        <c:crosses val="autoZero"/>
        <c:auto val="0"/>
        <c:lblOffset val="100"/>
        <c:tickLblSkip val="1"/>
        <c:noMultiLvlLbl val="0"/>
      </c:catAx>
      <c:valAx>
        <c:axId val="4858667"/>
        <c:scaling>
          <c:orientation val="minMax"/>
          <c:max val="0.45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22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В_ВЧА!$B$25:$B$35</c:f>
              <c:strCache/>
            </c:strRef>
          </c:cat>
          <c:val>
            <c:numRef>
              <c:f>В_ВЧА!$C$25:$C$35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В_ВЧА!$B$25:$B$35</c:f>
              <c:strCache/>
            </c:strRef>
          </c:cat>
          <c:val>
            <c:numRef>
              <c:f>В_ВЧА!$D$25:$D$35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ВЧА'!$C$59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ВЧА'!$B$60:$B$70</c:f>
              <c:strCache/>
            </c:strRef>
          </c:cat>
          <c:val>
            <c:numRef>
              <c:f>'В_динаміка ВЧА'!$C$60:$C$70</c:f>
              <c:numCache/>
            </c:numRef>
          </c:val>
        </c:ser>
        <c:ser>
          <c:idx val="0"/>
          <c:order val="1"/>
          <c:tx>
            <c:strRef>
              <c:f>'В_динаміка ВЧА'!$E$59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ВЧА'!$B$60:$B$70</c:f>
              <c:strCache/>
            </c:strRef>
          </c:cat>
          <c:val>
            <c:numRef>
              <c:f>'В_динаміка ВЧА'!$E$60:$E$70</c:f>
              <c:numCache/>
            </c:numRef>
          </c:val>
        </c:ser>
        <c:overlap val="-30"/>
        <c:axId val="43728004"/>
        <c:axId val="58007717"/>
      </c:barChart>
      <c:lineChart>
        <c:grouping val="standard"/>
        <c:varyColors val="0"/>
        <c:ser>
          <c:idx val="2"/>
          <c:order val="2"/>
          <c:tx>
            <c:strRef>
              <c:f>'В_динаміка ВЧА'!$D$59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ВЧА'!$B$60:$B$69</c:f>
              <c:strCache/>
            </c:strRef>
          </c:cat>
          <c:val>
            <c:numRef>
              <c:f>'В_динаміка ВЧА'!$D$60:$D$69</c:f>
              <c:numCache/>
            </c:numRef>
          </c:val>
          <c:smooth val="0"/>
        </c:ser>
        <c:axId val="52307406"/>
        <c:axId val="1004607"/>
      </c:lineChart>
      <c:catAx>
        <c:axId val="437280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8007717"/>
        <c:crosses val="autoZero"/>
        <c:auto val="0"/>
        <c:lblOffset val="40"/>
        <c:noMultiLvlLbl val="0"/>
      </c:catAx>
      <c:valAx>
        <c:axId val="58007717"/>
        <c:scaling>
          <c:orientation val="minMax"/>
          <c:max val="400"/>
          <c:min val="-550"/>
        </c:scaling>
        <c:axPos val="l"/>
        <c:delete val="0"/>
        <c:numFmt formatCode="#,##0" sourceLinked="0"/>
        <c:majorTickMark val="in"/>
        <c:minorTickMark val="none"/>
        <c:tickLblPos val="nextTo"/>
        <c:crossAx val="43728004"/>
        <c:crossesAt val="1"/>
        <c:crossBetween val="between"/>
        <c:dispUnits/>
      </c:valAx>
      <c:catAx>
        <c:axId val="52307406"/>
        <c:scaling>
          <c:orientation val="minMax"/>
        </c:scaling>
        <c:axPos val="b"/>
        <c:delete val="1"/>
        <c:majorTickMark val="in"/>
        <c:minorTickMark val="none"/>
        <c:tickLblPos val="nextTo"/>
        <c:crossAx val="1004607"/>
        <c:crosses val="autoZero"/>
        <c:auto val="0"/>
        <c:lblOffset val="100"/>
        <c:noMultiLvlLbl val="0"/>
      </c:catAx>
      <c:valAx>
        <c:axId val="1004607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5230740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2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90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'В_діаграма(дох)'!$A$2:$A$26</c:f>
              <c:strCache/>
            </c:strRef>
          </c:cat>
          <c:val>
            <c:numRef>
              <c:f>'В_діаграма(дох)'!$B$2:$B$26</c:f>
              <c:numCache/>
            </c:numRef>
          </c:val>
        </c:ser>
        <c:gapWidth val="60"/>
        <c:axId val="9041464"/>
        <c:axId val="14264313"/>
      </c:barChart>
      <c:catAx>
        <c:axId val="9041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64313"/>
        <c:crosses val="autoZero"/>
        <c:auto val="0"/>
        <c:lblOffset val="0"/>
        <c:tickLblSkip val="1"/>
        <c:noMultiLvlLbl val="0"/>
      </c:catAx>
      <c:valAx>
        <c:axId val="14264313"/>
        <c:scaling>
          <c:orientation val="minMax"/>
          <c:max val="0.04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41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ВЧА'!$B$38:$B$42</c:f>
              <c:strCache/>
            </c:strRef>
          </c:cat>
          <c:val>
            <c:numRef>
              <c:f>'І_динаміка ВЧА'!$C$38:$C$42</c:f>
              <c:numCache/>
            </c:numRef>
          </c:val>
        </c:ser>
        <c:ser>
          <c:idx val="0"/>
          <c:order val="1"/>
          <c:tx>
            <c:strRef>
              <c:f>'І_динаміка ВЧА'!$E$37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ВЧА'!$B$38:$B$42</c:f>
              <c:strCache/>
            </c:strRef>
          </c:cat>
          <c:val>
            <c:numRef>
              <c:f>'І_динаміка ВЧА'!$E$38:$E$42</c:f>
              <c:numCache/>
            </c:numRef>
          </c:val>
        </c:ser>
        <c:overlap val="-20"/>
        <c:axId val="61269954"/>
        <c:axId val="14558675"/>
      </c:barChart>
      <c:lineChart>
        <c:grouping val="standard"/>
        <c:varyColors val="0"/>
        <c:ser>
          <c:idx val="2"/>
          <c:order val="2"/>
          <c:tx>
            <c:strRef>
              <c:f>'І_динаміка ВЧА'!$D$37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ВЧА'!$D$38:$D$42</c:f>
              <c:numCache/>
            </c:numRef>
          </c:val>
          <c:smooth val="0"/>
        </c:ser>
        <c:axId val="63919212"/>
        <c:axId val="38401997"/>
      </c:lineChart>
      <c:catAx>
        <c:axId val="612699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4558675"/>
        <c:crosses val="autoZero"/>
        <c:auto val="0"/>
        <c:lblOffset val="100"/>
        <c:noMultiLvlLbl val="0"/>
      </c:catAx>
      <c:valAx>
        <c:axId val="14558675"/>
        <c:scaling>
          <c:orientation val="minMax"/>
          <c:max val="80"/>
          <c:min val="-1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1269954"/>
        <c:crossesAt val="1"/>
        <c:crossBetween val="between"/>
        <c:dispUnits/>
      </c:valAx>
      <c:catAx>
        <c:axId val="63919212"/>
        <c:scaling>
          <c:orientation val="minMax"/>
        </c:scaling>
        <c:axPos val="b"/>
        <c:delete val="1"/>
        <c:majorTickMark val="in"/>
        <c:minorTickMark val="none"/>
        <c:tickLblPos val="nextTo"/>
        <c:crossAx val="38401997"/>
        <c:crosses val="autoZero"/>
        <c:auto val="0"/>
        <c:lblOffset val="100"/>
        <c:noMultiLvlLbl val="0"/>
      </c:catAx>
      <c:valAx>
        <c:axId val="38401997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391921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4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75"/>
          <c:w val="0.964"/>
          <c:h val="0.8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'І_діаграма(дох)'!$A$2:$A$13</c:f>
              <c:strCache/>
            </c:strRef>
          </c:cat>
          <c:val>
            <c:numRef>
              <c:f>'І_діаграма(дох)'!$B$2:$B$13</c:f>
              <c:numCache/>
            </c:numRef>
          </c:val>
        </c:ser>
        <c:gapWidth val="60"/>
        <c:axId val="10073654"/>
        <c:axId val="23554023"/>
      </c:barChart>
      <c:catAx>
        <c:axId val="10073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54023"/>
        <c:crosses val="autoZero"/>
        <c:auto val="0"/>
        <c:lblOffset val="100"/>
        <c:tickLblSkip val="1"/>
        <c:noMultiLvlLbl val="0"/>
      </c:catAx>
      <c:valAx>
        <c:axId val="23554023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0736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ВЧА'!$C$36:$C$37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ВЧА'!$E$36:$E$37</c:f>
              <c:numCache/>
            </c:numRef>
          </c:val>
        </c:ser>
        <c:overlap val="-20"/>
        <c:axId val="10659616"/>
        <c:axId val="28827681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ВЧА'!$D$36:$D$37</c:f>
              <c:numCache/>
            </c:numRef>
          </c:val>
          <c:smooth val="0"/>
        </c:ser>
        <c:axId val="58122538"/>
        <c:axId val="53340795"/>
      </c:lineChart>
      <c:catAx>
        <c:axId val="106596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28827681"/>
        <c:crosses val="autoZero"/>
        <c:auto val="0"/>
        <c:lblOffset val="100"/>
        <c:noMultiLvlLbl val="0"/>
      </c:catAx>
      <c:valAx>
        <c:axId val="2882768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659616"/>
        <c:crossesAt val="1"/>
        <c:crossBetween val="between"/>
        <c:dispUnits/>
      </c:valAx>
      <c:catAx>
        <c:axId val="58122538"/>
        <c:scaling>
          <c:orientation val="minMax"/>
        </c:scaling>
        <c:axPos val="b"/>
        <c:delete val="1"/>
        <c:majorTickMark val="in"/>
        <c:minorTickMark val="none"/>
        <c:tickLblPos val="nextTo"/>
        <c:crossAx val="53340795"/>
        <c:crosses val="autoZero"/>
        <c:auto val="0"/>
        <c:lblOffset val="100"/>
        <c:noMultiLvlLbl val="0"/>
      </c:catAx>
      <c:valAx>
        <c:axId val="53340795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81225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10305108"/>
        <c:axId val="25637109"/>
      </c:barChart>
      <c:catAx>
        <c:axId val="103051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37109"/>
        <c:crosses val="autoZero"/>
        <c:auto val="0"/>
        <c:lblOffset val="100"/>
        <c:tickLblSkip val="1"/>
        <c:noMultiLvlLbl val="0"/>
      </c:catAx>
      <c:valAx>
        <c:axId val="25637109"/>
        <c:scaling>
          <c:orientation val="minMax"/>
          <c:max val="0.03"/>
          <c:min val="-0.03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051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35</xdr:row>
      <xdr:rowOff>95250</xdr:rowOff>
    </xdr:from>
    <xdr:to>
      <xdr:col>4</xdr:col>
      <xdr:colOff>609600</xdr:colOff>
      <xdr:row>59</xdr:row>
      <xdr:rowOff>95250</xdr:rowOff>
    </xdr:to>
    <xdr:graphicFrame>
      <xdr:nvGraphicFramePr>
        <xdr:cNvPr id="1" name="Chart 2"/>
        <xdr:cNvGraphicFramePr/>
      </xdr:nvGraphicFramePr>
      <xdr:xfrm>
        <a:off x="304800" y="667702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95250</xdr:rowOff>
    </xdr:from>
    <xdr:to>
      <xdr:col>7</xdr:col>
      <xdr:colOff>47625</xdr:colOff>
      <xdr:row>53</xdr:row>
      <xdr:rowOff>142875</xdr:rowOff>
    </xdr:to>
    <xdr:graphicFrame>
      <xdr:nvGraphicFramePr>
        <xdr:cNvPr id="1" name="Chart 7"/>
        <xdr:cNvGraphicFramePr/>
      </xdr:nvGraphicFramePr>
      <xdr:xfrm>
        <a:off x="66675" y="5553075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6115050" y="95250"/>
        <a:ext cx="10287000" cy="943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19050</xdr:rowOff>
    </xdr:from>
    <xdr:to>
      <xdr:col>7</xdr:col>
      <xdr:colOff>9525</xdr:colOff>
      <xdr:row>34</xdr:row>
      <xdr:rowOff>133350</xdr:rowOff>
    </xdr:to>
    <xdr:graphicFrame>
      <xdr:nvGraphicFramePr>
        <xdr:cNvPr id="1" name="Chart 8"/>
        <xdr:cNvGraphicFramePr/>
      </xdr:nvGraphicFramePr>
      <xdr:xfrm>
        <a:off x="0" y="320992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1">
      <selection activeCell="F5" sqref="F5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2" t="s">
        <v>98</v>
      </c>
      <c r="B1" s="72"/>
      <c r="C1" s="72"/>
      <c r="D1" s="73"/>
      <c r="E1" s="73"/>
      <c r="F1" s="73"/>
    </row>
    <row r="2" spans="1:9" ht="15.75" thickBot="1">
      <c r="A2" s="25" t="s">
        <v>60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7" t="s">
        <v>127</v>
      </c>
      <c r="B3" s="88">
        <v>0.0044019005030742075</v>
      </c>
      <c r="C3" s="88">
        <v>0.06755234877550631</v>
      </c>
      <c r="D3" s="88">
        <v>0.013270135300562076</v>
      </c>
      <c r="E3" s="88">
        <v>-0.018877222019211198</v>
      </c>
      <c r="F3" s="88">
        <v>0.026975949160723767</v>
      </c>
      <c r="G3" s="59"/>
      <c r="H3" s="59"/>
      <c r="I3" s="2"/>
      <c r="J3" s="2"/>
      <c r="K3" s="2"/>
      <c r="L3" s="2"/>
    </row>
    <row r="4" spans="1:12" ht="14.25">
      <c r="A4" s="87" t="s">
        <v>133</v>
      </c>
      <c r="B4" s="88">
        <v>-0.0037217391304347203</v>
      </c>
      <c r="C4" s="88">
        <v>0.00985195251037041</v>
      </c>
      <c r="D4" s="88">
        <v>0.009796647415194834</v>
      </c>
      <c r="E4" s="88">
        <v>0.009958231976302568</v>
      </c>
      <c r="F4" s="88">
        <v>-0.012715778083282836</v>
      </c>
      <c r="G4" s="59"/>
      <c r="H4" s="59"/>
      <c r="I4" s="2"/>
      <c r="J4" s="2"/>
      <c r="K4" s="2"/>
      <c r="L4" s="2"/>
    </row>
    <row r="5" spans="1:12" ht="15" thickBot="1">
      <c r="A5" s="76" t="s">
        <v>126</v>
      </c>
      <c r="B5" s="78">
        <v>0.08025645860833497</v>
      </c>
      <c r="C5" s="78">
        <v>0.41935564937675895</v>
      </c>
      <c r="D5" s="78">
        <v>0.15643310316410328</v>
      </c>
      <c r="E5" s="78">
        <v>0.19156955131858525</v>
      </c>
      <c r="F5" s="78">
        <v>0.23873008193117579</v>
      </c>
      <c r="G5" s="59"/>
      <c r="H5" s="59"/>
      <c r="I5" s="2"/>
      <c r="J5" s="2"/>
      <c r="K5" s="2"/>
      <c r="L5" s="2"/>
    </row>
    <row r="6" spans="1:14" ht="14.25">
      <c r="A6" s="70"/>
      <c r="B6" s="69"/>
      <c r="C6" s="69"/>
      <c r="D6" s="71"/>
      <c r="E6" s="71"/>
      <c r="F6" s="71"/>
      <c r="G6" s="10"/>
      <c r="J6" s="2"/>
      <c r="K6" s="2"/>
      <c r="L6" s="2"/>
      <c r="M6" s="2"/>
      <c r="N6" s="2"/>
    </row>
    <row r="7" spans="1:14" ht="14.25">
      <c r="A7" s="70"/>
      <c r="B7" s="71"/>
      <c r="C7" s="71"/>
      <c r="D7" s="71"/>
      <c r="E7" s="71"/>
      <c r="F7" s="71"/>
      <c r="J7" s="4"/>
      <c r="K7" s="4"/>
      <c r="L7" s="4"/>
      <c r="M7" s="4"/>
      <c r="N7" s="4"/>
    </row>
    <row r="8" spans="1:6" ht="14.25">
      <c r="A8" s="70"/>
      <c r="B8" s="71"/>
      <c r="C8" s="71"/>
      <c r="D8" s="71"/>
      <c r="E8" s="71"/>
      <c r="F8" s="71"/>
    </row>
    <row r="9" spans="1:6" ht="14.25">
      <c r="A9" s="70"/>
      <c r="B9" s="71"/>
      <c r="C9" s="71"/>
      <c r="D9" s="71"/>
      <c r="E9" s="71"/>
      <c r="F9" s="71"/>
    </row>
    <row r="10" spans="1:14" ht="14.25">
      <c r="A10" s="70"/>
      <c r="B10" s="71"/>
      <c r="C10" s="71"/>
      <c r="D10" s="71"/>
      <c r="E10" s="71"/>
      <c r="F10" s="71"/>
      <c r="N10" s="10"/>
    </row>
    <row r="11" spans="1:6" ht="14.25">
      <c r="A11" s="70"/>
      <c r="B11" s="71"/>
      <c r="C11" s="71"/>
      <c r="D11" s="71"/>
      <c r="E11" s="71"/>
      <c r="F11" s="71"/>
    </row>
    <row r="12" spans="1:6" ht="14.25">
      <c r="A12" s="70"/>
      <c r="B12" s="71"/>
      <c r="C12" s="71"/>
      <c r="D12" s="71"/>
      <c r="E12" s="71"/>
      <c r="F12" s="71"/>
    </row>
    <row r="13" spans="1:6" ht="14.25">
      <c r="A13" s="70"/>
      <c r="B13" s="71"/>
      <c r="C13" s="71"/>
      <c r="D13" s="71"/>
      <c r="E13" s="71"/>
      <c r="F13" s="71"/>
    </row>
    <row r="14" spans="1:6" ht="14.25">
      <c r="A14" s="70"/>
      <c r="B14" s="71"/>
      <c r="C14" s="71"/>
      <c r="D14" s="71"/>
      <c r="E14" s="71"/>
      <c r="F14" s="71"/>
    </row>
    <row r="15" spans="1:6" ht="14.25">
      <c r="A15" s="70"/>
      <c r="B15" s="71"/>
      <c r="C15" s="71"/>
      <c r="D15" s="71"/>
      <c r="E15" s="71"/>
      <c r="F15" s="71"/>
    </row>
    <row r="16" spans="1:6" ht="14.25">
      <c r="A16" s="70"/>
      <c r="B16" s="71"/>
      <c r="C16" s="71"/>
      <c r="D16" s="71"/>
      <c r="E16" s="71"/>
      <c r="F16" s="71"/>
    </row>
    <row r="17" spans="1:6" ht="14.25">
      <c r="A17" s="70"/>
      <c r="B17" s="71"/>
      <c r="C17" s="71"/>
      <c r="D17" s="71"/>
      <c r="E17" s="71"/>
      <c r="F17" s="71"/>
    </row>
    <row r="18" spans="1:6" ht="14.25">
      <c r="A18" s="70"/>
      <c r="B18" s="71"/>
      <c r="C18" s="71"/>
      <c r="D18" s="71"/>
      <c r="E18" s="71"/>
      <c r="F18" s="71"/>
    </row>
    <row r="19" spans="1:6" ht="14.25">
      <c r="A19" s="70"/>
      <c r="B19" s="71"/>
      <c r="C19" s="71"/>
      <c r="D19" s="71"/>
      <c r="E19" s="71"/>
      <c r="F19" s="71"/>
    </row>
    <row r="20" spans="1:6" ht="14.25">
      <c r="A20" s="70"/>
      <c r="B20" s="71"/>
      <c r="C20" s="71"/>
      <c r="D20" s="71"/>
      <c r="E20" s="71"/>
      <c r="F20" s="71"/>
    </row>
    <row r="21" spans="1:6" ht="15" thickBot="1">
      <c r="A21" s="70"/>
      <c r="B21" s="71"/>
      <c r="C21" s="71"/>
      <c r="D21" s="71"/>
      <c r="E21" s="71"/>
      <c r="F21" s="71"/>
    </row>
    <row r="22" spans="1:6" ht="30.75" thickBot="1">
      <c r="A22" s="25" t="s">
        <v>88</v>
      </c>
      <c r="B22" s="18" t="s">
        <v>93</v>
      </c>
      <c r="C22" s="18" t="s">
        <v>74</v>
      </c>
      <c r="D22" s="75"/>
      <c r="E22" s="71"/>
      <c r="F22" s="71"/>
    </row>
    <row r="23" spans="1:6" ht="14.25">
      <c r="A23" s="27" t="s">
        <v>9</v>
      </c>
      <c r="B23" s="28">
        <v>-0.013999371649340064</v>
      </c>
      <c r="C23" s="66">
        <v>0.026173744354964334</v>
      </c>
      <c r="D23" s="75"/>
      <c r="E23" s="71"/>
      <c r="F23" s="71"/>
    </row>
    <row r="24" spans="1:6" ht="14.25">
      <c r="A24" s="27" t="s">
        <v>10</v>
      </c>
      <c r="B24" s="28">
        <v>-0.0051500835516679055</v>
      </c>
      <c r="C24" s="66">
        <v>0.05281524401692428</v>
      </c>
      <c r="D24" s="75"/>
      <c r="E24" s="71"/>
      <c r="F24" s="71"/>
    </row>
    <row r="25" spans="1:6" ht="14.25">
      <c r="A25" s="27" t="s">
        <v>0</v>
      </c>
      <c r="B25" s="28">
        <v>-0.0037217391304347203</v>
      </c>
      <c r="C25" s="66">
        <v>0.08025645860833497</v>
      </c>
      <c r="D25" s="75"/>
      <c r="E25" s="71"/>
      <c r="F25" s="71"/>
    </row>
    <row r="26" spans="1:6" ht="14.25">
      <c r="A26" s="27" t="s">
        <v>6</v>
      </c>
      <c r="B26" s="28">
        <v>-0.0016058832652436905</v>
      </c>
      <c r="C26" s="66">
        <v>0.05107399653196154</v>
      </c>
      <c r="D26" s="75"/>
      <c r="E26" s="71"/>
      <c r="F26" s="71"/>
    </row>
    <row r="27" spans="1:6" ht="14.25">
      <c r="A27" s="27" t="s">
        <v>12</v>
      </c>
      <c r="B27" s="28">
        <v>0.0005464923288669432</v>
      </c>
      <c r="C27" s="66">
        <v>0.09887251807261044</v>
      </c>
      <c r="D27" s="75"/>
      <c r="E27" s="71"/>
      <c r="F27" s="71"/>
    </row>
    <row r="28" spans="1:6" ht="14.25">
      <c r="A28" s="27" t="s">
        <v>11</v>
      </c>
      <c r="B28" s="28">
        <v>0.0026028818991443714</v>
      </c>
      <c r="C28" s="66">
        <v>0.10738363392530093</v>
      </c>
      <c r="D28" s="75"/>
      <c r="E28" s="71"/>
      <c r="F28" s="71"/>
    </row>
    <row r="29" spans="1:6" ht="14.25">
      <c r="A29" s="27" t="s">
        <v>7</v>
      </c>
      <c r="B29" s="28">
        <v>0.007951709169831789</v>
      </c>
      <c r="C29" s="66">
        <v>0.04358829593301361</v>
      </c>
      <c r="D29" s="75"/>
      <c r="E29" s="71"/>
      <c r="F29" s="71"/>
    </row>
    <row r="30" spans="1:6" ht="14.25">
      <c r="A30" s="27" t="s">
        <v>1</v>
      </c>
      <c r="B30" s="28">
        <v>0.00985195251037041</v>
      </c>
      <c r="C30" s="66">
        <v>0.41935564937675895</v>
      </c>
      <c r="D30" s="75"/>
      <c r="E30" s="71"/>
      <c r="F30" s="71"/>
    </row>
    <row r="31" spans="1:6" ht="14.25">
      <c r="A31" s="27" t="s">
        <v>8</v>
      </c>
      <c r="B31" s="28">
        <v>0.023653573288527685</v>
      </c>
      <c r="C31" s="66">
        <v>0.2835765004765749</v>
      </c>
      <c r="D31" s="75"/>
      <c r="E31" s="71"/>
      <c r="F31" s="71"/>
    </row>
    <row r="32" spans="1:6" ht="28.5">
      <c r="A32" s="27" t="s">
        <v>5</v>
      </c>
      <c r="B32" s="28">
        <v>0.02681981333493022</v>
      </c>
      <c r="C32" s="66">
        <v>0.08549893624133853</v>
      </c>
      <c r="D32" s="75"/>
      <c r="E32" s="71"/>
      <c r="F32" s="71"/>
    </row>
    <row r="33" spans="1:6" ht="14.25">
      <c r="A33" s="27" t="s">
        <v>78</v>
      </c>
      <c r="B33" s="28">
        <v>0.053497470735023755</v>
      </c>
      <c r="C33" s="66">
        <v>-0.08344626597109217</v>
      </c>
      <c r="D33" s="75"/>
      <c r="E33" s="71"/>
      <c r="F33" s="71"/>
    </row>
    <row r="34" spans="1:6" ht="14.25">
      <c r="A34" s="27" t="s">
        <v>108</v>
      </c>
      <c r="B34" s="28">
        <v>0.05984828382129348</v>
      </c>
      <c r="C34" s="66">
        <v>0.2928295449874636</v>
      </c>
      <c r="D34" s="75"/>
      <c r="E34" s="71"/>
      <c r="F34" s="71"/>
    </row>
    <row r="35" spans="1:6" ht="15" thickBot="1">
      <c r="A35" s="76" t="s">
        <v>56</v>
      </c>
      <c r="B35" s="77">
        <v>0.08807117183311153</v>
      </c>
      <c r="C35" s="78">
        <v>-0.042315557652981006</v>
      </c>
      <c r="D35" s="75"/>
      <c r="E35" s="71"/>
      <c r="F35" s="71"/>
    </row>
    <row r="36" spans="1:6" ht="14.25">
      <c r="A36" s="70"/>
      <c r="B36" s="71"/>
      <c r="C36" s="71"/>
      <c r="D36" s="75"/>
      <c r="E36" s="71"/>
      <c r="F36" s="71"/>
    </row>
    <row r="37" spans="1:6" ht="14.25">
      <c r="A37" s="70"/>
      <c r="B37" s="71"/>
      <c r="C37" s="71"/>
      <c r="D37" s="75"/>
      <c r="E37" s="71"/>
      <c r="F37" s="71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8" t="s">
        <v>122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30.75" thickBot="1">
      <c r="A2" s="15" t="s">
        <v>42</v>
      </c>
      <c r="B2" s="48" t="s">
        <v>26</v>
      </c>
      <c r="C2" s="18" t="s">
        <v>37</v>
      </c>
      <c r="D2" s="18" t="s">
        <v>38</v>
      </c>
      <c r="E2" s="17" t="s">
        <v>43</v>
      </c>
      <c r="F2" s="17" t="s">
        <v>67</v>
      </c>
      <c r="G2" s="17" t="s">
        <v>68</v>
      </c>
      <c r="H2" s="18" t="s">
        <v>69</v>
      </c>
      <c r="I2" s="18" t="s">
        <v>16</v>
      </c>
      <c r="J2" s="18" t="s">
        <v>17</v>
      </c>
    </row>
    <row r="3" spans="1:11" ht="14.25" customHeight="1">
      <c r="A3" s="21">
        <v>1</v>
      </c>
      <c r="B3" s="110" t="s">
        <v>87</v>
      </c>
      <c r="C3" s="111" t="s">
        <v>40</v>
      </c>
      <c r="D3" s="112" t="s">
        <v>39</v>
      </c>
      <c r="E3" s="113">
        <v>7336230.56</v>
      </c>
      <c r="F3" s="114">
        <v>173808</v>
      </c>
      <c r="G3" s="113">
        <v>42.2088198471877</v>
      </c>
      <c r="H3" s="53">
        <v>100</v>
      </c>
      <c r="I3" s="110" t="s">
        <v>99</v>
      </c>
      <c r="J3" s="115" t="s">
        <v>80</v>
      </c>
      <c r="K3" s="49"/>
    </row>
    <row r="4" spans="1:11" ht="14.25">
      <c r="A4" s="21">
        <v>2</v>
      </c>
      <c r="B4" s="110" t="s">
        <v>111</v>
      </c>
      <c r="C4" s="111" t="s">
        <v>40</v>
      </c>
      <c r="D4" s="112" t="s">
        <v>39</v>
      </c>
      <c r="E4" s="113">
        <v>960438.3001</v>
      </c>
      <c r="F4" s="114">
        <v>648</v>
      </c>
      <c r="G4" s="113">
        <v>1482.1578705246914</v>
      </c>
      <c r="H4" s="53">
        <v>5000</v>
      </c>
      <c r="I4" s="110" t="s">
        <v>22</v>
      </c>
      <c r="J4" s="115" t="s">
        <v>36</v>
      </c>
      <c r="K4" s="50"/>
    </row>
    <row r="5" spans="1:10" ht="15.75" thickBot="1">
      <c r="A5" s="179" t="s">
        <v>51</v>
      </c>
      <c r="B5" s="180"/>
      <c r="C5" s="116" t="s">
        <v>52</v>
      </c>
      <c r="D5" s="116" t="s">
        <v>52</v>
      </c>
      <c r="E5" s="98">
        <f>SUM(E3:E4)</f>
        <v>8296668.860099999</v>
      </c>
      <c r="F5" s="99">
        <f>SUM(F3:F4)</f>
        <v>174456</v>
      </c>
      <c r="G5" s="116" t="s">
        <v>52</v>
      </c>
      <c r="H5" s="116" t="s">
        <v>52</v>
      </c>
      <c r="I5" s="116" t="s">
        <v>52</v>
      </c>
      <c r="J5" s="116" t="s">
        <v>52</v>
      </c>
    </row>
    <row r="6" spans="1:10" ht="15" thickBot="1">
      <c r="A6" s="196"/>
      <c r="B6" s="196"/>
      <c r="C6" s="196"/>
      <c r="D6" s="196"/>
      <c r="E6" s="196"/>
      <c r="F6" s="196"/>
      <c r="G6" s="196"/>
      <c r="H6" s="196"/>
      <c r="I6" s="171"/>
      <c r="J6" s="171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I6" sqref="I6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1" customFormat="1" ht="16.5" thickBot="1">
      <c r="A1" s="194" t="s">
        <v>123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1" s="22" customFormat="1" ht="15.75" customHeight="1" thickBot="1">
      <c r="A2" s="185" t="s">
        <v>42</v>
      </c>
      <c r="B2" s="102"/>
      <c r="C2" s="103"/>
      <c r="D2" s="104"/>
      <c r="E2" s="187" t="s">
        <v>71</v>
      </c>
      <c r="F2" s="187"/>
      <c r="G2" s="187"/>
      <c r="H2" s="187"/>
      <c r="I2" s="187"/>
      <c r="J2" s="187"/>
      <c r="K2" s="187"/>
    </row>
    <row r="3" spans="1:11" s="22" customFormat="1" ht="60.75" thickBot="1">
      <c r="A3" s="186"/>
      <c r="B3" s="105" t="s">
        <v>26</v>
      </c>
      <c r="C3" s="26" t="s">
        <v>13</v>
      </c>
      <c r="D3" s="26" t="s">
        <v>14</v>
      </c>
      <c r="E3" s="17" t="s">
        <v>94</v>
      </c>
      <c r="F3" s="17" t="s">
        <v>103</v>
      </c>
      <c r="G3" s="17" t="s">
        <v>104</v>
      </c>
      <c r="H3" s="17" t="s">
        <v>92</v>
      </c>
      <c r="I3" s="17" t="s">
        <v>105</v>
      </c>
      <c r="J3" s="17" t="s">
        <v>53</v>
      </c>
      <c r="K3" s="18" t="s">
        <v>95</v>
      </c>
    </row>
    <row r="4" spans="1:11" s="22" customFormat="1" ht="14.25" collapsed="1">
      <c r="A4" s="21">
        <v>1</v>
      </c>
      <c r="B4" s="27" t="s">
        <v>111</v>
      </c>
      <c r="C4" s="106">
        <v>38945</v>
      </c>
      <c r="D4" s="106">
        <v>39016</v>
      </c>
      <c r="E4" s="100">
        <v>-0.03038907388165346</v>
      </c>
      <c r="F4" s="100">
        <v>-0.004232898833002707</v>
      </c>
      <c r="G4" s="100">
        <v>-0.09950269938238732</v>
      </c>
      <c r="H4" s="100">
        <v>-0.08040963713713378</v>
      </c>
      <c r="I4" s="100">
        <v>-0.07115690163874355</v>
      </c>
      <c r="J4" s="107">
        <v>-0.703568425895053</v>
      </c>
      <c r="K4" s="124">
        <v>-0.10597236995666415</v>
      </c>
    </row>
    <row r="5" spans="1:11" s="22" customFormat="1" ht="14.25" collapsed="1">
      <c r="A5" s="21">
        <v>2</v>
      </c>
      <c r="B5" s="27" t="s">
        <v>87</v>
      </c>
      <c r="C5" s="106">
        <v>40555</v>
      </c>
      <c r="D5" s="106">
        <v>40626</v>
      </c>
      <c r="E5" s="100">
        <v>0.004957517715087789</v>
      </c>
      <c r="F5" s="100" t="s">
        <v>23</v>
      </c>
      <c r="G5" s="100">
        <v>0.3118452849285851</v>
      </c>
      <c r="H5" s="100">
        <v>0.7145991857013532</v>
      </c>
      <c r="I5" s="100">
        <v>0.5486170655010951</v>
      </c>
      <c r="J5" s="107">
        <v>-0.5779118015281082</v>
      </c>
      <c r="K5" s="125">
        <v>-0.1252832965081221</v>
      </c>
    </row>
    <row r="6" spans="1:11" s="22" customFormat="1" ht="15.75" collapsed="1" thickBot="1">
      <c r="A6" s="172"/>
      <c r="B6" s="173" t="s">
        <v>107</v>
      </c>
      <c r="C6" s="174" t="s">
        <v>52</v>
      </c>
      <c r="D6" s="174" t="s">
        <v>52</v>
      </c>
      <c r="E6" s="175">
        <f>AVERAGE(E4:E5)</f>
        <v>-0.012715778083282836</v>
      </c>
      <c r="F6" s="175">
        <f>AVERAGE(F4:F5)</f>
        <v>-0.004232898833002707</v>
      </c>
      <c r="G6" s="175">
        <f>AVERAGE(G4:G5)</f>
        <v>0.10617129277309889</v>
      </c>
      <c r="H6" s="175">
        <f>AVERAGE(H4:H5)</f>
        <v>0.3170947742821097</v>
      </c>
      <c r="I6" s="175">
        <f>AVERAGE(I4:I5)</f>
        <v>0.23873008193117579</v>
      </c>
      <c r="J6" s="174" t="s">
        <v>52</v>
      </c>
      <c r="K6" s="174" t="s">
        <v>52</v>
      </c>
    </row>
    <row r="7" spans="1:11" s="22" customFormat="1" ht="14.25" hidden="1">
      <c r="A7" s="199" t="s">
        <v>96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</row>
    <row r="8" spans="1:11" s="22" customFormat="1" ht="15" hidden="1" thickBot="1">
      <c r="A8" s="198" t="s">
        <v>97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</row>
    <row r="9" spans="3:4" s="22" customFormat="1" ht="15.75" customHeight="1" hidden="1">
      <c r="C9" s="65"/>
      <c r="D9" s="65"/>
    </row>
    <row r="10" spans="1:11" ht="15" thickBot="1">
      <c r="A10" s="197"/>
      <c r="B10" s="197"/>
      <c r="C10" s="197"/>
      <c r="D10" s="197"/>
      <c r="E10" s="197"/>
      <c r="F10" s="197"/>
      <c r="G10" s="197"/>
      <c r="H10" s="197"/>
      <c r="I10" s="176"/>
      <c r="J10" s="176"/>
      <c r="K10" s="176"/>
    </row>
    <row r="11" spans="2:5" ht="14.25">
      <c r="B11" s="29"/>
      <c r="C11" s="108"/>
      <c r="E11" s="108"/>
    </row>
    <row r="12" spans="5:6" ht="14.25">
      <c r="E12" s="108"/>
      <c r="F12" s="108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9"/>
  <sheetViews>
    <sheetView zoomScale="85" zoomScaleNormal="85" workbookViewId="0" topLeftCell="A1">
      <selection activeCell="G34" sqref="G3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0" t="s">
        <v>124</v>
      </c>
      <c r="B1" s="190"/>
      <c r="C1" s="190"/>
      <c r="D1" s="190"/>
      <c r="E1" s="190"/>
      <c r="F1" s="190"/>
      <c r="G1" s="190"/>
    </row>
    <row r="2" spans="1:7" s="29" customFormat="1" ht="15.75" customHeight="1" thickBot="1">
      <c r="A2" s="202" t="s">
        <v>42</v>
      </c>
      <c r="B2" s="90"/>
      <c r="C2" s="191" t="s">
        <v>27</v>
      </c>
      <c r="D2" s="200"/>
      <c r="E2" s="177" t="s">
        <v>70</v>
      </c>
      <c r="F2" s="201"/>
      <c r="G2" s="91"/>
    </row>
    <row r="3" spans="1:7" s="29" customFormat="1" ht="45.75" thickBot="1">
      <c r="A3" s="186"/>
      <c r="B3" s="35" t="s">
        <v>26</v>
      </c>
      <c r="C3" s="35" t="s">
        <v>54</v>
      </c>
      <c r="D3" s="35" t="s">
        <v>29</v>
      </c>
      <c r="E3" s="35" t="s">
        <v>30</v>
      </c>
      <c r="F3" s="35" t="s">
        <v>29</v>
      </c>
      <c r="G3" s="36" t="s">
        <v>101</v>
      </c>
    </row>
    <row r="4" spans="1:7" s="29" customFormat="1" ht="14.25">
      <c r="A4" s="21">
        <v>1</v>
      </c>
      <c r="B4" s="37" t="s">
        <v>87</v>
      </c>
      <c r="C4" s="38">
        <v>36.19007999999914</v>
      </c>
      <c r="D4" s="100">
        <v>0.004957517715024937</v>
      </c>
      <c r="E4" s="39">
        <v>0</v>
      </c>
      <c r="F4" s="100">
        <v>0</v>
      </c>
      <c r="G4" s="40">
        <v>0</v>
      </c>
    </row>
    <row r="5" spans="1:7" s="29" customFormat="1" ht="14.25">
      <c r="A5" s="21">
        <v>2</v>
      </c>
      <c r="B5" s="37" t="s">
        <v>111</v>
      </c>
      <c r="C5" s="38">
        <v>-30.10158990000002</v>
      </c>
      <c r="D5" s="100">
        <v>-0.03038907388171921</v>
      </c>
      <c r="E5" s="39">
        <v>0</v>
      </c>
      <c r="F5" s="100">
        <v>0</v>
      </c>
      <c r="G5" s="40">
        <v>0</v>
      </c>
    </row>
    <row r="6" spans="1:7" s="29" customFormat="1" ht="15.75" thickBot="1">
      <c r="A6" s="119"/>
      <c r="B6" s="92" t="s">
        <v>51</v>
      </c>
      <c r="C6" s="93">
        <v>6.08849009999912</v>
      </c>
      <c r="D6" s="97">
        <v>0.0007343864757684172</v>
      </c>
      <c r="E6" s="94">
        <v>0</v>
      </c>
      <c r="F6" s="97">
        <v>0</v>
      </c>
      <c r="G6" s="120">
        <v>0</v>
      </c>
    </row>
    <row r="7" spans="1:8" s="29" customFormat="1" ht="15" customHeight="1" thickBot="1">
      <c r="A7" s="181"/>
      <c r="B7" s="181"/>
      <c r="C7" s="181"/>
      <c r="D7" s="181"/>
      <c r="E7" s="181"/>
      <c r="F7" s="181"/>
      <c r="G7" s="181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80"/>
      <c r="C29" s="80"/>
      <c r="D29" s="81"/>
      <c r="E29" s="80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7" t="s">
        <v>26</v>
      </c>
      <c r="C35" s="35" t="s">
        <v>58</v>
      </c>
      <c r="D35" s="35" t="s">
        <v>59</v>
      </c>
      <c r="E35" s="36" t="s">
        <v>55</v>
      </c>
    </row>
    <row r="36" spans="2:5" s="29" customFormat="1" ht="14.25">
      <c r="B36" s="132" t="str">
        <f>B4</f>
        <v>Індекс Української Біржі</v>
      </c>
      <c r="C36" s="133">
        <f>C4</f>
        <v>36.19007999999914</v>
      </c>
      <c r="D36" s="160">
        <f>D4</f>
        <v>0.004957517715024937</v>
      </c>
      <c r="E36" s="134">
        <f>G4</f>
        <v>0</v>
      </c>
    </row>
    <row r="37" spans="2:6" ht="14.25">
      <c r="B37" s="37" t="str">
        <f>B5</f>
        <v>ТАСК Універсал</v>
      </c>
      <c r="C37" s="38">
        <f>C5</f>
        <v>-30.10158990000002</v>
      </c>
      <c r="D37" s="161">
        <f>D5</f>
        <v>-0.03038907388171921</v>
      </c>
      <c r="E37" s="40">
        <f>G5</f>
        <v>0</v>
      </c>
      <c r="F37" s="19"/>
    </row>
    <row r="38" spans="2:6" ht="14.25">
      <c r="B38" s="37"/>
      <c r="C38" s="38"/>
      <c r="D38" s="161"/>
      <c r="E38" s="40"/>
      <c r="F38" s="19"/>
    </row>
    <row r="39" spans="2:6" ht="14.25">
      <c r="B39" s="162"/>
      <c r="C39" s="163"/>
      <c r="D39" s="164"/>
      <c r="E39" s="165"/>
      <c r="F39" s="19"/>
    </row>
    <row r="40" spans="2:6" ht="14.25">
      <c r="B40" s="29"/>
      <c r="C40" s="166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26</v>
      </c>
      <c r="B1" s="68" t="s">
        <v>90</v>
      </c>
      <c r="C1" s="10"/>
      <c r="D1" s="10"/>
    </row>
    <row r="2" spans="1:4" ht="14.25">
      <c r="A2" s="27" t="s">
        <v>111</v>
      </c>
      <c r="B2" s="144">
        <v>-0.03038907388165346</v>
      </c>
      <c r="C2" s="10"/>
      <c r="D2" s="10"/>
    </row>
    <row r="3" spans="1:4" ht="14.25">
      <c r="A3" s="27" t="s">
        <v>87</v>
      </c>
      <c r="B3" s="145">
        <v>0.004957517715087789</v>
      </c>
      <c r="C3" s="10"/>
      <c r="D3" s="10"/>
    </row>
    <row r="4" spans="1:4" ht="14.25">
      <c r="A4" s="27" t="s">
        <v>31</v>
      </c>
      <c r="B4" s="145">
        <v>-0.012715778083282836</v>
      </c>
      <c r="C4" s="10"/>
      <c r="D4" s="10"/>
    </row>
    <row r="5" spans="1:4" ht="14.25">
      <c r="A5" s="27" t="s">
        <v>1</v>
      </c>
      <c r="B5" s="145">
        <v>0.00985195251037041</v>
      </c>
      <c r="C5" s="10"/>
      <c r="D5" s="10"/>
    </row>
    <row r="6" spans="1:4" ht="14.25">
      <c r="A6" s="27" t="s">
        <v>0</v>
      </c>
      <c r="B6" s="145">
        <v>-0.0037217391304347203</v>
      </c>
      <c r="C6" s="10"/>
      <c r="D6" s="10"/>
    </row>
    <row r="7" spans="1:4" ht="14.25">
      <c r="A7" s="27" t="s">
        <v>32</v>
      </c>
      <c r="B7" s="145">
        <v>0.005324639831263411</v>
      </c>
      <c r="C7" s="10"/>
      <c r="D7" s="10"/>
    </row>
    <row r="8" spans="1:4" ht="14.25">
      <c r="A8" s="27" t="s">
        <v>33</v>
      </c>
      <c r="B8" s="145">
        <v>-0.00877551160106016</v>
      </c>
      <c r="C8" s="10"/>
      <c r="D8" s="10"/>
    </row>
    <row r="9" spans="1:4" ht="14.25">
      <c r="A9" s="27" t="s">
        <v>34</v>
      </c>
      <c r="B9" s="145">
        <v>0.013589041095890412</v>
      </c>
      <c r="C9" s="10"/>
      <c r="D9" s="10"/>
    </row>
    <row r="10" spans="1:4" ht="15" thickBot="1">
      <c r="A10" s="76" t="s">
        <v>109</v>
      </c>
      <c r="B10" s="146">
        <v>0.027365240047276806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5"/>
  <sheetViews>
    <sheetView zoomScale="80" zoomScaleNormal="80" workbookViewId="0" topLeftCell="A1">
      <selection activeCell="B9" sqref="B9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8" t="s">
        <v>116</v>
      </c>
      <c r="B1" s="178"/>
      <c r="C1" s="178"/>
      <c r="D1" s="178"/>
      <c r="E1" s="178"/>
      <c r="F1" s="178"/>
      <c r="G1" s="178"/>
      <c r="H1" s="178"/>
      <c r="I1" s="13"/>
    </row>
    <row r="2" spans="1:9" ht="30.75" thickBot="1">
      <c r="A2" s="15" t="s">
        <v>42</v>
      </c>
      <c r="B2" s="16" t="s">
        <v>91</v>
      </c>
      <c r="C2" s="17" t="s">
        <v>43</v>
      </c>
      <c r="D2" s="17" t="s">
        <v>44</v>
      </c>
      <c r="E2" s="17" t="s">
        <v>45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3" t="s">
        <v>79</v>
      </c>
      <c r="C3" s="84">
        <v>24655832.8</v>
      </c>
      <c r="D3" s="85">
        <v>49313</v>
      </c>
      <c r="E3" s="84">
        <v>499.9864700991625</v>
      </c>
      <c r="F3" s="85">
        <v>100</v>
      </c>
      <c r="G3" s="83" t="s">
        <v>99</v>
      </c>
      <c r="H3" s="86" t="s">
        <v>80</v>
      </c>
      <c r="I3" s="19"/>
    </row>
    <row r="4" spans="1:9" ht="14.25">
      <c r="A4" s="21">
        <v>2</v>
      </c>
      <c r="B4" s="83" t="s">
        <v>61</v>
      </c>
      <c r="C4" s="84">
        <v>5593378.45</v>
      </c>
      <c r="D4" s="85">
        <v>5059746</v>
      </c>
      <c r="E4" s="84">
        <v>1.1054662526537893</v>
      </c>
      <c r="F4" s="85">
        <v>1</v>
      </c>
      <c r="G4" s="83" t="s">
        <v>21</v>
      </c>
      <c r="H4" s="86" t="s">
        <v>50</v>
      </c>
      <c r="I4" s="19"/>
    </row>
    <row r="5" spans="1:9" ht="14.25" customHeight="1">
      <c r="A5" s="21">
        <v>3</v>
      </c>
      <c r="B5" s="83" t="s">
        <v>62</v>
      </c>
      <c r="C5" s="84">
        <v>5377077.403</v>
      </c>
      <c r="D5" s="85">
        <v>3643</v>
      </c>
      <c r="E5" s="84">
        <v>1476.002581114466</v>
      </c>
      <c r="F5" s="85">
        <v>1000</v>
      </c>
      <c r="G5" s="83" t="s">
        <v>82</v>
      </c>
      <c r="H5" s="86" t="s">
        <v>89</v>
      </c>
      <c r="I5" s="19"/>
    </row>
    <row r="6" spans="1:9" ht="14.25">
      <c r="A6" s="21">
        <v>4</v>
      </c>
      <c r="B6" s="83" t="s">
        <v>84</v>
      </c>
      <c r="C6" s="84">
        <v>4275395.49</v>
      </c>
      <c r="D6" s="85">
        <v>1534</v>
      </c>
      <c r="E6" s="84">
        <v>2787.089628422425</v>
      </c>
      <c r="F6" s="85">
        <v>1000</v>
      </c>
      <c r="G6" s="83" t="s">
        <v>19</v>
      </c>
      <c r="H6" s="86" t="s">
        <v>47</v>
      </c>
      <c r="I6" s="19"/>
    </row>
    <row r="7" spans="1:9" ht="14.25" customHeight="1">
      <c r="A7" s="21">
        <v>5</v>
      </c>
      <c r="B7" s="83" t="s">
        <v>81</v>
      </c>
      <c r="C7" s="84">
        <v>4199745.56</v>
      </c>
      <c r="D7" s="85">
        <v>4549</v>
      </c>
      <c r="E7" s="84">
        <v>923.2239085513298</v>
      </c>
      <c r="F7" s="85">
        <v>1000</v>
      </c>
      <c r="G7" s="83" t="s">
        <v>99</v>
      </c>
      <c r="H7" s="86" t="s">
        <v>80</v>
      </c>
      <c r="I7" s="19"/>
    </row>
    <row r="8" spans="1:9" ht="14.25">
      <c r="A8" s="21">
        <v>6</v>
      </c>
      <c r="B8" s="83" t="s">
        <v>65</v>
      </c>
      <c r="C8" s="84">
        <v>3715558.75</v>
      </c>
      <c r="D8" s="85">
        <v>1256</v>
      </c>
      <c r="E8" s="84">
        <v>2958.2474124203823</v>
      </c>
      <c r="F8" s="85">
        <v>1000</v>
      </c>
      <c r="G8" s="83" t="s">
        <v>46</v>
      </c>
      <c r="H8" s="86" t="s">
        <v>64</v>
      </c>
      <c r="I8" s="19"/>
    </row>
    <row r="9" spans="1:9" ht="14.25">
      <c r="A9" s="21">
        <v>7</v>
      </c>
      <c r="B9" s="83" t="s">
        <v>20</v>
      </c>
      <c r="C9" s="84">
        <v>3357096.04</v>
      </c>
      <c r="D9" s="85">
        <v>1177</v>
      </c>
      <c r="E9" s="84">
        <v>2852.248122344945</v>
      </c>
      <c r="F9" s="85">
        <v>1000</v>
      </c>
      <c r="G9" s="83" t="s">
        <v>21</v>
      </c>
      <c r="H9" s="86" t="s">
        <v>50</v>
      </c>
      <c r="I9" s="19"/>
    </row>
    <row r="10" spans="1:9" ht="14.25">
      <c r="A10" s="21">
        <v>8</v>
      </c>
      <c r="B10" s="83" t="s">
        <v>85</v>
      </c>
      <c r="C10" s="84">
        <v>3086388.25</v>
      </c>
      <c r="D10" s="85">
        <v>1315</v>
      </c>
      <c r="E10" s="84">
        <v>2347.0633079847908</v>
      </c>
      <c r="F10" s="85">
        <v>1000</v>
      </c>
      <c r="G10" s="83" t="s">
        <v>19</v>
      </c>
      <c r="H10" s="86" t="s">
        <v>47</v>
      </c>
      <c r="I10" s="19"/>
    </row>
    <row r="11" spans="1:9" ht="14.25">
      <c r="A11" s="21">
        <v>9</v>
      </c>
      <c r="B11" s="83" t="s">
        <v>63</v>
      </c>
      <c r="C11" s="84">
        <v>2864130.04</v>
      </c>
      <c r="D11" s="85">
        <v>699</v>
      </c>
      <c r="E11" s="84">
        <v>4097.4678683834045</v>
      </c>
      <c r="F11" s="85">
        <v>1000</v>
      </c>
      <c r="G11" s="83" t="s">
        <v>18</v>
      </c>
      <c r="H11" s="86" t="s">
        <v>64</v>
      </c>
      <c r="I11" s="19"/>
    </row>
    <row r="12" spans="1:9" ht="14.25">
      <c r="A12" s="21">
        <v>10</v>
      </c>
      <c r="B12" s="83" t="s">
        <v>128</v>
      </c>
      <c r="C12" s="84">
        <v>1753203.08</v>
      </c>
      <c r="D12" s="85">
        <v>39028</v>
      </c>
      <c r="E12" s="84">
        <v>44.92167367018551</v>
      </c>
      <c r="F12" s="85">
        <v>100</v>
      </c>
      <c r="G12" s="83" t="s">
        <v>129</v>
      </c>
      <c r="H12" s="86" t="s">
        <v>130</v>
      </c>
      <c r="I12" s="19"/>
    </row>
    <row r="13" spans="1:9" ht="14.25">
      <c r="A13" s="21">
        <v>11</v>
      </c>
      <c r="B13" s="83" t="s">
        <v>106</v>
      </c>
      <c r="C13" s="84">
        <v>1685394.379</v>
      </c>
      <c r="D13" s="85">
        <v>10103</v>
      </c>
      <c r="E13" s="84">
        <v>166.82117974858951</v>
      </c>
      <c r="F13" s="85">
        <v>100</v>
      </c>
      <c r="G13" s="83" t="s">
        <v>99</v>
      </c>
      <c r="H13" s="86" t="s">
        <v>80</v>
      </c>
      <c r="I13" s="19"/>
    </row>
    <row r="14" spans="1:9" ht="14.25">
      <c r="A14" s="21">
        <v>12</v>
      </c>
      <c r="B14" s="83" t="s">
        <v>75</v>
      </c>
      <c r="C14" s="84">
        <v>1631882.5</v>
      </c>
      <c r="D14" s="85">
        <v>1294</v>
      </c>
      <c r="E14" s="84">
        <v>1261.1147604327666</v>
      </c>
      <c r="F14" s="85">
        <v>1000</v>
      </c>
      <c r="G14" s="83" t="s">
        <v>76</v>
      </c>
      <c r="H14" s="86" t="s">
        <v>77</v>
      </c>
      <c r="I14" s="19"/>
    </row>
    <row r="15" spans="1:9" ht="14.25">
      <c r="A15" s="21">
        <v>13</v>
      </c>
      <c r="B15" s="83" t="s">
        <v>86</v>
      </c>
      <c r="C15" s="84">
        <v>1210575.04</v>
      </c>
      <c r="D15" s="85">
        <v>584</v>
      </c>
      <c r="E15" s="84">
        <v>2072.9024657534246</v>
      </c>
      <c r="F15" s="85">
        <v>1000</v>
      </c>
      <c r="G15" s="83" t="s">
        <v>19</v>
      </c>
      <c r="H15" s="86" t="s">
        <v>47</v>
      </c>
      <c r="I15" s="19"/>
    </row>
    <row r="16" spans="1:9" ht="14.25">
      <c r="A16" s="21">
        <v>14</v>
      </c>
      <c r="B16" s="83" t="s">
        <v>125</v>
      </c>
      <c r="C16" s="84">
        <v>993786.71</v>
      </c>
      <c r="D16" s="85">
        <v>955</v>
      </c>
      <c r="E16" s="84">
        <v>1040.6143560209423</v>
      </c>
      <c r="F16" s="85">
        <v>1000</v>
      </c>
      <c r="G16" s="83" t="s">
        <v>22</v>
      </c>
      <c r="H16" s="86" t="s">
        <v>36</v>
      </c>
      <c r="I16" s="19"/>
    </row>
    <row r="17" spans="1:9" ht="14.25">
      <c r="A17" s="21">
        <v>15</v>
      </c>
      <c r="B17" s="83" t="s">
        <v>24</v>
      </c>
      <c r="C17" s="84">
        <v>918388.45</v>
      </c>
      <c r="D17" s="85">
        <v>9528</v>
      </c>
      <c r="E17" s="84">
        <v>96.38837636439966</v>
      </c>
      <c r="F17" s="85">
        <v>100</v>
      </c>
      <c r="G17" s="83" t="s">
        <v>48</v>
      </c>
      <c r="H17" s="86" t="s">
        <v>102</v>
      </c>
      <c r="I17" s="19"/>
    </row>
    <row r="18" spans="1:9" ht="14.25">
      <c r="A18" s="21">
        <v>16</v>
      </c>
      <c r="B18" s="83" t="s">
        <v>83</v>
      </c>
      <c r="C18" s="84">
        <v>851970.51</v>
      </c>
      <c r="D18" s="85">
        <v>1415</v>
      </c>
      <c r="E18" s="84">
        <v>602.0993003533569</v>
      </c>
      <c r="F18" s="85">
        <v>1000</v>
      </c>
      <c r="G18" s="83" t="s">
        <v>19</v>
      </c>
      <c r="H18" s="86" t="s">
        <v>47</v>
      </c>
      <c r="I18" s="19"/>
    </row>
    <row r="19" spans="1:9" ht="14.25">
      <c r="A19" s="21">
        <v>17</v>
      </c>
      <c r="B19" s="83" t="s">
        <v>113</v>
      </c>
      <c r="C19" s="84">
        <v>713551.0499</v>
      </c>
      <c r="D19" s="85">
        <v>8850</v>
      </c>
      <c r="E19" s="84">
        <v>80.62723727683615</v>
      </c>
      <c r="F19" s="85">
        <v>100</v>
      </c>
      <c r="G19" s="83" t="s">
        <v>114</v>
      </c>
      <c r="H19" s="86" t="s">
        <v>115</v>
      </c>
      <c r="I19" s="19"/>
    </row>
    <row r="20" spans="1:9" ht="14.25">
      <c r="A20" s="21">
        <v>18</v>
      </c>
      <c r="B20" s="83" t="s">
        <v>66</v>
      </c>
      <c r="C20" s="84">
        <v>372381.73</v>
      </c>
      <c r="D20" s="85">
        <v>121</v>
      </c>
      <c r="E20" s="84">
        <v>3077.5349586776856</v>
      </c>
      <c r="F20" s="85">
        <v>1000</v>
      </c>
      <c r="G20" s="83" t="s">
        <v>46</v>
      </c>
      <c r="H20" s="86" t="s">
        <v>64</v>
      </c>
      <c r="I20" s="19"/>
    </row>
    <row r="21" spans="1:8" ht="15" customHeight="1" thickBot="1">
      <c r="A21" s="179" t="s">
        <v>51</v>
      </c>
      <c r="B21" s="180"/>
      <c r="C21" s="98">
        <f>SUM(C3:C20)</f>
        <v>67255736.2319</v>
      </c>
      <c r="D21" s="99">
        <f>SUM(D3:D20)</f>
        <v>5195110</v>
      </c>
      <c r="E21" s="57" t="s">
        <v>52</v>
      </c>
      <c r="F21" s="57" t="s">
        <v>52</v>
      </c>
      <c r="G21" s="57" t="s">
        <v>52</v>
      </c>
      <c r="H21" s="57" t="s">
        <v>52</v>
      </c>
    </row>
    <row r="22" spans="1:8" ht="15" customHeight="1">
      <c r="A22" s="182" t="s">
        <v>100</v>
      </c>
      <c r="B22" s="182"/>
      <c r="C22" s="182"/>
      <c r="D22" s="182"/>
      <c r="E22" s="182"/>
      <c r="F22" s="182"/>
      <c r="G22" s="182"/>
      <c r="H22" s="182"/>
    </row>
    <row r="23" spans="1:8" ht="15" customHeight="1" thickBot="1">
      <c r="A23" s="181"/>
      <c r="B23" s="181"/>
      <c r="C23" s="181"/>
      <c r="D23" s="181"/>
      <c r="E23" s="181"/>
      <c r="F23" s="181"/>
      <c r="G23" s="181"/>
      <c r="H23" s="181"/>
    </row>
    <row r="25" spans="2:4" ht="14.25">
      <c r="B25" s="20" t="s">
        <v>57</v>
      </c>
      <c r="C25" s="23">
        <f>C21-SUM(C3:C12)</f>
        <v>8377930.3689000085</v>
      </c>
      <c r="D25" s="131">
        <f>C25/$C$21</f>
        <v>0.12456826492855014</v>
      </c>
    </row>
    <row r="26" spans="2:8" ht="14.25">
      <c r="B26" s="83" t="str">
        <f>B3</f>
        <v>КІНТО-Класичний</v>
      </c>
      <c r="C26" s="84">
        <f>C3</f>
        <v>24655832.8</v>
      </c>
      <c r="D26" s="131">
        <f>C26/$C$21</f>
        <v>0.36659821423983635</v>
      </c>
      <c r="H26" s="19"/>
    </row>
    <row r="27" spans="2:8" ht="14.25">
      <c r="B27" s="83" t="str">
        <f>B4</f>
        <v>ОТП Фонд Акцій</v>
      </c>
      <c r="C27" s="84">
        <f>C4</f>
        <v>5593378.45</v>
      </c>
      <c r="D27" s="131">
        <f aca="true" t="shared" si="0" ref="D27:D35">C27/$C$21</f>
        <v>0.08316581994900547</v>
      </c>
      <c r="H27" s="19"/>
    </row>
    <row r="28" spans="2:8" ht="14.25">
      <c r="B28" s="83" t="str">
        <f aca="true" t="shared" si="1" ref="B28:C35">B5</f>
        <v>Софіївський</v>
      </c>
      <c r="C28" s="84">
        <f t="shared" si="1"/>
        <v>5377077.403</v>
      </c>
      <c r="D28" s="131">
        <f t="shared" si="0"/>
        <v>0.07994972182684401</v>
      </c>
      <c r="H28" s="19"/>
    </row>
    <row r="29" spans="2:8" ht="14.25">
      <c r="B29" s="83" t="str">
        <f t="shared" si="1"/>
        <v>УНIВЕР.УА/Михайло Грушевський: Фонд Державних Паперiв</v>
      </c>
      <c r="C29" s="84">
        <f t="shared" si="1"/>
        <v>4275395.49</v>
      </c>
      <c r="D29" s="131">
        <f t="shared" si="0"/>
        <v>0.06356923185344808</v>
      </c>
      <c r="H29" s="19"/>
    </row>
    <row r="30" spans="2:8" ht="14.25">
      <c r="B30" s="83" t="str">
        <f t="shared" si="1"/>
        <v>КІНТО-Еквіті</v>
      </c>
      <c r="C30" s="84">
        <f t="shared" si="1"/>
        <v>4199745.56</v>
      </c>
      <c r="D30" s="131">
        <f t="shared" si="0"/>
        <v>0.06244442177421325</v>
      </c>
      <c r="H30" s="19"/>
    </row>
    <row r="31" spans="2:8" ht="14.25">
      <c r="B31" s="83" t="str">
        <f t="shared" si="1"/>
        <v>Альтус-Депозит</v>
      </c>
      <c r="C31" s="84">
        <f t="shared" si="1"/>
        <v>3715558.75</v>
      </c>
      <c r="D31" s="131">
        <f t="shared" si="0"/>
        <v>0.05524523197826027</v>
      </c>
      <c r="H31" s="19"/>
    </row>
    <row r="32" spans="2:8" ht="14.25">
      <c r="B32" s="83" t="str">
        <f t="shared" si="1"/>
        <v>ОТП Класичний</v>
      </c>
      <c r="C32" s="84">
        <f t="shared" si="1"/>
        <v>3357096.04</v>
      </c>
      <c r="D32" s="131">
        <f t="shared" si="0"/>
        <v>0.049915386078365445</v>
      </c>
      <c r="H32" s="19"/>
    </row>
    <row r="33" spans="2:8" ht="14.25">
      <c r="B33" s="83" t="str">
        <f t="shared" si="1"/>
        <v>УНIВЕР.УА/Тарас Шевченко: Фонд Заощаджень</v>
      </c>
      <c r="C33" s="84">
        <f t="shared" si="1"/>
        <v>3086388.25</v>
      </c>
      <c r="D33" s="131">
        <f t="shared" si="0"/>
        <v>0.04589033475684559</v>
      </c>
      <c r="H33" s="19"/>
    </row>
    <row r="34" spans="2:4" ht="14.25">
      <c r="B34" s="83" t="str">
        <f t="shared" si="1"/>
        <v>Альтус-Збалансований</v>
      </c>
      <c r="C34" s="84">
        <f t="shared" si="1"/>
        <v>2864130.04</v>
      </c>
      <c r="D34" s="131">
        <f t="shared" si="0"/>
        <v>0.04258566184041737</v>
      </c>
    </row>
    <row r="35" spans="2:4" ht="14.25">
      <c r="B35" s="83" t="str">
        <f t="shared" si="1"/>
        <v>Аргентум</v>
      </c>
      <c r="C35" s="84">
        <f t="shared" si="1"/>
        <v>1753203.08</v>
      </c>
      <c r="D35" s="131">
        <f t="shared" si="0"/>
        <v>0.02606771077421408</v>
      </c>
    </row>
  </sheetData>
  <mergeCells count="4">
    <mergeCell ref="A1:H1"/>
    <mergeCell ref="A21:B21"/>
    <mergeCell ref="A23:H23"/>
    <mergeCell ref="A22:H22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3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4" t="s">
        <v>117</v>
      </c>
      <c r="B1" s="184"/>
      <c r="C1" s="184"/>
      <c r="D1" s="184"/>
      <c r="E1" s="184"/>
      <c r="F1" s="184"/>
      <c r="G1" s="184"/>
      <c r="H1" s="184"/>
      <c r="I1" s="184"/>
      <c r="J1" s="101"/>
    </row>
    <row r="2" spans="1:11" s="20" customFormat="1" ht="15.75" customHeight="1" thickBot="1">
      <c r="A2" s="185" t="s">
        <v>42</v>
      </c>
      <c r="B2" s="102"/>
      <c r="C2" s="103"/>
      <c r="D2" s="104"/>
      <c r="E2" s="187" t="s">
        <v>71</v>
      </c>
      <c r="F2" s="187"/>
      <c r="G2" s="187"/>
      <c r="H2" s="187"/>
      <c r="I2" s="187"/>
      <c r="J2" s="187"/>
      <c r="K2" s="187"/>
    </row>
    <row r="3" spans="1:11" s="22" customFormat="1" ht="60.75" thickBot="1">
      <c r="A3" s="186"/>
      <c r="B3" s="105" t="s">
        <v>26</v>
      </c>
      <c r="C3" s="26" t="s">
        <v>13</v>
      </c>
      <c r="D3" s="26" t="s">
        <v>14</v>
      </c>
      <c r="E3" s="17" t="s">
        <v>94</v>
      </c>
      <c r="F3" s="17" t="s">
        <v>103</v>
      </c>
      <c r="G3" s="17" t="s">
        <v>104</v>
      </c>
      <c r="H3" s="17" t="s">
        <v>92</v>
      </c>
      <c r="I3" s="17" t="s">
        <v>105</v>
      </c>
      <c r="J3" s="17" t="s">
        <v>53</v>
      </c>
      <c r="K3" s="18" t="s">
        <v>95</v>
      </c>
    </row>
    <row r="4" spans="1:11" s="20" customFormat="1" ht="14.25" collapsed="1">
      <c r="A4" s="21">
        <v>1</v>
      </c>
      <c r="B4" s="152" t="s">
        <v>79</v>
      </c>
      <c r="C4" s="153">
        <v>38118</v>
      </c>
      <c r="D4" s="153">
        <v>38182</v>
      </c>
      <c r="E4" s="154">
        <v>0.03141396339454561</v>
      </c>
      <c r="F4" s="154">
        <v>0.04477240349965084</v>
      </c>
      <c r="G4" s="154">
        <v>0.08913311422947068</v>
      </c>
      <c r="H4" s="154">
        <v>0.18343861140028794</v>
      </c>
      <c r="I4" s="154">
        <v>0.15277158374595845</v>
      </c>
      <c r="J4" s="155">
        <v>3.999864700991031</v>
      </c>
      <c r="K4" s="124">
        <v>0.13030143507282133</v>
      </c>
    </row>
    <row r="5" spans="1:11" s="20" customFormat="1" ht="14.25" collapsed="1">
      <c r="A5" s="21">
        <v>2</v>
      </c>
      <c r="B5" s="152" t="s">
        <v>63</v>
      </c>
      <c r="C5" s="153">
        <v>38828</v>
      </c>
      <c r="D5" s="153">
        <v>39028</v>
      </c>
      <c r="E5" s="154">
        <v>0.005783798433072418</v>
      </c>
      <c r="F5" s="154">
        <v>0.014164767606239304</v>
      </c>
      <c r="G5" s="154">
        <v>0.03447149342761069</v>
      </c>
      <c r="H5" s="154">
        <v>0.09927280528016391</v>
      </c>
      <c r="I5" s="154">
        <v>0.05002077158537199</v>
      </c>
      <c r="J5" s="155">
        <v>3.0974678683833874</v>
      </c>
      <c r="K5" s="125">
        <v>0.1391988523429546</v>
      </c>
    </row>
    <row r="6" spans="1:11" s="20" customFormat="1" ht="14.25" collapsed="1">
      <c r="A6" s="21">
        <v>3</v>
      </c>
      <c r="B6" s="152" t="s">
        <v>86</v>
      </c>
      <c r="C6" s="153">
        <v>38919</v>
      </c>
      <c r="D6" s="153">
        <v>39092</v>
      </c>
      <c r="E6" s="154">
        <v>0.0018738141141758646</v>
      </c>
      <c r="F6" s="154">
        <v>0.023147434249388255</v>
      </c>
      <c r="G6" s="154">
        <v>0.04103789001855351</v>
      </c>
      <c r="H6" s="154">
        <v>0.15071891007777283</v>
      </c>
      <c r="I6" s="154">
        <v>0.09818513415717911</v>
      </c>
      <c r="J6" s="155">
        <v>1.0729024657534225</v>
      </c>
      <c r="K6" s="125">
        <v>0.07086636291477211</v>
      </c>
    </row>
    <row r="7" spans="1:11" s="20" customFormat="1" ht="14.25" collapsed="1">
      <c r="A7" s="21">
        <v>4</v>
      </c>
      <c r="B7" s="152" t="s">
        <v>83</v>
      </c>
      <c r="C7" s="153">
        <v>38919</v>
      </c>
      <c r="D7" s="153">
        <v>39092</v>
      </c>
      <c r="E7" s="154">
        <v>-0.0033800389554002885</v>
      </c>
      <c r="F7" s="154">
        <v>0.023176846001824902</v>
      </c>
      <c r="G7" s="154">
        <v>0.022016110812265843</v>
      </c>
      <c r="H7" s="154">
        <v>0.19352238647377518</v>
      </c>
      <c r="I7" s="154">
        <v>0.12497955130552119</v>
      </c>
      <c r="J7" s="155">
        <v>-0.3979006996466443</v>
      </c>
      <c r="K7" s="125">
        <v>-0.046534669575244214</v>
      </c>
    </row>
    <row r="8" spans="1:11" s="20" customFormat="1" ht="14.25" collapsed="1">
      <c r="A8" s="21">
        <v>5</v>
      </c>
      <c r="B8" s="152" t="s">
        <v>113</v>
      </c>
      <c r="C8" s="153">
        <v>38968</v>
      </c>
      <c r="D8" s="153">
        <v>39140</v>
      </c>
      <c r="E8" s="154">
        <v>-0.0008037807945177056</v>
      </c>
      <c r="F8" s="154">
        <v>-0.0038430201312823487</v>
      </c>
      <c r="G8" s="154">
        <v>-0.019829206293303314</v>
      </c>
      <c r="H8" s="154" t="s">
        <v>23</v>
      </c>
      <c r="I8" s="154">
        <v>-0.025077267446849016</v>
      </c>
      <c r="J8" s="155">
        <v>-0.19372762723163772</v>
      </c>
      <c r="K8" s="125">
        <v>-0.020270317078090017</v>
      </c>
    </row>
    <row r="9" spans="1:11" s="20" customFormat="1" ht="14.25" collapsed="1">
      <c r="A9" s="21">
        <v>6</v>
      </c>
      <c r="B9" s="152" t="s">
        <v>20</v>
      </c>
      <c r="C9" s="153">
        <v>39413</v>
      </c>
      <c r="D9" s="153">
        <v>39589</v>
      </c>
      <c r="E9" s="154">
        <v>0.010943266300626142</v>
      </c>
      <c r="F9" s="154" t="s">
        <v>23</v>
      </c>
      <c r="G9" s="154">
        <v>0.07650736502811961</v>
      </c>
      <c r="H9" s="154">
        <v>0.16735768931998396</v>
      </c>
      <c r="I9" s="154">
        <v>0.10523938693113233</v>
      </c>
      <c r="J9" s="155">
        <v>1.852248122345244</v>
      </c>
      <c r="K9" s="125">
        <v>0.11950053070503519</v>
      </c>
    </row>
    <row r="10" spans="1:11" s="20" customFormat="1" ht="14.25" collapsed="1">
      <c r="A10" s="21">
        <v>7</v>
      </c>
      <c r="B10" s="152" t="s">
        <v>125</v>
      </c>
      <c r="C10" s="153">
        <v>39429</v>
      </c>
      <c r="D10" s="153">
        <v>39618</v>
      </c>
      <c r="E10" s="154">
        <v>-0.009207899675735987</v>
      </c>
      <c r="F10" s="154">
        <v>0.0018736638964047536</v>
      </c>
      <c r="G10" s="154">
        <v>0.06337896126131981</v>
      </c>
      <c r="H10" s="154">
        <v>0.1332730380224496</v>
      </c>
      <c r="I10" s="154">
        <v>0.10885003817760208</v>
      </c>
      <c r="J10" s="155">
        <v>0.04061435602093244</v>
      </c>
      <c r="K10" s="125">
        <v>0.004334100872184221</v>
      </c>
    </row>
    <row r="11" spans="1:11" s="20" customFormat="1" ht="14.25" collapsed="1">
      <c r="A11" s="21">
        <v>8</v>
      </c>
      <c r="B11" s="152" t="s">
        <v>66</v>
      </c>
      <c r="C11" s="153">
        <v>39527</v>
      </c>
      <c r="D11" s="153">
        <v>39715</v>
      </c>
      <c r="E11" s="154">
        <v>0.005784734382719536</v>
      </c>
      <c r="F11" s="154">
        <v>0.024933049927119644</v>
      </c>
      <c r="G11" s="154">
        <v>0.05736626897446406</v>
      </c>
      <c r="H11" s="154">
        <v>0.09593870328972631</v>
      </c>
      <c r="I11" s="154">
        <v>0.059854866715252086</v>
      </c>
      <c r="J11" s="155">
        <v>2.077534958677734</v>
      </c>
      <c r="K11" s="125">
        <v>0.13399335505855658</v>
      </c>
    </row>
    <row r="12" spans="1:11" s="20" customFormat="1" ht="14.25" collapsed="1">
      <c r="A12" s="21">
        <v>9</v>
      </c>
      <c r="B12" s="152" t="s">
        <v>24</v>
      </c>
      <c r="C12" s="153">
        <v>39560</v>
      </c>
      <c r="D12" s="153">
        <v>39770</v>
      </c>
      <c r="E12" s="154">
        <v>0.02305985187067927</v>
      </c>
      <c r="F12" s="154">
        <v>0.07590234390925654</v>
      </c>
      <c r="G12" s="154">
        <v>0.32550156859574586</v>
      </c>
      <c r="H12" s="154">
        <v>0.6486445139859456</v>
      </c>
      <c r="I12" s="154">
        <v>0.5385589679099354</v>
      </c>
      <c r="J12" s="155">
        <v>-0.036116236355954734</v>
      </c>
      <c r="K12" s="125">
        <v>-0.004176530619471763</v>
      </c>
    </row>
    <row r="13" spans="1:11" s="20" customFormat="1" ht="14.25" collapsed="1">
      <c r="A13" s="21">
        <v>10</v>
      </c>
      <c r="B13" s="152" t="s">
        <v>81</v>
      </c>
      <c r="C13" s="153">
        <v>39884</v>
      </c>
      <c r="D13" s="153">
        <v>40001</v>
      </c>
      <c r="E13" s="154">
        <v>0.013143266563087952</v>
      </c>
      <c r="F13" s="154">
        <v>0.020370386912998528</v>
      </c>
      <c r="G13" s="154">
        <v>0.04617760396491</v>
      </c>
      <c r="H13" s="154">
        <v>0.21624346558661767</v>
      </c>
      <c r="I13" s="154">
        <v>0.19848346821448026</v>
      </c>
      <c r="J13" s="155">
        <v>-0.076776091448715</v>
      </c>
      <c r="K13" s="125">
        <v>-0.009746439270852059</v>
      </c>
    </row>
    <row r="14" spans="1:11" s="20" customFormat="1" ht="14.25">
      <c r="A14" s="21">
        <v>11</v>
      </c>
      <c r="B14" s="152" t="s">
        <v>128</v>
      </c>
      <c r="C14" s="153">
        <v>40031</v>
      </c>
      <c r="D14" s="153">
        <v>40129</v>
      </c>
      <c r="E14" s="154">
        <v>0.012901425036329517</v>
      </c>
      <c r="F14" s="154" t="s">
        <v>23</v>
      </c>
      <c r="G14" s="154">
        <v>0.3398834150774357</v>
      </c>
      <c r="H14" s="154">
        <v>0.8326620860463698</v>
      </c>
      <c r="I14" s="154">
        <v>0.5761278878515597</v>
      </c>
      <c r="J14" s="155">
        <v>-0.5507832632981445</v>
      </c>
      <c r="K14" s="125">
        <v>-0.09744360697634635</v>
      </c>
    </row>
    <row r="15" spans="1:11" s="20" customFormat="1" ht="14.25">
      <c r="A15" s="21">
        <v>12</v>
      </c>
      <c r="B15" s="152" t="s">
        <v>61</v>
      </c>
      <c r="C15" s="153">
        <v>40253</v>
      </c>
      <c r="D15" s="153">
        <v>40366</v>
      </c>
      <c r="E15" s="154">
        <v>0.01099267737086973</v>
      </c>
      <c r="F15" s="154" t="s">
        <v>23</v>
      </c>
      <c r="G15" s="154">
        <v>0.21205592662697814</v>
      </c>
      <c r="H15" s="154">
        <v>0.5455339414120879</v>
      </c>
      <c r="I15" s="154">
        <v>0.3411617195219596</v>
      </c>
      <c r="J15" s="155">
        <v>0.10546625265375842</v>
      </c>
      <c r="K15" s="125">
        <v>0.01410992229085628</v>
      </c>
    </row>
    <row r="16" spans="1:11" s="20" customFormat="1" ht="14.25">
      <c r="A16" s="21">
        <v>13</v>
      </c>
      <c r="B16" s="152" t="s">
        <v>62</v>
      </c>
      <c r="C16" s="153">
        <v>40114</v>
      </c>
      <c r="D16" s="153">
        <v>40401</v>
      </c>
      <c r="E16" s="154">
        <v>0.035920966806555654</v>
      </c>
      <c r="F16" s="154">
        <v>0.04831679749330253</v>
      </c>
      <c r="G16" s="154">
        <v>0.3340423469692726</v>
      </c>
      <c r="H16" s="154">
        <v>0.5660092370526415</v>
      </c>
      <c r="I16" s="154" t="s">
        <v>23</v>
      </c>
      <c r="J16" s="155">
        <v>0.4760025811144535</v>
      </c>
      <c r="K16" s="125">
        <v>0.05669362461735461</v>
      </c>
    </row>
    <row r="17" spans="1:11" s="20" customFormat="1" ht="14.25" collapsed="1">
      <c r="A17" s="21">
        <v>14</v>
      </c>
      <c r="B17" s="152" t="s">
        <v>65</v>
      </c>
      <c r="C17" s="153">
        <v>40226</v>
      </c>
      <c r="D17" s="153">
        <v>40430</v>
      </c>
      <c r="E17" s="154">
        <v>0.004165107224203934</v>
      </c>
      <c r="F17" s="154">
        <v>0.012984798461600722</v>
      </c>
      <c r="G17" s="154">
        <v>0.03585875452163556</v>
      </c>
      <c r="H17" s="154">
        <v>0.10199030619632787</v>
      </c>
      <c r="I17" s="154">
        <v>0.05296397379348705</v>
      </c>
      <c r="J17" s="155">
        <v>1.9582474124203557</v>
      </c>
      <c r="K17" s="125">
        <v>0.1680878492235267</v>
      </c>
    </row>
    <row r="18" spans="1:11" s="20" customFormat="1" ht="14.25" collapsed="1">
      <c r="A18" s="21">
        <v>15</v>
      </c>
      <c r="B18" s="152" t="s">
        <v>85</v>
      </c>
      <c r="C18" s="153">
        <v>40427</v>
      </c>
      <c r="D18" s="153">
        <v>40543</v>
      </c>
      <c r="E18" s="154">
        <v>0.004988152163807769</v>
      </c>
      <c r="F18" s="154">
        <v>0.010808462300303079</v>
      </c>
      <c r="G18" s="154">
        <v>0.03404449636704476</v>
      </c>
      <c r="H18" s="154">
        <v>0.10847948559806442</v>
      </c>
      <c r="I18" s="154">
        <v>0.05675653657826296</v>
      </c>
      <c r="J18" s="155">
        <v>1.3470633079847785</v>
      </c>
      <c r="K18" s="125">
        <v>0.13642473815975098</v>
      </c>
    </row>
    <row r="19" spans="1:11" s="20" customFormat="1" ht="14.25" collapsed="1">
      <c r="A19" s="21">
        <v>16</v>
      </c>
      <c r="B19" s="152" t="s">
        <v>75</v>
      </c>
      <c r="C19" s="153">
        <v>40444</v>
      </c>
      <c r="D19" s="153">
        <v>40638</v>
      </c>
      <c r="E19" s="154">
        <v>0.004208685507480103</v>
      </c>
      <c r="F19" s="154">
        <v>0.0010797537341611374</v>
      </c>
      <c r="G19" s="154">
        <v>-0.011690656108767072</v>
      </c>
      <c r="H19" s="154">
        <v>0.047944135054659665</v>
      </c>
      <c r="I19" s="154">
        <v>0.014954063189291045</v>
      </c>
      <c r="J19" s="155">
        <v>0.26111476043276904</v>
      </c>
      <c r="K19" s="125">
        <v>0.036850154391057766</v>
      </c>
    </row>
    <row r="20" spans="1:11" s="20" customFormat="1" ht="14.25" collapsed="1">
      <c r="A20" s="21">
        <v>17</v>
      </c>
      <c r="B20" s="152" t="s">
        <v>84</v>
      </c>
      <c r="C20" s="153">
        <v>40427</v>
      </c>
      <c r="D20" s="153">
        <v>40708</v>
      </c>
      <c r="E20" s="154">
        <v>0.007068045066647821</v>
      </c>
      <c r="F20" s="154">
        <v>0.014078279017814443</v>
      </c>
      <c r="G20" s="154">
        <v>0.04189398149951962</v>
      </c>
      <c r="H20" s="154">
        <v>0.09661819624390411</v>
      </c>
      <c r="I20" s="154">
        <v>0.050367004568136586</v>
      </c>
      <c r="J20" s="155">
        <v>1.7870896284224038</v>
      </c>
      <c r="K20" s="125">
        <v>0.1791719311400639</v>
      </c>
    </row>
    <row r="21" spans="1:11" s="20" customFormat="1" ht="14.25" collapsed="1">
      <c r="A21" s="21">
        <v>18</v>
      </c>
      <c r="B21" s="152" t="s">
        <v>106</v>
      </c>
      <c r="C21" s="153">
        <v>41026</v>
      </c>
      <c r="D21" s="153">
        <v>41242</v>
      </c>
      <c r="E21" s="154">
        <v>0.017483618664359657</v>
      </c>
      <c r="F21" s="154">
        <v>0.03125557771121645</v>
      </c>
      <c r="G21" s="154">
        <v>0.06552785214111823</v>
      </c>
      <c r="H21" s="154">
        <v>0.15425276063611237</v>
      </c>
      <c r="I21" s="154">
        <v>0.15516506699147525</v>
      </c>
      <c r="J21" s="155">
        <v>0.6682117974858932</v>
      </c>
      <c r="K21" s="125">
        <v>0.11359963639209103</v>
      </c>
    </row>
    <row r="22" spans="1:12" s="20" customFormat="1" ht="15.75" thickBot="1">
      <c r="A22" s="151"/>
      <c r="B22" s="156" t="s">
        <v>107</v>
      </c>
      <c r="C22" s="157" t="s">
        <v>52</v>
      </c>
      <c r="D22" s="157" t="s">
        <v>52</v>
      </c>
      <c r="E22" s="158">
        <f>AVERAGE(E4:E21)</f>
        <v>0.009796647415194834</v>
      </c>
      <c r="F22" s="158">
        <f>AVERAGE(F4:F21)</f>
        <v>0.022868102972666584</v>
      </c>
      <c r="G22" s="158">
        <f>AVERAGE(G4:G21)</f>
        <v>0.09929873817296636</v>
      </c>
      <c r="H22" s="158">
        <f>AVERAGE(H4:H21)</f>
        <v>0.2554058983339347</v>
      </c>
      <c r="I22" s="158">
        <f>AVERAGE(I4:I21)</f>
        <v>0.15643310316410328</v>
      </c>
      <c r="J22" s="157" t="s">
        <v>52</v>
      </c>
      <c r="K22" s="157" t="s">
        <v>52</v>
      </c>
      <c r="L22" s="159"/>
    </row>
    <row r="23" spans="1:11" s="20" customFormat="1" ht="14.25">
      <c r="A23" s="188" t="s">
        <v>96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</row>
    <row r="24" spans="1:11" s="20" customFormat="1" ht="15" collapsed="1" thickBot="1">
      <c r="A24" s="183"/>
      <c r="B24" s="183"/>
      <c r="C24" s="183"/>
      <c r="D24" s="183"/>
      <c r="E24" s="183"/>
      <c r="F24" s="183"/>
      <c r="G24" s="183"/>
      <c r="H24" s="183"/>
      <c r="I24" s="170"/>
      <c r="J24" s="170"/>
      <c r="K24" s="170"/>
    </row>
    <row r="25" spans="5:10" s="20" customFormat="1" ht="14.25" collapsed="1">
      <c r="E25" s="108"/>
      <c r="J25" s="19"/>
    </row>
    <row r="26" spans="5:10" s="20" customFormat="1" ht="14.25" collapsed="1">
      <c r="E26" s="109"/>
      <c r="J26" s="19"/>
    </row>
    <row r="27" spans="5:10" s="20" customFormat="1" ht="14.25">
      <c r="E27" s="108"/>
      <c r="F27" s="108"/>
      <c r="J27" s="19"/>
    </row>
    <row r="28" spans="5:10" s="20" customFormat="1" ht="14.25" collapsed="1">
      <c r="E28" s="109"/>
      <c r="I28" s="109"/>
      <c r="J28" s="19"/>
    </row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 collapsed="1"/>
    <row r="42" s="20" customFormat="1" ht="14.25"/>
    <row r="43" s="20" customFormat="1" ht="14.25"/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  <row r="63" spans="3:8" s="29" customFormat="1" ht="14.25">
      <c r="C63" s="30"/>
      <c r="D63" s="30"/>
      <c r="E63" s="31"/>
      <c r="F63" s="31"/>
      <c r="G63" s="31"/>
      <c r="H63" s="31"/>
    </row>
  </sheetData>
  <mergeCells count="5">
    <mergeCell ref="A24:H24"/>
    <mergeCell ref="A1:I1"/>
    <mergeCell ref="A2:A3"/>
    <mergeCell ref="E2:K2"/>
    <mergeCell ref="A23:K2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71"/>
  <sheetViews>
    <sheetView zoomScale="85" zoomScaleNormal="85" workbookViewId="0" topLeftCell="A1">
      <selection activeCell="B14" sqref="B1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0" t="s">
        <v>118</v>
      </c>
      <c r="B1" s="190"/>
      <c r="C1" s="190"/>
      <c r="D1" s="190"/>
      <c r="E1" s="190"/>
      <c r="F1" s="190"/>
      <c r="G1" s="190"/>
    </row>
    <row r="2" spans="1:7" ht="15.75" thickBot="1">
      <c r="A2" s="185" t="s">
        <v>42</v>
      </c>
      <c r="B2" s="90"/>
      <c r="C2" s="191" t="s">
        <v>27</v>
      </c>
      <c r="D2" s="192"/>
      <c r="E2" s="191" t="s">
        <v>28</v>
      </c>
      <c r="F2" s="192"/>
      <c r="G2" s="91"/>
    </row>
    <row r="3" spans="1:7" ht="45.75" thickBot="1">
      <c r="A3" s="186"/>
      <c r="B3" s="42" t="s">
        <v>26</v>
      </c>
      <c r="C3" s="35" t="s">
        <v>54</v>
      </c>
      <c r="D3" s="35" t="s">
        <v>29</v>
      </c>
      <c r="E3" s="35" t="s">
        <v>30</v>
      </c>
      <c r="F3" s="35" t="s">
        <v>29</v>
      </c>
      <c r="G3" s="36" t="s">
        <v>101</v>
      </c>
    </row>
    <row r="4" spans="1:8" ht="15" customHeight="1">
      <c r="A4" s="21">
        <v>1</v>
      </c>
      <c r="B4" s="37" t="s">
        <v>61</v>
      </c>
      <c r="C4" s="38">
        <v>345.62871999999976</v>
      </c>
      <c r="D4" s="96">
        <v>0.06586227197995582</v>
      </c>
      <c r="E4" s="39">
        <v>260471</v>
      </c>
      <c r="F4" s="96">
        <v>0.054272989149402776</v>
      </c>
      <c r="G4" s="40">
        <v>287.9077328793264</v>
      </c>
      <c r="H4" s="54"/>
    </row>
    <row r="5" spans="1:8" ht="14.25" customHeight="1">
      <c r="A5" s="21">
        <v>2</v>
      </c>
      <c r="B5" s="37" t="s">
        <v>85</v>
      </c>
      <c r="C5" s="38">
        <v>38.67310000000009</v>
      </c>
      <c r="D5" s="96">
        <v>0.012689210801081622</v>
      </c>
      <c r="E5" s="39">
        <v>10</v>
      </c>
      <c r="F5" s="96">
        <v>0.007662835249042145</v>
      </c>
      <c r="G5" s="40">
        <v>23.370069961686017</v>
      </c>
      <c r="H5" s="54"/>
    </row>
    <row r="6" spans="1:7" ht="14.25">
      <c r="A6" s="21">
        <v>3</v>
      </c>
      <c r="B6" s="37" t="s">
        <v>24</v>
      </c>
      <c r="C6" s="38">
        <v>20.70054999999993</v>
      </c>
      <c r="D6" s="96">
        <v>0.023059851870566517</v>
      </c>
      <c r="E6" s="39">
        <v>0</v>
      </c>
      <c r="F6" s="96">
        <v>0</v>
      </c>
      <c r="G6" s="40">
        <v>0.04409680996333343</v>
      </c>
    </row>
    <row r="7" spans="1:7" ht="14.25">
      <c r="A7" s="21">
        <v>4</v>
      </c>
      <c r="B7" s="37" t="s">
        <v>62</v>
      </c>
      <c r="C7" s="38">
        <v>186.45227300000002</v>
      </c>
      <c r="D7" s="96">
        <v>0.03592096680655496</v>
      </c>
      <c r="E7" s="39">
        <v>0</v>
      </c>
      <c r="F7" s="96">
        <v>0</v>
      </c>
      <c r="G7" s="40">
        <v>0</v>
      </c>
    </row>
    <row r="8" spans="1:7" ht="14.25">
      <c r="A8" s="21">
        <v>5</v>
      </c>
      <c r="B8" s="37" t="s">
        <v>81</v>
      </c>
      <c r="C8" s="38">
        <v>54.48229999999981</v>
      </c>
      <c r="D8" s="96">
        <v>0.013143266563002277</v>
      </c>
      <c r="E8" s="39">
        <v>0</v>
      </c>
      <c r="F8" s="96">
        <v>0</v>
      </c>
      <c r="G8" s="40">
        <v>0</v>
      </c>
    </row>
    <row r="9" spans="1:7" ht="14.25">
      <c r="A9" s="21">
        <v>6</v>
      </c>
      <c r="B9" s="37" t="s">
        <v>84</v>
      </c>
      <c r="C9" s="38">
        <v>30.00660000000056</v>
      </c>
      <c r="D9" s="96">
        <v>0.007068045066655969</v>
      </c>
      <c r="E9" s="39">
        <v>0</v>
      </c>
      <c r="F9" s="96">
        <v>0</v>
      </c>
      <c r="G9" s="40">
        <v>0</v>
      </c>
    </row>
    <row r="10" spans="1:8" ht="14.25">
      <c r="A10" s="21">
        <v>7</v>
      </c>
      <c r="B10" s="37" t="s">
        <v>106</v>
      </c>
      <c r="C10" s="38">
        <v>28.960459000000032</v>
      </c>
      <c r="D10" s="96">
        <v>0.017483618664365454</v>
      </c>
      <c r="E10" s="39">
        <v>0</v>
      </c>
      <c r="F10" s="96">
        <v>0</v>
      </c>
      <c r="G10" s="40">
        <v>0</v>
      </c>
      <c r="H10" s="54"/>
    </row>
    <row r="11" spans="1:7" ht="14.25">
      <c r="A11" s="21">
        <v>8</v>
      </c>
      <c r="B11" s="37" t="s">
        <v>128</v>
      </c>
      <c r="C11" s="38">
        <v>22.330719999999975</v>
      </c>
      <c r="D11" s="96">
        <v>0.012901425036332532</v>
      </c>
      <c r="E11" s="39">
        <v>0</v>
      </c>
      <c r="F11" s="96">
        <v>0</v>
      </c>
      <c r="G11" s="40">
        <v>0</v>
      </c>
    </row>
    <row r="12" spans="1:7" ht="14.25">
      <c r="A12" s="21">
        <v>9</v>
      </c>
      <c r="B12" s="37" t="s">
        <v>63</v>
      </c>
      <c r="C12" s="38">
        <v>16.470290000000038</v>
      </c>
      <c r="D12" s="96">
        <v>0.005783798433081774</v>
      </c>
      <c r="E12" s="39">
        <v>0</v>
      </c>
      <c r="F12" s="96">
        <v>0</v>
      </c>
      <c r="G12" s="40">
        <v>0</v>
      </c>
    </row>
    <row r="13" spans="1:7" ht="14.25">
      <c r="A13" s="21">
        <v>10</v>
      </c>
      <c r="B13" s="37" t="s">
        <v>65</v>
      </c>
      <c r="C13" s="38">
        <v>15.411509999999778</v>
      </c>
      <c r="D13" s="96">
        <v>0.004165107224219482</v>
      </c>
      <c r="E13" s="39">
        <v>0</v>
      </c>
      <c r="F13" s="96">
        <v>0</v>
      </c>
      <c r="G13" s="40">
        <v>0</v>
      </c>
    </row>
    <row r="14" spans="1:7" ht="14.25">
      <c r="A14" s="21">
        <v>11</v>
      </c>
      <c r="B14" s="37" t="s">
        <v>86</v>
      </c>
      <c r="C14" s="38">
        <v>2.2641500000001393</v>
      </c>
      <c r="D14" s="96">
        <v>0.001873814114180614</v>
      </c>
      <c r="E14" s="39">
        <v>0</v>
      </c>
      <c r="F14" s="96">
        <v>0</v>
      </c>
      <c r="G14" s="40">
        <v>0</v>
      </c>
    </row>
    <row r="15" spans="1:7" ht="14.25">
      <c r="A15" s="21">
        <v>12</v>
      </c>
      <c r="B15" s="37" t="s">
        <v>66</v>
      </c>
      <c r="C15" s="38">
        <v>2.1417399999999907</v>
      </c>
      <c r="D15" s="96">
        <v>0.00578473438269051</v>
      </c>
      <c r="E15" s="39">
        <v>0</v>
      </c>
      <c r="F15" s="96">
        <v>0</v>
      </c>
      <c r="G15" s="40">
        <v>0</v>
      </c>
    </row>
    <row r="16" spans="1:7" ht="14.25">
      <c r="A16" s="21">
        <v>13</v>
      </c>
      <c r="B16" s="37" t="s">
        <v>113</v>
      </c>
      <c r="C16" s="38">
        <v>-0.5740000000000001</v>
      </c>
      <c r="D16" s="96">
        <v>-0.0008037807945266423</v>
      </c>
      <c r="E16" s="39">
        <v>0</v>
      </c>
      <c r="F16" s="96">
        <v>0</v>
      </c>
      <c r="G16" s="40">
        <v>0</v>
      </c>
    </row>
    <row r="17" spans="1:7" ht="14.25">
      <c r="A17" s="21">
        <v>14</v>
      </c>
      <c r="B17" s="37" t="s">
        <v>83</v>
      </c>
      <c r="C17" s="38">
        <v>-2.889459999999963</v>
      </c>
      <c r="D17" s="96">
        <v>-0.003380038955385831</v>
      </c>
      <c r="E17" s="39">
        <v>0</v>
      </c>
      <c r="F17" s="96">
        <v>0</v>
      </c>
      <c r="G17" s="40">
        <v>0</v>
      </c>
    </row>
    <row r="18" spans="1:7" ht="14.25">
      <c r="A18" s="21">
        <v>15</v>
      </c>
      <c r="B18" s="37" t="s">
        <v>125</v>
      </c>
      <c r="C18" s="38">
        <v>-9.23572999999998</v>
      </c>
      <c r="D18" s="96">
        <v>-0.009207899675704147</v>
      </c>
      <c r="E18" s="39">
        <v>0</v>
      </c>
      <c r="F18" s="96">
        <v>0</v>
      </c>
      <c r="G18" s="40">
        <v>0</v>
      </c>
    </row>
    <row r="19" spans="1:7" ht="13.5" customHeight="1">
      <c r="A19" s="21">
        <v>16</v>
      </c>
      <c r="B19" s="37" t="s">
        <v>75</v>
      </c>
      <c r="C19" s="38">
        <v>-101.16203000000003</v>
      </c>
      <c r="D19" s="96">
        <v>-0.05837243547342666</v>
      </c>
      <c r="E19" s="39">
        <v>-86</v>
      </c>
      <c r="F19" s="96">
        <v>-0.06231884057971015</v>
      </c>
      <c r="G19" s="40">
        <v>-107.22630901774926</v>
      </c>
    </row>
    <row r="20" spans="1:7" ht="14.25">
      <c r="A20" s="21">
        <v>17</v>
      </c>
      <c r="B20" s="37" t="s">
        <v>79</v>
      </c>
      <c r="C20" s="38">
        <v>535.7145199999997</v>
      </c>
      <c r="D20" s="96">
        <v>0.022210277486251186</v>
      </c>
      <c r="E20" s="39">
        <v>-444</v>
      </c>
      <c r="F20" s="96">
        <v>-0.00892336756637257</v>
      </c>
      <c r="G20" s="40">
        <v>-219.02935087088812</v>
      </c>
    </row>
    <row r="21" spans="1:7" ht="14.25">
      <c r="A21" s="21">
        <v>18</v>
      </c>
      <c r="B21" s="37" t="s">
        <v>20</v>
      </c>
      <c r="C21" s="38">
        <v>-511.00645999999995</v>
      </c>
      <c r="D21" s="96">
        <v>-0.13210778669903395</v>
      </c>
      <c r="E21" s="39">
        <v>-194</v>
      </c>
      <c r="F21" s="96">
        <v>-0.1415025528811087</v>
      </c>
      <c r="G21" s="40">
        <v>-549.8550472713033</v>
      </c>
    </row>
    <row r="22" spans="1:8" ht="15.75" thickBot="1">
      <c r="A22" s="89"/>
      <c r="B22" s="92" t="s">
        <v>51</v>
      </c>
      <c r="C22" s="93">
        <v>674.3692519999996</v>
      </c>
      <c r="D22" s="97">
        <v>0.010128498145788782</v>
      </c>
      <c r="E22" s="94">
        <v>259757</v>
      </c>
      <c r="F22" s="97">
        <v>0.052631898873292345</v>
      </c>
      <c r="G22" s="95">
        <v>-564.788807508965</v>
      </c>
      <c r="H22" s="54"/>
    </row>
    <row r="23" spans="1:8" ht="15" customHeight="1" thickBot="1">
      <c r="A23" s="189"/>
      <c r="B23" s="189"/>
      <c r="C23" s="189"/>
      <c r="D23" s="189"/>
      <c r="E23" s="189"/>
      <c r="F23" s="189"/>
      <c r="G23" s="189"/>
      <c r="H23" s="169"/>
    </row>
    <row r="45" spans="2:5" ht="15">
      <c r="B45" s="61"/>
      <c r="C45" s="62"/>
      <c r="D45" s="63"/>
      <c r="E45" s="64"/>
    </row>
    <row r="46" spans="2:5" ht="15">
      <c r="B46" s="61"/>
      <c r="C46" s="62"/>
      <c r="D46" s="63"/>
      <c r="E46" s="64"/>
    </row>
    <row r="47" spans="2:5" ht="15">
      <c r="B47" s="61"/>
      <c r="C47" s="62"/>
      <c r="D47" s="63"/>
      <c r="E47" s="64"/>
    </row>
    <row r="48" spans="2:5" ht="15">
      <c r="B48" s="61"/>
      <c r="C48" s="62"/>
      <c r="D48" s="63"/>
      <c r="E48" s="64"/>
    </row>
    <row r="49" spans="2:5" ht="15">
      <c r="B49" s="61"/>
      <c r="C49" s="62"/>
      <c r="D49" s="63"/>
      <c r="E49" s="64"/>
    </row>
    <row r="50" spans="2:5" ht="15">
      <c r="B50" s="61"/>
      <c r="C50" s="62"/>
      <c r="D50" s="63"/>
      <c r="E50" s="64"/>
    </row>
    <row r="51" spans="2:5" ht="15.75" thickBot="1">
      <c r="B51" s="79"/>
      <c r="C51" s="79"/>
      <c r="D51" s="79"/>
      <c r="E51" s="79"/>
    </row>
    <row r="54" ht="14.25" customHeight="1"/>
    <row r="55" ht="14.25">
      <c r="F55" s="54"/>
    </row>
    <row r="57" ht="14.25">
      <c r="F57"/>
    </row>
    <row r="58" ht="14.25">
      <c r="F58"/>
    </row>
    <row r="59" spans="2:6" ht="30.75" thickBot="1">
      <c r="B59" s="42" t="s">
        <v>26</v>
      </c>
      <c r="C59" s="35" t="s">
        <v>58</v>
      </c>
      <c r="D59" s="35" t="s">
        <v>59</v>
      </c>
      <c r="E59" s="60" t="s">
        <v>55</v>
      </c>
      <c r="F59"/>
    </row>
    <row r="60" spans="2:5" ht="14.25">
      <c r="B60" s="37" t="str">
        <f aca="true" t="shared" si="0" ref="B60:D64">B4</f>
        <v>ОТП Фонд Акцій</v>
      </c>
      <c r="C60" s="38">
        <f t="shared" si="0"/>
        <v>345.62871999999976</v>
      </c>
      <c r="D60" s="96">
        <f t="shared" si="0"/>
        <v>0.06586227197995582</v>
      </c>
      <c r="E60" s="40">
        <f>G4</f>
        <v>287.9077328793264</v>
      </c>
    </row>
    <row r="61" spans="2:5" ht="14.25">
      <c r="B61" s="37" t="str">
        <f t="shared" si="0"/>
        <v>УНIВЕР.УА/Тарас Шевченко: Фонд Заощаджень</v>
      </c>
      <c r="C61" s="38">
        <f t="shared" si="0"/>
        <v>38.67310000000009</v>
      </c>
      <c r="D61" s="96">
        <f t="shared" si="0"/>
        <v>0.012689210801081622</v>
      </c>
      <c r="E61" s="40">
        <f>G5</f>
        <v>23.370069961686017</v>
      </c>
    </row>
    <row r="62" spans="2:5" ht="14.25">
      <c r="B62" s="37" t="str">
        <f t="shared" si="0"/>
        <v>Надбання</v>
      </c>
      <c r="C62" s="38">
        <f t="shared" si="0"/>
        <v>20.70054999999993</v>
      </c>
      <c r="D62" s="96">
        <f t="shared" si="0"/>
        <v>0.023059851870566517</v>
      </c>
      <c r="E62" s="40">
        <f>G6</f>
        <v>0.04409680996333343</v>
      </c>
    </row>
    <row r="63" spans="2:5" ht="14.25">
      <c r="B63" s="37" t="str">
        <f t="shared" si="0"/>
        <v>Софіївський</v>
      </c>
      <c r="C63" s="38">
        <f t="shared" si="0"/>
        <v>186.45227300000002</v>
      </c>
      <c r="D63" s="96">
        <f t="shared" si="0"/>
        <v>0.03592096680655496</v>
      </c>
      <c r="E63" s="40">
        <f>G7</f>
        <v>0</v>
      </c>
    </row>
    <row r="64" spans="2:5" ht="14.25">
      <c r="B64" s="127" t="str">
        <f t="shared" si="0"/>
        <v>КІНТО-Еквіті</v>
      </c>
      <c r="C64" s="128">
        <f t="shared" si="0"/>
        <v>54.48229999999981</v>
      </c>
      <c r="D64" s="129">
        <f t="shared" si="0"/>
        <v>0.013143266563002277</v>
      </c>
      <c r="E64" s="130">
        <f>G8</f>
        <v>0</v>
      </c>
    </row>
    <row r="65" spans="2:5" ht="14.25">
      <c r="B65" s="126" t="str">
        <f>B14</f>
        <v>УНІВЕР.УА/Володимир Великий: Фонд Збалансований</v>
      </c>
      <c r="C65" s="38">
        <f>C17</f>
        <v>-2.889459999999963</v>
      </c>
      <c r="D65" s="96">
        <f>D17</f>
        <v>-0.003380038955385831</v>
      </c>
      <c r="E65" s="40">
        <f>G17</f>
        <v>0</v>
      </c>
    </row>
    <row r="66" spans="2:5" ht="14.25">
      <c r="B66" s="126" t="str">
        <f>B15</f>
        <v>Альтус-Стратегічний</v>
      </c>
      <c r="C66" s="38">
        <f>C18</f>
        <v>-9.23572999999998</v>
      </c>
      <c r="D66" s="96">
        <f>D18</f>
        <v>-0.009207899675704147</v>
      </c>
      <c r="E66" s="40">
        <f>G18</f>
        <v>0</v>
      </c>
    </row>
    <row r="67" spans="2:5" ht="14.25">
      <c r="B67" s="126" t="str">
        <f>B16</f>
        <v>Бонум Оптімум</v>
      </c>
      <c r="C67" s="38">
        <f>C19</f>
        <v>-101.16203000000003</v>
      </c>
      <c r="D67" s="96">
        <f>D19</f>
        <v>-0.05837243547342666</v>
      </c>
      <c r="E67" s="40">
        <f>G19</f>
        <v>-107.22630901774926</v>
      </c>
    </row>
    <row r="68" spans="2:5" ht="14.25">
      <c r="B68" s="126" t="str">
        <f>B17</f>
        <v>УНІВЕР.УА/Ярослав Мудрий: Фонд Акцiй</v>
      </c>
      <c r="C68" s="38">
        <f>C20</f>
        <v>535.7145199999997</v>
      </c>
      <c r="D68" s="96">
        <f>D20</f>
        <v>0.022210277486251186</v>
      </c>
      <c r="E68" s="40">
        <f>G20</f>
        <v>-219.02935087088812</v>
      </c>
    </row>
    <row r="69" spans="2:5" ht="14.25">
      <c r="B69" s="126" t="str">
        <f>B21</f>
        <v>ОТП Класичний</v>
      </c>
      <c r="C69" s="38">
        <f>C21</f>
        <v>-511.00645999999995</v>
      </c>
      <c r="D69" s="96">
        <f>D21</f>
        <v>-0.13210778669903395</v>
      </c>
      <c r="E69" s="40">
        <f>G21</f>
        <v>-549.8550472713033</v>
      </c>
    </row>
    <row r="70" spans="2:5" ht="14.25">
      <c r="B70" s="137" t="s">
        <v>57</v>
      </c>
      <c r="C70" s="138">
        <f>C22-SUM(C60:C69)</f>
        <v>117.01146900000049</v>
      </c>
      <c r="D70" s="139"/>
      <c r="E70" s="138">
        <f>G22-SUM(E60:E69)</f>
        <v>0</v>
      </c>
    </row>
    <row r="71" spans="2:5" ht="15">
      <c r="B71" s="135" t="s">
        <v>51</v>
      </c>
      <c r="C71" s="136">
        <f>SUM(C60:C70)</f>
        <v>674.3692519999996</v>
      </c>
      <c r="D71" s="136"/>
      <c r="E71" s="136">
        <f>SUM(E60:E70)</f>
        <v>-564.788807508965</v>
      </c>
    </row>
  </sheetData>
  <mergeCells count="5">
    <mergeCell ref="A23:G23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8"/>
  <sheetViews>
    <sheetView zoomScale="80" zoomScaleNormal="80" workbookViewId="0" topLeftCell="A1">
      <selection activeCell="A42" sqref="A42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26</v>
      </c>
      <c r="B1" s="68" t="s">
        <v>90</v>
      </c>
      <c r="C1" s="10"/>
    </row>
    <row r="2" spans="1:3" ht="14.25">
      <c r="A2" s="203" t="s">
        <v>125</v>
      </c>
      <c r="B2" s="204">
        <v>-0.009207899675735987</v>
      </c>
      <c r="C2" s="10"/>
    </row>
    <row r="3" spans="1:3" ht="14.25">
      <c r="A3" s="140" t="s">
        <v>83</v>
      </c>
      <c r="B3" s="147">
        <v>-0.0033800389554002885</v>
      </c>
      <c r="C3" s="10"/>
    </row>
    <row r="4" spans="1:3" ht="14.25">
      <c r="A4" s="140" t="s">
        <v>113</v>
      </c>
      <c r="B4" s="147">
        <v>-0.0008037807945177056</v>
      </c>
      <c r="C4" s="10"/>
    </row>
    <row r="5" spans="1:3" ht="14.25">
      <c r="A5" s="140" t="s">
        <v>86</v>
      </c>
      <c r="B5" s="148">
        <v>0.0018738141141758646</v>
      </c>
      <c r="C5" s="10"/>
    </row>
    <row r="6" spans="1:3" ht="14.25">
      <c r="A6" s="141" t="s">
        <v>65</v>
      </c>
      <c r="B6" s="149">
        <v>0.004165107224203934</v>
      </c>
      <c r="C6" s="10"/>
    </row>
    <row r="7" spans="1:3" ht="14.25">
      <c r="A7" s="140" t="s">
        <v>75</v>
      </c>
      <c r="B7" s="148">
        <v>0.004208685507480103</v>
      </c>
      <c r="C7" s="10"/>
    </row>
    <row r="8" spans="1:3" ht="14.25">
      <c r="A8" s="141" t="s">
        <v>85</v>
      </c>
      <c r="B8" s="149">
        <v>0.004988152163807769</v>
      </c>
      <c r="C8" s="10"/>
    </row>
    <row r="9" spans="1:3" ht="14.25">
      <c r="A9" s="140" t="s">
        <v>63</v>
      </c>
      <c r="B9" s="148">
        <v>0.005783798433072418</v>
      </c>
      <c r="C9" s="10"/>
    </row>
    <row r="10" spans="1:3" ht="14.25">
      <c r="A10" s="140" t="s">
        <v>66</v>
      </c>
      <c r="B10" s="148">
        <v>0.005784734382719536</v>
      </c>
      <c r="C10" s="10"/>
    </row>
    <row r="11" spans="1:3" ht="14.25">
      <c r="A11" s="140" t="s">
        <v>84</v>
      </c>
      <c r="B11" s="148">
        <v>0.007068045066647821</v>
      </c>
      <c r="C11" s="10"/>
    </row>
    <row r="12" spans="1:3" ht="14.25">
      <c r="A12" s="140" t="s">
        <v>20</v>
      </c>
      <c r="B12" s="148">
        <v>0.010943266300626142</v>
      </c>
      <c r="C12" s="10"/>
    </row>
    <row r="13" spans="1:3" ht="14.25">
      <c r="A13" s="141" t="s">
        <v>61</v>
      </c>
      <c r="B13" s="149">
        <v>0.01099267737086973</v>
      </c>
      <c r="C13" s="10"/>
    </row>
    <row r="14" spans="1:3" ht="14.25">
      <c r="A14" s="140" t="s">
        <v>128</v>
      </c>
      <c r="B14" s="148">
        <v>0.012901425036329517</v>
      </c>
      <c r="C14" s="10"/>
    </row>
    <row r="15" spans="1:3" ht="14.25">
      <c r="A15" s="140" t="s">
        <v>81</v>
      </c>
      <c r="B15" s="148">
        <v>0.013143266563087952</v>
      </c>
      <c r="C15" s="10"/>
    </row>
    <row r="16" spans="1:3" ht="14.25">
      <c r="A16" s="140" t="s">
        <v>106</v>
      </c>
      <c r="B16" s="148">
        <v>0.017483618664359657</v>
      </c>
      <c r="C16" s="10"/>
    </row>
    <row r="17" spans="1:3" ht="14.25">
      <c r="A17" s="140" t="s">
        <v>24</v>
      </c>
      <c r="B17" s="148">
        <v>0.02305985187067927</v>
      </c>
      <c r="C17" s="10"/>
    </row>
    <row r="18" spans="1:3" ht="14.25">
      <c r="A18" s="140" t="s">
        <v>79</v>
      </c>
      <c r="B18" s="148">
        <v>0.03141396339454561</v>
      </c>
      <c r="C18" s="10"/>
    </row>
    <row r="19" spans="1:3" ht="14.25">
      <c r="A19" s="141" t="s">
        <v>62</v>
      </c>
      <c r="B19" s="149">
        <v>0.035920966806555654</v>
      </c>
      <c r="C19" s="10"/>
    </row>
    <row r="20" spans="1:3" ht="14.25">
      <c r="A20" s="142" t="s">
        <v>31</v>
      </c>
      <c r="B20" s="147">
        <v>0.009796647415194834</v>
      </c>
      <c r="C20" s="10"/>
    </row>
    <row r="21" spans="1:3" ht="14.25">
      <c r="A21" s="142" t="s">
        <v>1</v>
      </c>
      <c r="B21" s="147">
        <v>0.00985195251037041</v>
      </c>
      <c r="C21" s="10"/>
    </row>
    <row r="22" spans="1:3" ht="14.25">
      <c r="A22" s="142" t="s">
        <v>0</v>
      </c>
      <c r="B22" s="147">
        <v>-0.0037217391304347203</v>
      </c>
      <c r="C22" s="58"/>
    </row>
    <row r="23" spans="1:3" ht="14.25">
      <c r="A23" s="142" t="s">
        <v>32</v>
      </c>
      <c r="B23" s="147">
        <v>0.005324639831263411</v>
      </c>
      <c r="C23" s="9"/>
    </row>
    <row r="24" spans="1:3" ht="14.25">
      <c r="A24" s="142" t="s">
        <v>33</v>
      </c>
      <c r="B24" s="147">
        <v>-0.00877551160106016</v>
      </c>
      <c r="C24" s="74"/>
    </row>
    <row r="25" spans="1:3" ht="14.25">
      <c r="A25" s="142" t="s">
        <v>34</v>
      </c>
      <c r="B25" s="147">
        <v>0.013589041095890412</v>
      </c>
      <c r="C25" s="10"/>
    </row>
    <row r="26" spans="1:3" ht="15" thickBot="1">
      <c r="A26" s="143" t="s">
        <v>109</v>
      </c>
      <c r="B26" s="150">
        <v>0.027365240047276806</v>
      </c>
      <c r="C26" s="10"/>
    </row>
    <row r="27" spans="2:3" ht="12.75">
      <c r="B27" s="10"/>
      <c r="C27" s="10"/>
    </row>
    <row r="28" ht="12.75">
      <c r="C28" s="10"/>
    </row>
    <row r="29" spans="2:3" ht="12.75">
      <c r="B29" s="10"/>
      <c r="C29" s="10"/>
    </row>
    <row r="30" ht="12.75">
      <c r="C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9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8" t="s">
        <v>119</v>
      </c>
      <c r="B1" s="178"/>
      <c r="C1" s="178"/>
      <c r="D1" s="178"/>
      <c r="E1" s="178"/>
      <c r="F1" s="178"/>
      <c r="G1" s="178"/>
      <c r="H1" s="178"/>
      <c r="I1" s="178"/>
      <c r="J1" s="178"/>
      <c r="K1" s="13"/>
      <c r="L1" s="14"/>
      <c r="M1" s="14"/>
    </row>
    <row r="2" spans="1:10" ht="30.75" thickBot="1">
      <c r="A2" s="15" t="s">
        <v>42</v>
      </c>
      <c r="B2" s="15" t="s">
        <v>26</v>
      </c>
      <c r="C2" s="44" t="s">
        <v>37</v>
      </c>
      <c r="D2" s="44" t="s">
        <v>38</v>
      </c>
      <c r="E2" s="44" t="s">
        <v>43</v>
      </c>
      <c r="F2" s="44" t="s">
        <v>44</v>
      </c>
      <c r="G2" s="44" t="s">
        <v>45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0" t="s">
        <v>131</v>
      </c>
      <c r="C3" s="111" t="s">
        <v>40</v>
      </c>
      <c r="D3" s="112" t="s">
        <v>41</v>
      </c>
      <c r="E3" s="113">
        <v>9916312.08</v>
      </c>
      <c r="F3" s="114">
        <v>29217</v>
      </c>
      <c r="G3" s="113">
        <v>339.40213163569155</v>
      </c>
      <c r="H3" s="53">
        <v>100</v>
      </c>
      <c r="I3" s="110" t="s">
        <v>129</v>
      </c>
      <c r="J3" s="115" t="s">
        <v>130</v>
      </c>
    </row>
    <row r="4" spans="1:10" ht="14.25">
      <c r="A4" s="21">
        <v>2</v>
      </c>
      <c r="B4" s="110" t="s">
        <v>132</v>
      </c>
      <c r="C4" s="111" t="s">
        <v>40</v>
      </c>
      <c r="D4" s="112" t="s">
        <v>112</v>
      </c>
      <c r="E4" s="113">
        <v>2783835.75</v>
      </c>
      <c r="F4" s="114">
        <v>54890</v>
      </c>
      <c r="G4" s="113">
        <v>50.71662871196939</v>
      </c>
      <c r="H4" s="53">
        <v>100</v>
      </c>
      <c r="I4" s="110" t="s">
        <v>129</v>
      </c>
      <c r="J4" s="115" t="s">
        <v>130</v>
      </c>
    </row>
    <row r="5" spans="1:10" ht="14.25">
      <c r="A5" s="21">
        <v>3</v>
      </c>
      <c r="B5" s="110" t="s">
        <v>35</v>
      </c>
      <c r="C5" s="111" t="s">
        <v>40</v>
      </c>
      <c r="D5" s="112" t="s">
        <v>41</v>
      </c>
      <c r="E5" s="113">
        <v>1510190.31</v>
      </c>
      <c r="F5" s="114">
        <v>780</v>
      </c>
      <c r="G5" s="113">
        <v>1936.141423076923</v>
      </c>
      <c r="H5" s="53">
        <v>1000</v>
      </c>
      <c r="I5" s="110" t="s">
        <v>25</v>
      </c>
      <c r="J5" s="115" t="s">
        <v>102</v>
      </c>
    </row>
    <row r="6" spans="1:10" ht="14.25" customHeight="1">
      <c r="A6" s="21">
        <v>4</v>
      </c>
      <c r="B6" s="110" t="s">
        <v>110</v>
      </c>
      <c r="C6" s="111" t="s">
        <v>40</v>
      </c>
      <c r="D6" s="112" t="s">
        <v>112</v>
      </c>
      <c r="E6" s="113">
        <v>1198118.5401</v>
      </c>
      <c r="F6" s="114">
        <v>2941</v>
      </c>
      <c r="G6" s="113">
        <v>407.38474671880317</v>
      </c>
      <c r="H6" s="82">
        <v>1000</v>
      </c>
      <c r="I6" s="110" t="s">
        <v>22</v>
      </c>
      <c r="J6" s="115" t="s">
        <v>36</v>
      </c>
    </row>
    <row r="7" spans="1:10" ht="14.25">
      <c r="A7" s="21">
        <v>5</v>
      </c>
      <c r="B7" s="110" t="s">
        <v>72</v>
      </c>
      <c r="C7" s="111" t="s">
        <v>40</v>
      </c>
      <c r="D7" s="112" t="s">
        <v>41</v>
      </c>
      <c r="E7" s="113">
        <v>462540.34</v>
      </c>
      <c r="F7" s="114">
        <v>679</v>
      </c>
      <c r="G7" s="113">
        <v>681.2081590574375</v>
      </c>
      <c r="H7" s="53">
        <v>1000</v>
      </c>
      <c r="I7" s="110" t="s">
        <v>73</v>
      </c>
      <c r="J7" s="115" t="s">
        <v>49</v>
      </c>
    </row>
    <row r="8" spans="1:10" ht="15.75" thickBot="1">
      <c r="A8" s="179" t="s">
        <v>51</v>
      </c>
      <c r="B8" s="180"/>
      <c r="C8" s="116" t="s">
        <v>52</v>
      </c>
      <c r="D8" s="116" t="s">
        <v>52</v>
      </c>
      <c r="E8" s="98">
        <f>SUM(E3:E7)</f>
        <v>15870997.020100001</v>
      </c>
      <c r="F8" s="99">
        <f>SUM(F3:F7)</f>
        <v>88507</v>
      </c>
      <c r="G8" s="116" t="s">
        <v>52</v>
      </c>
      <c r="H8" s="116" t="s">
        <v>52</v>
      </c>
      <c r="I8" s="116" t="s">
        <v>52</v>
      </c>
      <c r="J8" s="116" t="s">
        <v>52</v>
      </c>
    </row>
    <row r="9" spans="1:8" ht="14.25">
      <c r="A9" s="182"/>
      <c r="B9" s="182"/>
      <c r="C9" s="182"/>
      <c r="D9" s="182"/>
      <c r="E9" s="182"/>
      <c r="F9" s="182"/>
      <c r="G9" s="182"/>
      <c r="H9" s="182"/>
    </row>
  </sheetData>
  <mergeCells count="3">
    <mergeCell ref="A1:J1"/>
    <mergeCell ref="A8:B8"/>
    <mergeCell ref="A9:H9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0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4" t="s">
        <v>120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1" ht="15.75" customHeight="1" thickBot="1">
      <c r="A2" s="185" t="s">
        <v>42</v>
      </c>
      <c r="B2" s="102"/>
      <c r="C2" s="103"/>
      <c r="D2" s="104"/>
      <c r="E2" s="187" t="s">
        <v>71</v>
      </c>
      <c r="F2" s="187"/>
      <c r="G2" s="187"/>
      <c r="H2" s="187"/>
      <c r="I2" s="187"/>
      <c r="J2" s="187"/>
      <c r="K2" s="187"/>
    </row>
    <row r="3" spans="1:11" ht="45.75" thickBot="1">
      <c r="A3" s="186"/>
      <c r="B3" s="105" t="s">
        <v>26</v>
      </c>
      <c r="C3" s="26" t="s">
        <v>13</v>
      </c>
      <c r="D3" s="26" t="s">
        <v>14</v>
      </c>
      <c r="E3" s="17" t="s">
        <v>94</v>
      </c>
      <c r="F3" s="17" t="s">
        <v>103</v>
      </c>
      <c r="G3" s="17" t="s">
        <v>104</v>
      </c>
      <c r="H3" s="17" t="s">
        <v>92</v>
      </c>
      <c r="I3" s="17" t="s">
        <v>105</v>
      </c>
      <c r="J3" s="17" t="s">
        <v>53</v>
      </c>
      <c r="K3" s="18" t="s">
        <v>95</v>
      </c>
    </row>
    <row r="4" spans="1:11" ht="14.25" collapsed="1">
      <c r="A4" s="21">
        <v>1</v>
      </c>
      <c r="B4" s="27" t="s">
        <v>72</v>
      </c>
      <c r="C4" s="106">
        <v>38441</v>
      </c>
      <c r="D4" s="106">
        <v>38625</v>
      </c>
      <c r="E4" s="100">
        <v>0.010819016084868238</v>
      </c>
      <c r="F4" s="100">
        <v>-0.0015737494949205066</v>
      </c>
      <c r="G4" s="100">
        <v>-0.06114267787226779</v>
      </c>
      <c r="H4" s="100">
        <v>-0.19678885959087933</v>
      </c>
      <c r="I4" s="100">
        <v>-0.01984125991860597</v>
      </c>
      <c r="J4" s="107">
        <v>-0.3187918409425622</v>
      </c>
      <c r="K4" s="167">
        <v>-0.03167648546531443</v>
      </c>
    </row>
    <row r="5" spans="1:11" ht="14.25" collapsed="1">
      <c r="A5" s="21">
        <v>2</v>
      </c>
      <c r="B5" s="27" t="s">
        <v>131</v>
      </c>
      <c r="C5" s="106">
        <v>38862</v>
      </c>
      <c r="D5" s="106">
        <v>38958</v>
      </c>
      <c r="E5" s="100">
        <v>0.00644950930118271</v>
      </c>
      <c r="F5" s="100" t="s">
        <v>23</v>
      </c>
      <c r="G5" s="100">
        <v>0.13476500040517525</v>
      </c>
      <c r="H5" s="100">
        <v>0.33571871803349884</v>
      </c>
      <c r="I5" s="100">
        <v>0.2623011475408419</v>
      </c>
      <c r="J5" s="107">
        <v>2.3940213163569464</v>
      </c>
      <c r="K5" s="168">
        <v>0.1173436630477871</v>
      </c>
    </row>
    <row r="6" spans="1:11" ht="14.25">
      <c r="A6" s="21">
        <v>3</v>
      </c>
      <c r="B6" s="27" t="s">
        <v>110</v>
      </c>
      <c r="C6" s="106">
        <v>39048</v>
      </c>
      <c r="D6" s="106">
        <v>39140</v>
      </c>
      <c r="E6" s="100">
        <v>-0.0010081897633753556</v>
      </c>
      <c r="F6" s="100">
        <v>-0.07568658844848464</v>
      </c>
      <c r="G6" s="100">
        <v>0.01433158030239956</v>
      </c>
      <c r="H6" s="100">
        <v>0.12566363259113533</v>
      </c>
      <c r="I6" s="100">
        <v>0.07961104151478815</v>
      </c>
      <c r="J6" s="107">
        <v>-0.5926152532811975</v>
      </c>
      <c r="K6" s="168">
        <v>-0.08185595226789755</v>
      </c>
    </row>
    <row r="7" spans="1:11" ht="14.25">
      <c r="A7" s="21">
        <v>4</v>
      </c>
      <c r="B7" s="27" t="s">
        <v>35</v>
      </c>
      <c r="C7" s="106">
        <v>39100</v>
      </c>
      <c r="D7" s="106">
        <v>39268</v>
      </c>
      <c r="E7" s="100">
        <v>0.010452561761388868</v>
      </c>
      <c r="F7" s="100">
        <v>0.041152355528786266</v>
      </c>
      <c r="G7" s="100">
        <v>0.13062528632539872</v>
      </c>
      <c r="H7" s="100">
        <v>0.21515957585006262</v>
      </c>
      <c r="I7" s="100">
        <v>0.18623066602359706</v>
      </c>
      <c r="J7" s="107">
        <v>0.9361414230770555</v>
      </c>
      <c r="K7" s="168">
        <v>0.06716029516229183</v>
      </c>
    </row>
    <row r="8" spans="1:11" ht="14.25">
      <c r="A8" s="21">
        <v>5</v>
      </c>
      <c r="B8" s="27" t="s">
        <v>132</v>
      </c>
      <c r="C8" s="106">
        <v>40253</v>
      </c>
      <c r="D8" s="106">
        <v>40445</v>
      </c>
      <c r="E8" s="100">
        <v>0.023078262497448376</v>
      </c>
      <c r="F8" s="100" t="s">
        <v>23</v>
      </c>
      <c r="G8" s="100">
        <v>0.31423540758547786</v>
      </c>
      <c r="H8" s="100">
        <v>0.5649759575015396</v>
      </c>
      <c r="I8" s="100">
        <v>0.4495461614323051</v>
      </c>
      <c r="J8" s="107">
        <v>-0.49283371288030975</v>
      </c>
      <c r="K8" s="168">
        <v>-0.09319733822667231</v>
      </c>
    </row>
    <row r="9" spans="1:11" ht="15.75" thickBot="1">
      <c r="A9" s="151"/>
      <c r="B9" s="156" t="s">
        <v>107</v>
      </c>
      <c r="C9" s="157" t="s">
        <v>52</v>
      </c>
      <c r="D9" s="157" t="s">
        <v>52</v>
      </c>
      <c r="E9" s="158">
        <f>AVERAGE(E4:E8)</f>
        <v>0.009958231976302568</v>
      </c>
      <c r="F9" s="158">
        <f>AVERAGE(F4:F8)</f>
        <v>-0.012035994138206293</v>
      </c>
      <c r="G9" s="158">
        <f>AVERAGE(G4:G8)</f>
        <v>0.10656291934923671</v>
      </c>
      <c r="H9" s="158">
        <f>AVERAGE(H4:H8)</f>
        <v>0.20894580487707143</v>
      </c>
      <c r="I9" s="158">
        <f>AVERAGE(I4:I8)</f>
        <v>0.19156955131858525</v>
      </c>
      <c r="J9" s="157" t="s">
        <v>52</v>
      </c>
      <c r="K9" s="157" t="s">
        <v>52</v>
      </c>
    </row>
    <row r="10" spans="1:11" ht="14.25">
      <c r="A10" s="195" t="s">
        <v>96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</row>
    <row r="11" spans="1:11" ht="15" thickBot="1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193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121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19" spans="2:9" ht="14.25">
      <c r="B19" s="29"/>
      <c r="C19" s="30"/>
      <c r="D19" s="30"/>
      <c r="E19" s="29"/>
      <c r="F19" s="29"/>
      <c r="G19" s="29"/>
      <c r="H19" s="29"/>
      <c r="I19" s="29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  <row r="30" ht="14.25">
      <c r="C30" s="5"/>
    </row>
  </sheetData>
  <mergeCells count="5">
    <mergeCell ref="A11:K11"/>
    <mergeCell ref="A2:A3"/>
    <mergeCell ref="A1:J1"/>
    <mergeCell ref="E2:K2"/>
    <mergeCell ref="A10:K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42"/>
  <sheetViews>
    <sheetView zoomScale="85" zoomScaleNormal="85" workbookViewId="0" topLeftCell="A1">
      <selection activeCell="F13" sqref="F13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0" t="s">
        <v>121</v>
      </c>
      <c r="B1" s="190"/>
      <c r="C1" s="190"/>
      <c r="D1" s="190"/>
      <c r="E1" s="190"/>
      <c r="F1" s="190"/>
      <c r="G1" s="190"/>
    </row>
    <row r="2" spans="1:7" s="31" customFormat="1" ht="15.75" customHeight="1" thickBot="1">
      <c r="A2" s="185" t="s">
        <v>42</v>
      </c>
      <c r="B2" s="90"/>
      <c r="C2" s="191" t="s">
        <v>27</v>
      </c>
      <c r="D2" s="192"/>
      <c r="E2" s="191" t="s">
        <v>28</v>
      </c>
      <c r="F2" s="192"/>
      <c r="G2" s="91"/>
    </row>
    <row r="3" spans="1:7" s="31" customFormat="1" ht="45.75" thickBot="1">
      <c r="A3" s="186"/>
      <c r="B3" s="35" t="s">
        <v>26</v>
      </c>
      <c r="C3" s="35" t="s">
        <v>54</v>
      </c>
      <c r="D3" s="35" t="s">
        <v>29</v>
      </c>
      <c r="E3" s="35" t="s">
        <v>30</v>
      </c>
      <c r="F3" s="35" t="s">
        <v>29</v>
      </c>
      <c r="G3" s="36" t="s">
        <v>101</v>
      </c>
    </row>
    <row r="4" spans="1:7" s="31" customFormat="1" ht="14.25">
      <c r="A4" s="21">
        <v>1</v>
      </c>
      <c r="B4" s="37" t="s">
        <v>131</v>
      </c>
      <c r="C4" s="38">
        <v>79.05796000000089</v>
      </c>
      <c r="D4" s="100">
        <v>0.008036588161250113</v>
      </c>
      <c r="E4" s="39">
        <v>46</v>
      </c>
      <c r="F4" s="100">
        <v>0.0015769085735833533</v>
      </c>
      <c r="G4" s="40">
        <v>15.512450362345442</v>
      </c>
    </row>
    <row r="5" spans="1:7" s="31" customFormat="1" ht="14.25">
      <c r="A5" s="21">
        <v>2</v>
      </c>
      <c r="B5" s="37" t="s">
        <v>35</v>
      </c>
      <c r="C5" s="38">
        <v>17.538180000000164</v>
      </c>
      <c r="D5" s="100">
        <v>0.011749676731443223</v>
      </c>
      <c r="E5" s="39">
        <v>1</v>
      </c>
      <c r="F5" s="100">
        <v>0.0012836970474967907</v>
      </c>
      <c r="G5" s="40">
        <v>1.9235609884466758</v>
      </c>
    </row>
    <row r="6" spans="1:7" s="31" customFormat="1" ht="14.25">
      <c r="A6" s="21">
        <v>3</v>
      </c>
      <c r="B6" s="37" t="s">
        <v>132</v>
      </c>
      <c r="C6" s="38">
        <v>62.79685000000009</v>
      </c>
      <c r="D6" s="100">
        <v>0.023078262497460103</v>
      </c>
      <c r="E6" s="39">
        <v>0</v>
      </c>
      <c r="F6" s="100">
        <v>0</v>
      </c>
      <c r="G6" s="40">
        <v>0</v>
      </c>
    </row>
    <row r="7" spans="1:7" s="31" customFormat="1" ht="14.25">
      <c r="A7" s="21">
        <v>4</v>
      </c>
      <c r="B7" s="37" t="s">
        <v>72</v>
      </c>
      <c r="C7" s="38">
        <v>4.950670000000041</v>
      </c>
      <c r="D7" s="100">
        <v>0.010819016084869314</v>
      </c>
      <c r="E7" s="39">
        <v>0</v>
      </c>
      <c r="F7" s="100">
        <v>0</v>
      </c>
      <c r="G7" s="40">
        <v>0</v>
      </c>
    </row>
    <row r="8" spans="1:7" s="31" customFormat="1" ht="14.25">
      <c r="A8" s="21">
        <v>5</v>
      </c>
      <c r="B8" s="37" t="s">
        <v>110</v>
      </c>
      <c r="C8" s="38">
        <v>-1.2091498999998438</v>
      </c>
      <c r="D8" s="100">
        <v>-0.0010081897633830532</v>
      </c>
      <c r="E8" s="39">
        <v>0</v>
      </c>
      <c r="F8" s="100">
        <v>0</v>
      </c>
      <c r="G8" s="40">
        <v>0</v>
      </c>
    </row>
    <row r="9" spans="1:7" s="31" customFormat="1" ht="15.75" thickBot="1">
      <c r="A9" s="117"/>
      <c r="B9" s="92" t="s">
        <v>51</v>
      </c>
      <c r="C9" s="118">
        <v>163.1345101000013</v>
      </c>
      <c r="D9" s="97">
        <v>0.010385532085994895</v>
      </c>
      <c r="E9" s="94">
        <v>47</v>
      </c>
      <c r="F9" s="97">
        <v>0.0005313135880624011</v>
      </c>
      <c r="G9" s="95">
        <v>17.436011350792118</v>
      </c>
    </row>
    <row r="10" spans="1:11" s="31" customFormat="1" ht="15" customHeight="1" thickBot="1">
      <c r="A10" s="193"/>
      <c r="B10" s="193"/>
      <c r="C10" s="193"/>
      <c r="D10" s="193"/>
      <c r="E10" s="193"/>
      <c r="F10" s="193"/>
      <c r="G10" s="193"/>
      <c r="H10" s="7"/>
      <c r="I10" s="7"/>
      <c r="J10" s="7"/>
      <c r="K10" s="7"/>
    </row>
    <row r="11" s="31" customFormat="1" ht="14.25">
      <c r="D11" s="41"/>
    </row>
    <row r="12" spans="1:4" s="31" customFormat="1" ht="14.25">
      <c r="A12" s="29"/>
      <c r="D12" s="41"/>
    </row>
    <row r="13" spans="1:4" s="31" customFormat="1" ht="14.25">
      <c r="A13" s="29"/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>
      <c r="D30" s="41"/>
    </row>
    <row r="31" s="31" customFormat="1" ht="14.25">
      <c r="D31" s="41"/>
    </row>
    <row r="32" s="31" customFormat="1" ht="14.25"/>
    <row r="33" s="31" customFormat="1" ht="14.25"/>
    <row r="34" spans="8:9" s="31" customFormat="1" ht="14.25">
      <c r="H34" s="22"/>
      <c r="I34" s="22"/>
    </row>
    <row r="37" spans="2:5" ht="30.75" thickBot="1">
      <c r="B37" s="42" t="s">
        <v>26</v>
      </c>
      <c r="C37" s="35" t="s">
        <v>58</v>
      </c>
      <c r="D37" s="35" t="s">
        <v>59</v>
      </c>
      <c r="E37" s="36" t="s">
        <v>55</v>
      </c>
    </row>
    <row r="38" spans="1:5" ht="14.25">
      <c r="A38" s="22">
        <v>1</v>
      </c>
      <c r="B38" s="37" t="str">
        <f aca="true" t="shared" si="0" ref="B38:D40">B4</f>
        <v>Платинум</v>
      </c>
      <c r="C38" s="122">
        <f t="shared" si="0"/>
        <v>79.05796000000089</v>
      </c>
      <c r="D38" s="100">
        <f t="shared" si="0"/>
        <v>0.008036588161250113</v>
      </c>
      <c r="E38" s="123">
        <f>G4</f>
        <v>15.512450362345442</v>
      </c>
    </row>
    <row r="39" spans="1:5" ht="14.25">
      <c r="A39" s="22">
        <v>2</v>
      </c>
      <c r="B39" s="37" t="str">
        <f t="shared" si="0"/>
        <v>Збалансований фонд "Паритет"</v>
      </c>
      <c r="C39" s="122">
        <f t="shared" si="0"/>
        <v>17.538180000000164</v>
      </c>
      <c r="D39" s="100">
        <f t="shared" si="0"/>
        <v>0.011749676731443223</v>
      </c>
      <c r="E39" s="123">
        <f>G5</f>
        <v>1.9235609884466758</v>
      </c>
    </row>
    <row r="40" spans="1:5" ht="14.25">
      <c r="A40" s="22">
        <v>3</v>
      </c>
      <c r="B40" s="37" t="str">
        <f t="shared" si="0"/>
        <v>Аурум</v>
      </c>
      <c r="C40" s="122">
        <f t="shared" si="0"/>
        <v>62.79685000000009</v>
      </c>
      <c r="D40" s="100">
        <f t="shared" si="0"/>
        <v>0.023078262497460103</v>
      </c>
      <c r="E40" s="123">
        <f>G6</f>
        <v>0</v>
      </c>
    </row>
    <row r="41" spans="1:5" ht="14.25">
      <c r="A41" s="22">
        <v>4</v>
      </c>
      <c r="B41" s="37" t="str">
        <f>B7</f>
        <v>Оптімум</v>
      </c>
      <c r="C41" s="122">
        <f>C7</f>
        <v>4.950670000000041</v>
      </c>
      <c r="D41" s="100">
        <f>D7</f>
        <v>0.010819016084869314</v>
      </c>
      <c r="E41" s="123">
        <f>G7</f>
        <v>0</v>
      </c>
    </row>
    <row r="42" spans="1:5" ht="14.25">
      <c r="A42" s="22">
        <v>5</v>
      </c>
      <c r="B42" s="37" t="str">
        <f>B8</f>
        <v>ТАСК Український Капітал</v>
      </c>
      <c r="C42" s="122">
        <f>C8</f>
        <v>-1.2091498999998438</v>
      </c>
      <c r="D42" s="100">
        <f>D8</f>
        <v>-0.0010081897633830532</v>
      </c>
      <c r="E42" s="123">
        <f>G8</f>
        <v>0</v>
      </c>
    </row>
  </sheetData>
  <mergeCells count="5">
    <mergeCell ref="A10:G10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6"/>
  <sheetViews>
    <sheetView zoomScale="85" zoomScaleNormal="85" workbookViewId="0" topLeftCell="A1">
      <selection activeCell="A8" sqref="A8:B1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26</v>
      </c>
      <c r="B1" s="68" t="s">
        <v>90</v>
      </c>
      <c r="C1" s="10"/>
      <c r="D1" s="10"/>
    </row>
    <row r="2" spans="1:4" ht="14.25">
      <c r="A2" s="27" t="s">
        <v>110</v>
      </c>
      <c r="B2" s="144">
        <v>-0.0010081897633753556</v>
      </c>
      <c r="C2" s="10"/>
      <c r="D2" s="10"/>
    </row>
    <row r="3" spans="1:4" ht="14.25">
      <c r="A3" s="27" t="s">
        <v>131</v>
      </c>
      <c r="B3" s="144">
        <v>0.00644950930118271</v>
      </c>
      <c r="C3" s="10"/>
      <c r="D3" s="10"/>
    </row>
    <row r="4" spans="1:4" ht="14.25">
      <c r="A4" s="27" t="s">
        <v>35</v>
      </c>
      <c r="B4" s="144">
        <v>0.010452561761388868</v>
      </c>
      <c r="C4" s="10"/>
      <c r="D4" s="10"/>
    </row>
    <row r="5" spans="1:4" ht="14.25">
      <c r="A5" s="27" t="s">
        <v>72</v>
      </c>
      <c r="B5" s="144">
        <v>0.010819016084868238</v>
      </c>
      <c r="C5" s="10"/>
      <c r="D5" s="10"/>
    </row>
    <row r="6" spans="1:4" ht="14.25">
      <c r="A6" s="27" t="s">
        <v>132</v>
      </c>
      <c r="B6" s="144">
        <v>0.023078262497448376</v>
      </c>
      <c r="C6" s="10"/>
      <c r="D6" s="10"/>
    </row>
    <row r="7" spans="1:4" ht="14.25">
      <c r="A7" s="27" t="s">
        <v>31</v>
      </c>
      <c r="B7" s="145">
        <v>0.009958231976302568</v>
      </c>
      <c r="C7" s="10"/>
      <c r="D7" s="10"/>
    </row>
    <row r="8" spans="1:4" ht="14.25">
      <c r="A8" s="27" t="s">
        <v>1</v>
      </c>
      <c r="B8" s="145">
        <v>0.00985195251037041</v>
      </c>
      <c r="C8" s="10"/>
      <c r="D8" s="10"/>
    </row>
    <row r="9" spans="1:4" ht="14.25">
      <c r="A9" s="27" t="s">
        <v>0</v>
      </c>
      <c r="B9" s="145">
        <v>-0.0037217391304347203</v>
      </c>
      <c r="C9" s="10"/>
      <c r="D9" s="10"/>
    </row>
    <row r="10" spans="1:4" ht="14.25">
      <c r="A10" s="27" t="s">
        <v>32</v>
      </c>
      <c r="B10" s="145">
        <v>0.005324639831263411</v>
      </c>
      <c r="C10" s="10"/>
      <c r="D10" s="10"/>
    </row>
    <row r="11" spans="1:4" ht="14.25">
      <c r="A11" s="27" t="s">
        <v>33</v>
      </c>
      <c r="B11" s="145">
        <v>-0.00877551160106016</v>
      </c>
      <c r="C11" s="10"/>
      <c r="D11" s="10"/>
    </row>
    <row r="12" spans="1:4" ht="14.25">
      <c r="A12" s="27" t="s">
        <v>34</v>
      </c>
      <c r="B12" s="145">
        <v>0.013589041095890412</v>
      </c>
      <c r="C12" s="10"/>
      <c r="D12" s="10"/>
    </row>
    <row r="13" spans="1:4" ht="15" thickBot="1">
      <c r="A13" s="76" t="s">
        <v>109</v>
      </c>
      <c r="B13" s="146">
        <v>0.027365240047276806</v>
      </c>
      <c r="C13" s="10"/>
      <c r="D13" s="10"/>
    </row>
    <row r="14" spans="2:4" ht="12.75">
      <c r="B14" s="10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spans="1:4" ht="14.25">
      <c r="A17" s="55"/>
      <c r="B17" s="56"/>
      <c r="C17" s="10"/>
      <c r="D17" s="10"/>
    </row>
    <row r="18" spans="1:4" ht="14.25">
      <c r="A18" s="55"/>
      <c r="B18" s="56"/>
      <c r="C18" s="10"/>
      <c r="D18" s="10"/>
    </row>
    <row r="19" spans="1:4" ht="14.25">
      <c r="A19" s="55"/>
      <c r="B19" s="56"/>
      <c r="C19" s="10"/>
      <c r="D19" s="10"/>
    </row>
    <row r="20" ht="12.75">
      <c r="B20" s="10"/>
    </row>
    <row r="24" spans="1:2" ht="12.75">
      <c r="A24" s="7"/>
      <c r="B24" s="8"/>
    </row>
    <row r="25" ht="12.75">
      <c r="B25" s="8"/>
    </row>
    <row r="26" ht="12.75">
      <c r="B26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2017-09-07T11:51:16Z</dcterms:modified>
  <cp:category/>
  <cp:version/>
  <cp:contentType/>
  <cp:contentStatus/>
</cp:coreProperties>
</file>