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<sst xmlns="http://schemas.openxmlformats.org/spreadsheetml/2006/main" count="447" uniqueCount="148">
  <si>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</si>
  <si>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</si>
  <si>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</si>
  <si>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</si>
  <si>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</si>
  <si>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</si>
  <si>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</si>
  <si>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</si>
  <si>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</si>
  <si>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</si>
  <si>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</si>
  <si>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</si>
  <si>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</si>
  <si>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</si>
  <si>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</si>
  <si>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</si>
  <si>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</si>
  <si>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</si>
  <si>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</si>
  <si>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</si>
  <si>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</si>
  <si>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</si>
  <si>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</si>
  <si>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</si>
  <si>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</si>
  <si>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</si>
  <si>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</si>
  <si>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</si>
  <si>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</si>
  <si>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</si>
  <si>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</si>
  <si>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</si>
  <si>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</si>
  <si>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</si>
  <si>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</si>
  <si>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</si>
  <si>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</si>
  <si>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</si>
  <si>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</si>
  <si>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</si>
  <si>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</si>
  <si>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</si>
  <si>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</si>
  <si>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</si>
  <si>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</si>
  <si>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</si>
  <si>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</si>
  <si>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</si>
  <si>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</si>
  <si>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</si>
  <si>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ТОВ КУА "АРТ - КАПІТАЛ Менеджмент"</t>
  </si>
  <si>
    <t>http://www.sem.biz.ua/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</si>
  <si>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</si>
  <si>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</si>
  <si>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</si>
  <si>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</si>
  <si>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</si>
  <si>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</si>
  <si>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</si>
  <si>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</si>
  <si>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</si>
  <si>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</si>
  <si>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</si>
  <si>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</si>
  <si>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</si>
  <si>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</si>
  <si>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</si>
  <si>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</si>
  <si>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</si>
  <si>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</si>
  <si>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</si>
  <si>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</si>
  <si>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</si>
  <si>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</si>
  <si>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</si>
  <si>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</si>
  <si>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</si>
  <si>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</si>
  <si>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</si>
  <si>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</si>
  <si>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</si>
  <si>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</si>
  <si>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</si>
  <si>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</si>
  <si>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</si>
  <si>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</si>
  <si>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Індекс Української Біржі</t>
  </si>
  <si>
    <t>Індекс</t>
  </si>
  <si>
    <t>Бонум Оптімум</t>
  </si>
  <si>
    <t>ТОВ КУА "Бонум Груп"</t>
  </si>
  <si>
    <t>http://bonum-group.com/</t>
  </si>
  <si>
    <t>"Золотий" депозит (за офіційним курсом золота)</t>
  </si>
  <si>
    <t>1 місяць*</t>
  </si>
  <si>
    <t>Назва фонду*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</si>
  <si>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</si>
  <si>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</si>
  <si>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</si>
  <si>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</si>
  <si>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</si>
  <si>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</si>
  <si>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</si>
  <si>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</si>
  <si>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</si>
  <si>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</si>
  <si>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</si>
  <si>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</si>
  <si>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</si>
  <si>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</si>
  <si>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</si>
  <si>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</si>
  <si>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</si>
  <si>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</si>
  <si>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</si>
  <si>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Середнє значення</t>
  </si>
  <si>
    <t>КІНТО-Казначейський</t>
  </si>
  <si>
    <t>1 рік</t>
  </si>
  <si>
    <t>1 місяць (з початку року)</t>
  </si>
  <si>
    <t>ТАСК Український Капітал</t>
  </si>
  <si>
    <t>WIG20 (Польща)</t>
  </si>
  <si>
    <t>ТАСК Універсал</t>
  </si>
  <si>
    <t>спец.</t>
  </si>
  <si>
    <t>січень `16</t>
  </si>
  <si>
    <t>з початку 2016 року</t>
  </si>
  <si>
    <t>УНIВЕР.УА/Михайло Грушевський: Фонд Державних Паперiв</t>
  </si>
  <si>
    <t>ТОВ КУА "Універ Менеджмент"</t>
  </si>
  <si>
    <t>http://univer.ua/</t>
  </si>
  <si>
    <t>УНIВЕР.УА/Тарас Шевченко: Фонд Заощаджень</t>
  </si>
  <si>
    <t>Софіївський</t>
  </si>
  <si>
    <t>ТОВ КУА "ІВЕКС ЕССЕТ МЕНЕДЖМЕНТ"</t>
  </si>
  <si>
    <t>http://www.am.eavex.com.ua/</t>
  </si>
  <si>
    <t>ОТП Фонд Акцій</t>
  </si>
  <si>
    <t>ТОВ КУА "ОТП Капітал"</t>
  </si>
  <si>
    <t>http://otpcapital.com.ua/</t>
  </si>
  <si>
    <t>Конкорд Достаток</t>
  </si>
  <si>
    <t>ТОВ КУА "ПІОГЛОБАЛ Україна"</t>
  </si>
  <si>
    <t>http://pioglobal.ua/</t>
  </si>
  <si>
    <t>УНІВЕР.УА/Володимир Великий: Фонд Збалансований</t>
  </si>
  <si>
    <t>ОТП Класичний</t>
  </si>
  <si>
    <t>УНІВЕР.УА/Ярослав Мудрий: Фонд Акцiй</t>
  </si>
  <si>
    <t>Преміум - фонд збалансований</t>
  </si>
  <si>
    <t>Преміум-фонд Індексний</t>
  </si>
  <si>
    <t>грудень `15</t>
  </si>
  <si>
    <t>становив +37,40 тис. грн.</t>
  </si>
  <si>
    <t>н.д. **</t>
  </si>
  <si>
    <t>** За наявними даними чистий притік/відтік становив -119,27 тис. грн. , але з урахуванням даних фондів, інформації за якими недостатньо для порівняння з минулим періодом, чистий притік/відтік</t>
  </si>
  <si>
    <t>УНІВЕР.УА/Отаман: Фонд Перспективних Акцій</t>
  </si>
  <si>
    <t>УНІВЕР.УА/Скiф: Фонд Нерухомостi</t>
  </si>
  <si>
    <t>ТОВ КУА "УНІВЕР Менеджмент"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</si>
</sst>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  <font>
      <sz val="9.75"/>
      <name val="Arial Cyr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medium">
        <color indexed="21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4" xfId="20" applyFont="1" applyFill="1" applyBorder="1" applyAlignment="1">
      <alignment vertical="center" wrapText="1"/>
      <protection/>
    </xf>
    <xf numFmtId="10" fontId="22" fillId="0" borderId="25" xfId="21" applyNumberFormat="1" applyFont="1" applyFill="1" applyBorder="1" applyAlignment="1">
      <alignment horizontal="center" vertical="center" wrapText="1"/>
      <protection/>
    </xf>
    <xf numFmtId="0" fontId="11" fillId="0" borderId="26" xfId="0" applyFont="1" applyFill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12" fillId="0" borderId="29" xfId="0" applyFont="1" applyFill="1" applyBorder="1" applyAlignment="1">
      <alignment horizontal="center" vertical="center" wrapText="1" shrinkToFit="1"/>
    </xf>
    <xf numFmtId="4" fontId="12" fillId="0" borderId="30" xfId="0" applyNumberFormat="1" applyFont="1" applyFill="1" applyBorder="1" applyAlignment="1">
      <alignment horizontal="right" vertical="center" indent="1"/>
    </xf>
    <xf numFmtId="3" fontId="12" fillId="0" borderId="31" xfId="0" applyNumberFormat="1" applyFont="1" applyFill="1" applyBorder="1" applyAlignment="1">
      <alignment horizontal="right" vertical="center" indent="1"/>
    </xf>
    <xf numFmtId="4" fontId="12" fillId="0" borderId="32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14" fontId="11" fillId="0" borderId="33" xfId="0" applyNumberFormat="1" applyFont="1" applyBorder="1" applyAlignment="1">
      <alignment horizontal="center" vertical="center"/>
    </xf>
    <xf numFmtId="14" fontId="11" fillId="0" borderId="3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10" fontId="0" fillId="0" borderId="20" xfId="0" applyNumberFormat="1" applyBorder="1" applyAlignment="1">
      <alignment horizontal="right" vertical="center" indent="1"/>
    </xf>
    <xf numFmtId="10" fontId="0" fillId="0" borderId="38" xfId="0" applyNumberFormat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2" fontId="11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horizontal="right" vertical="center" indent="1"/>
    </xf>
    <xf numFmtId="2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39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0" xfId="21" applyNumberFormat="1" applyFont="1" applyFill="1" applyBorder="1" applyAlignment="1">
      <alignment horizontal="right" vertical="center" indent="1"/>
      <protection/>
    </xf>
    <xf numFmtId="10" fontId="20" fillId="0" borderId="40" xfId="0" applyNumberFormat="1" applyFont="1" applyBorder="1" applyAlignment="1">
      <alignment horizontal="right" vertical="center" indent="1"/>
    </xf>
    <xf numFmtId="10" fontId="22" fillId="0" borderId="32" xfId="21" applyNumberFormat="1" applyFont="1" applyFill="1" applyBorder="1" applyAlignment="1">
      <alignment horizontal="right" vertical="center" indent="1"/>
      <protection/>
    </xf>
    <xf numFmtId="0" fontId="41" fillId="0" borderId="5" xfId="20" applyFont="1" applyFill="1" applyBorder="1" applyAlignment="1">
      <alignment vertical="center" wrapText="1"/>
      <protection/>
    </xf>
    <xf numFmtId="14" fontId="41" fillId="0" borderId="8" xfId="20" applyNumberFormat="1" applyFont="1" applyFill="1" applyBorder="1" applyAlignment="1">
      <alignment horizontal="center" vertical="center" wrapText="1"/>
      <protection/>
    </xf>
    <xf numFmtId="10" fontId="41" fillId="0" borderId="8" xfId="21" applyNumberFormat="1" applyFont="1" applyFill="1" applyBorder="1" applyAlignment="1">
      <alignment horizontal="right" vertical="center" wrapText="1" indent="1"/>
      <protection/>
    </xf>
    <xf numFmtId="0" fontId="22" fillId="0" borderId="41" xfId="20" applyFont="1" applyFill="1" applyBorder="1" applyAlignment="1">
      <alignment horizontal="left" vertical="center" wrapText="1"/>
      <protection/>
    </xf>
    <xf numFmtId="10" fontId="22" fillId="0" borderId="42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10" fontId="41" fillId="0" borderId="8" xfId="21" applyNumberFormat="1" applyFont="1" applyFill="1" applyBorder="1" applyAlignment="1">
      <alignment horizontal="center" vertical="center" wrapText="1"/>
      <protection/>
    </xf>
    <xf numFmtId="0" fontId="22" fillId="0" borderId="43" xfId="19" applyFont="1" applyFill="1" applyBorder="1" applyAlignment="1">
      <alignment vertical="center" wrapText="1"/>
      <protection/>
    </xf>
    <xf numFmtId="4" fontId="22" fillId="0" borderId="43" xfId="19" applyNumberFormat="1" applyFont="1" applyFill="1" applyBorder="1" applyAlignment="1">
      <alignment horizontal="right" vertical="center" wrapText="1" indent="1"/>
      <protection/>
    </xf>
    <xf numFmtId="0" fontId="11" fillId="0" borderId="44" xfId="0" applyFont="1" applyBorder="1" applyAlignment="1">
      <alignment vertical="center"/>
    </xf>
    <xf numFmtId="4" fontId="11" fillId="0" borderId="44" xfId="0" applyNumberFormat="1" applyFont="1" applyBorder="1" applyAlignment="1">
      <alignment horizontal="right" vertical="center" indent="1"/>
    </xf>
    <xf numFmtId="10" fontId="11" fillId="0" borderId="44" xfId="0" applyNumberFormat="1" applyFont="1" applyBorder="1" applyAlignment="1">
      <alignment horizontal="right" vertical="center" indent="1"/>
    </xf>
    <xf numFmtId="0" fontId="22" fillId="0" borderId="45" xfId="20" applyFont="1" applyFill="1" applyBorder="1" applyAlignment="1">
      <alignment vertical="center" wrapText="1"/>
      <protection/>
    </xf>
    <xf numFmtId="0" fontId="11" fillId="0" borderId="5" xfId="0" applyFont="1" applyBorder="1" applyAlignment="1">
      <alignment horizontal="left"/>
    </xf>
    <xf numFmtId="0" fontId="7" fillId="0" borderId="46" xfId="0" applyFont="1" applyBorder="1" applyAlignment="1">
      <alignment horizontal="left" vertical="center"/>
    </xf>
    <xf numFmtId="0" fontId="41" fillId="0" borderId="46" xfId="22" applyFont="1" applyFill="1" applyBorder="1" applyAlignment="1">
      <alignment horizontal="center" vertical="center" wrapText="1"/>
      <protection/>
    </xf>
    <xf numFmtId="0" fontId="41" fillId="0" borderId="47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4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0" xfId="0" applyBorder="1" applyAlignment="1">
      <alignment/>
    </xf>
    <xf numFmtId="0" fontId="10" fillId="0" borderId="49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10" fontId="11" fillId="0" borderId="54" xfId="0" applyNumberFormat="1" applyFont="1" applyBorder="1" applyAlignment="1">
      <alignment horizontal="right" vertical="center" indent="1"/>
    </xf>
    <xf numFmtId="0" fontId="11" fillId="0" borderId="48" xfId="0" applyFont="1" applyFill="1" applyBorder="1" applyAlignment="1">
      <alignment horizontal="left" vertical="center" wrapText="1" shrinkToFit="1"/>
    </xf>
    <xf numFmtId="4" fontId="11" fillId="0" borderId="33" xfId="0" applyNumberFormat="1" applyFont="1" applyFill="1" applyBorder="1" applyAlignment="1">
      <alignment horizontal="right" vertical="center" indent="1"/>
    </xf>
    <xf numFmtId="10" fontId="22" fillId="0" borderId="55" xfId="21" applyNumberFormat="1" applyFont="1" applyFill="1" applyBorder="1" applyAlignment="1">
      <alignment horizontal="right" vertical="center" wrapText="1" indent="1"/>
      <protection/>
    </xf>
    <xf numFmtId="4" fontId="11" fillId="0" borderId="34" xfId="0" applyNumberFormat="1" applyFont="1" applyFill="1" applyBorder="1" applyAlignment="1">
      <alignment horizontal="right" vertical="center" indent="1"/>
    </xf>
    <xf numFmtId="0" fontId="11" fillId="0" borderId="17" xfId="0" applyFont="1" applyFill="1" applyBorder="1" applyAlignment="1">
      <alignment horizontal="left" vertical="center" wrapText="1" shrinkToFit="1"/>
    </xf>
    <xf numFmtId="4" fontId="11" fillId="0" borderId="18" xfId="0" applyNumberFormat="1" applyFont="1" applyFill="1" applyBorder="1" applyAlignment="1">
      <alignment horizontal="right" vertical="center" indent="1"/>
    </xf>
    <xf numFmtId="10" fontId="22" fillId="0" borderId="56" xfId="21" applyNumberFormat="1" applyFont="1" applyFill="1" applyBorder="1" applyAlignment="1">
      <alignment horizontal="right" vertical="center" wrapText="1" indent="1"/>
      <protection/>
    </xf>
    <xf numFmtId="4" fontId="11" fillId="0" borderId="19" xfId="0" applyNumberFormat="1" applyFont="1" applyFill="1" applyBorder="1" applyAlignment="1">
      <alignment horizontal="right" vertical="center" indent="1"/>
    </xf>
    <xf numFmtId="0" fontId="11" fillId="0" borderId="57" xfId="0" applyFont="1" applyFill="1" applyBorder="1" applyAlignment="1">
      <alignment horizontal="left" vertical="center" wrapText="1" shrinkToFit="1"/>
    </xf>
    <xf numFmtId="4" fontId="11" fillId="0" borderId="58" xfId="0" applyNumberFormat="1" applyFont="1" applyFill="1" applyBorder="1" applyAlignment="1">
      <alignment horizontal="right" vertical="center" indent="1"/>
    </xf>
    <xf numFmtId="10" fontId="22" fillId="0" borderId="43" xfId="21" applyNumberFormat="1" applyFont="1" applyFill="1" applyBorder="1" applyAlignment="1">
      <alignment horizontal="right" vertical="center" wrapText="1" indent="1"/>
      <protection/>
    </xf>
    <xf numFmtId="4" fontId="11" fillId="0" borderId="59" xfId="0" applyNumberFormat="1" applyFont="1" applyFill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8775"/>
          <c:w val="0.97875"/>
          <c:h val="0.4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3158592"/>
        <c:axId val="28427329"/>
      </c:barChart>
      <c:catAx>
        <c:axId val="31585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8427329"/>
        <c:crosses val="autoZero"/>
        <c:auto val="1"/>
        <c:lblOffset val="0"/>
        <c:noMultiLvlLbl val="0"/>
      </c:catAx>
      <c:valAx>
        <c:axId val="28427329"/>
        <c:scaling>
          <c:orientation val="minMax"/>
          <c:max val="0.07"/>
          <c:min val="-0.05"/>
        </c:scaling>
        <c:axPos val="l"/>
        <c:delete val="0"/>
        <c:numFmt formatCode="0%" sourceLinked="0"/>
        <c:majorTickMark val="out"/>
        <c:minorTickMark val="none"/>
        <c:tickLblPos val="nextTo"/>
        <c:crossAx val="3158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1"/>
          <c:h val="0.67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54519370"/>
        <c:axId val="20912283"/>
      </c:barChart>
      <c:catAx>
        <c:axId val="545193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12283"/>
        <c:crosses val="autoZero"/>
        <c:auto val="0"/>
        <c:lblOffset val="100"/>
        <c:tickLblSkip val="1"/>
        <c:noMultiLvlLbl val="0"/>
      </c:catAx>
      <c:valAx>
        <c:axId val="20912283"/>
        <c:scaling>
          <c:orientation val="minMax"/>
          <c:max val="0.05"/>
          <c:min val="-0.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19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225"/>
          <c:y val="0.8627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275"/>
          <c:y val="0.25525"/>
          <c:w val="0.40925"/>
          <c:h val="0.401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В_ВЧА!$B$28:$B$38</c:f>
              <c:strCache/>
            </c:strRef>
          </c:cat>
          <c:val>
            <c:numRef>
              <c:f>В_ВЧА!$C$28:$C$38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В_ВЧА!$B$28:$B$38</c:f>
              <c:strCache/>
            </c:strRef>
          </c:cat>
          <c:val>
            <c:numRef>
              <c:f>В_ВЧА!$D$28:$D$38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125"/>
          <c:y val="0.07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375"/>
          <c:w val="0.9675"/>
          <c:h val="0.4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ВЧА'!$C$60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ВЧА'!$B$61:$B$71</c:f>
              <c:strCache/>
            </c:strRef>
          </c:cat>
          <c:val>
            <c:numRef>
              <c:f>'В_динаміка ВЧА'!$C$61:$C$71</c:f>
              <c:numCache/>
            </c:numRef>
          </c:val>
        </c:ser>
        <c:ser>
          <c:idx val="0"/>
          <c:order val="1"/>
          <c:tx>
            <c:strRef>
              <c:f>'В_динаміка ВЧА'!$E$60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ВЧА'!$B$61:$B$71</c:f>
              <c:strCache/>
            </c:strRef>
          </c:cat>
          <c:val>
            <c:numRef>
              <c:f>'В_динаміка ВЧА'!$E$61:$E$71</c:f>
              <c:numCache/>
            </c:numRef>
          </c:val>
        </c:ser>
        <c:overlap val="-30"/>
        <c:axId val="53992820"/>
        <c:axId val="16173333"/>
      </c:barChart>
      <c:lineChart>
        <c:grouping val="standard"/>
        <c:varyColors val="0"/>
        <c:ser>
          <c:idx val="2"/>
          <c:order val="2"/>
          <c:tx>
            <c:strRef>
              <c:f>'В_динаміка ВЧА'!$D$60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ВЧА'!$B$61:$B$70</c:f>
              <c:strCache/>
            </c:strRef>
          </c:cat>
          <c:val>
            <c:numRef>
              <c:f>'В_динаміка ВЧА'!$D$61:$D$70</c:f>
              <c:numCache/>
            </c:numRef>
          </c:val>
          <c:smooth val="0"/>
        </c:ser>
        <c:axId val="11342270"/>
        <c:axId val="34971567"/>
      </c:lineChart>
      <c:catAx>
        <c:axId val="539928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6173333"/>
        <c:crosses val="autoZero"/>
        <c:auto val="0"/>
        <c:lblOffset val="40"/>
        <c:noMultiLvlLbl val="0"/>
      </c:catAx>
      <c:valAx>
        <c:axId val="16173333"/>
        <c:scaling>
          <c:orientation val="minMax"/>
          <c:max val="500"/>
          <c:min val="-300"/>
        </c:scaling>
        <c:axPos val="l"/>
        <c:delete val="0"/>
        <c:numFmt formatCode="#,##0" sourceLinked="0"/>
        <c:majorTickMark val="in"/>
        <c:minorTickMark val="none"/>
        <c:tickLblPos val="nextTo"/>
        <c:crossAx val="53992820"/>
        <c:crossesAt val="1"/>
        <c:crossBetween val="between"/>
        <c:dispUnits/>
      </c:valAx>
      <c:catAx>
        <c:axId val="11342270"/>
        <c:scaling>
          <c:orientation val="minMax"/>
        </c:scaling>
        <c:axPos val="b"/>
        <c:delete val="1"/>
        <c:majorTickMark val="in"/>
        <c:minorTickMark val="none"/>
        <c:tickLblPos val="nextTo"/>
        <c:crossAx val="34971567"/>
        <c:crosses val="autoZero"/>
        <c:auto val="0"/>
        <c:lblOffset val="100"/>
        <c:noMultiLvlLbl val="0"/>
      </c:catAx>
      <c:valAx>
        <c:axId val="34971567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13422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15"/>
          <c:y val="0.84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1"/>
          <c:h val="0.91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'В_діаграма(дох)'!$A$2:$A$29</c:f>
              <c:strCache/>
            </c:strRef>
          </c:cat>
          <c:val>
            <c:numRef>
              <c:f>'В_діаграма(дох)'!$B$2:$B$29</c:f>
              <c:numCache/>
            </c:numRef>
          </c:val>
        </c:ser>
        <c:gapWidth val="60"/>
        <c:axId val="46308648"/>
        <c:axId val="14124649"/>
      </c:barChart>
      <c:catAx>
        <c:axId val="4630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24649"/>
        <c:crosses val="autoZero"/>
        <c:auto val="0"/>
        <c:lblOffset val="0"/>
        <c:tickLblSkip val="1"/>
        <c:noMultiLvlLbl val="0"/>
      </c:catAx>
      <c:valAx>
        <c:axId val="14124649"/>
        <c:scaling>
          <c:orientation val="minMax"/>
          <c:max val="0.11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08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675"/>
          <c:w val="1"/>
          <c:h val="0.5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ВЧА'!$B$38:$B$42</c:f>
              <c:strCache/>
            </c:strRef>
          </c:cat>
          <c:val>
            <c:numRef>
              <c:f>'І_динаміка ВЧА'!$C$38:$C$42</c:f>
              <c:numCache/>
            </c:numRef>
          </c:val>
        </c:ser>
        <c:ser>
          <c:idx val="0"/>
          <c:order val="1"/>
          <c:tx>
            <c:strRef>
              <c:f>'І_динаміка ВЧА'!$E$37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ВЧА'!$B$38:$B$42</c:f>
              <c:strCache/>
            </c:strRef>
          </c:cat>
          <c:val>
            <c:numRef>
              <c:f>'І_динаміка ВЧА'!$E$38:$E$42</c:f>
              <c:numCache/>
            </c:numRef>
          </c:val>
        </c:ser>
        <c:overlap val="-20"/>
        <c:axId val="60012978"/>
        <c:axId val="3245891"/>
      </c:barChart>
      <c:lineChart>
        <c:grouping val="standard"/>
        <c:varyColors val="0"/>
        <c:ser>
          <c:idx val="2"/>
          <c:order val="2"/>
          <c:tx>
            <c:strRef>
              <c:f>'І_динаміка ВЧА'!$D$37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ВЧА'!$D$38:$D$42</c:f>
              <c:numCache/>
            </c:numRef>
          </c:val>
          <c:smooth val="0"/>
        </c:ser>
        <c:axId val="29213020"/>
        <c:axId val="61590589"/>
      </c:lineChart>
      <c:catAx>
        <c:axId val="600129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245891"/>
        <c:crosses val="autoZero"/>
        <c:auto val="0"/>
        <c:lblOffset val="100"/>
        <c:noMultiLvlLbl val="0"/>
      </c:catAx>
      <c:valAx>
        <c:axId val="3245891"/>
        <c:scaling>
          <c:orientation val="minMax"/>
          <c:max val="10"/>
          <c:min val="-65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012978"/>
        <c:crossesAt val="1"/>
        <c:crossBetween val="between"/>
        <c:dispUnits/>
        <c:majorUnit val="200"/>
        <c:minorUnit val="200"/>
      </c:valAx>
      <c:catAx>
        <c:axId val="29213020"/>
        <c:scaling>
          <c:orientation val="minMax"/>
        </c:scaling>
        <c:axPos val="b"/>
        <c:delete val="1"/>
        <c:majorTickMark val="in"/>
        <c:minorTickMark val="none"/>
        <c:tickLblPos val="nextTo"/>
        <c:crossAx val="61590589"/>
        <c:crosses val="autoZero"/>
        <c:auto val="0"/>
        <c:lblOffset val="100"/>
        <c:noMultiLvlLbl val="0"/>
      </c:catAx>
      <c:valAx>
        <c:axId val="6159058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2130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825"/>
          <c:y val="0.7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345"/>
          <c:w val="0.9585"/>
          <c:h val="0.86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'І_діаграма(дох)'!$A$2:$A$13</c:f>
              <c:strCache/>
            </c:strRef>
          </c:cat>
          <c:val>
            <c:numRef>
              <c:f>'І_діаграма(дох)'!$B$2:$B$13</c:f>
              <c:numCache/>
            </c:numRef>
          </c:val>
        </c:ser>
        <c:gapWidth val="60"/>
        <c:axId val="17444390"/>
        <c:axId val="22781783"/>
      </c:barChart>
      <c:catAx>
        <c:axId val="17444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81783"/>
        <c:crosses val="autoZero"/>
        <c:auto val="0"/>
        <c:lblOffset val="100"/>
        <c:tickLblSkip val="1"/>
        <c:noMultiLvlLbl val="0"/>
      </c:catAx>
      <c:valAx>
        <c:axId val="22781783"/>
        <c:scaling>
          <c:orientation val="minMax"/>
          <c:max val="0.11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44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325"/>
          <c:w val="1"/>
          <c:h val="0.5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ВЧА'!$B$35:$B$37</c:f>
              <c:strCache/>
            </c:strRef>
          </c:cat>
          <c:val>
            <c:numRef>
              <c:f>'3_динаміка ВЧА'!$C$35:$C$37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ВЧА'!$B$35:$B$37</c:f>
              <c:strCache/>
            </c:strRef>
          </c:cat>
          <c:val>
            <c:numRef>
              <c:f>'3_динаміка ВЧА'!$E$35:$E$37</c:f>
              <c:numCache/>
            </c:numRef>
          </c:val>
        </c:ser>
        <c:overlap val="-20"/>
        <c:axId val="3709456"/>
        <c:axId val="33385105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ВЧА'!$D$35:$D$37</c:f>
              <c:numCache/>
            </c:numRef>
          </c:val>
          <c:smooth val="0"/>
        </c:ser>
        <c:axId val="32030490"/>
        <c:axId val="19838955"/>
      </c:lineChart>
      <c:catAx>
        <c:axId val="37094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33385105"/>
        <c:crosses val="autoZero"/>
        <c:auto val="0"/>
        <c:lblOffset val="100"/>
        <c:noMultiLvlLbl val="0"/>
      </c:catAx>
      <c:valAx>
        <c:axId val="3338510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709456"/>
        <c:crossesAt val="1"/>
        <c:crossBetween val="between"/>
        <c:dispUnits/>
      </c:valAx>
      <c:catAx>
        <c:axId val="32030490"/>
        <c:scaling>
          <c:orientation val="minMax"/>
        </c:scaling>
        <c:axPos val="b"/>
        <c:delete val="1"/>
        <c:majorTickMark val="in"/>
        <c:minorTickMark val="none"/>
        <c:tickLblPos val="nextTo"/>
        <c:crossAx val="19838955"/>
        <c:crosses val="autoZero"/>
        <c:auto val="0"/>
        <c:lblOffset val="100"/>
        <c:noMultiLvlLbl val="0"/>
      </c:catAx>
      <c:valAx>
        <c:axId val="19838955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20304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5"/>
          <c:w val="1"/>
          <c:h val="0.8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'З_діаграма(дох)'!$A$2:$A$11</c:f>
              <c:strCache/>
            </c:strRef>
          </c:cat>
          <c:val>
            <c:numRef>
              <c:f>'З_діаграма(дох)'!$B$2:$B$11</c:f>
              <c:numCache/>
            </c:numRef>
          </c:val>
        </c:ser>
        <c:gapWidth val="60"/>
        <c:axId val="44332868"/>
        <c:axId val="63451493"/>
      </c:barChart>
      <c:catAx>
        <c:axId val="44332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51493"/>
        <c:crosses val="autoZero"/>
        <c:auto val="0"/>
        <c:lblOffset val="100"/>
        <c:tickLblSkip val="1"/>
        <c:noMultiLvlLbl val="0"/>
      </c:catAx>
      <c:valAx>
        <c:axId val="63451493"/>
        <c:scaling>
          <c:orientation val="minMax"/>
          <c:max val="0.11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32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41</xdr:row>
      <xdr:rowOff>133350</xdr:rowOff>
    </xdr:from>
    <xdr:to>
      <xdr:col>4</xdr:col>
      <xdr:colOff>628650</xdr:colOff>
      <xdr:row>65</xdr:row>
      <xdr:rowOff>133350</xdr:rowOff>
    </xdr:to>
    <xdr:graphicFrame>
      <xdr:nvGraphicFramePr>
        <xdr:cNvPr id="1" name="Chart 2"/>
        <xdr:cNvGraphicFramePr/>
      </xdr:nvGraphicFramePr>
      <xdr:xfrm>
        <a:off x="333375" y="7734300"/>
        <a:ext cx="7915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28575</xdr:rowOff>
    </xdr:from>
    <xdr:to>
      <xdr:col>8</xdr:col>
      <xdr:colOff>28575</xdr:colOff>
      <xdr:row>56</xdr:row>
      <xdr:rowOff>66675</xdr:rowOff>
    </xdr:to>
    <xdr:graphicFrame>
      <xdr:nvGraphicFramePr>
        <xdr:cNvPr id="1" name="Chart 7"/>
        <xdr:cNvGraphicFramePr/>
      </xdr:nvGraphicFramePr>
      <xdr:xfrm>
        <a:off x="0" y="6076950"/>
        <a:ext cx="153543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304800</xdr:colOff>
      <xdr:row>64</xdr:row>
      <xdr:rowOff>133350</xdr:rowOff>
    </xdr:to>
    <xdr:graphicFrame>
      <xdr:nvGraphicFramePr>
        <xdr:cNvPr id="1" name="Chart 1"/>
        <xdr:cNvGraphicFramePr/>
      </xdr:nvGraphicFramePr>
      <xdr:xfrm>
        <a:off x="5905500" y="190500"/>
        <a:ext cx="10572750" cy="1088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19050</xdr:rowOff>
    </xdr:from>
    <xdr:to>
      <xdr:col>9</xdr:col>
      <xdr:colOff>666750</xdr:colOff>
      <xdr:row>30</xdr:row>
      <xdr:rowOff>152400</xdr:rowOff>
    </xdr:to>
    <xdr:graphicFrame>
      <xdr:nvGraphicFramePr>
        <xdr:cNvPr id="1" name="Chart 8"/>
        <xdr:cNvGraphicFramePr/>
      </xdr:nvGraphicFramePr>
      <xdr:xfrm>
        <a:off x="85725" y="247650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19050</xdr:rowOff>
    </xdr:from>
    <xdr:to>
      <xdr:col>14</xdr:col>
      <xdr:colOff>676275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4914900" y="19050"/>
        <a:ext cx="824865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9</xdr:col>
      <xdr:colOff>647700</xdr:colOff>
      <xdr:row>26</xdr:row>
      <xdr:rowOff>152400</xdr:rowOff>
    </xdr:to>
    <xdr:graphicFrame>
      <xdr:nvGraphicFramePr>
        <xdr:cNvPr id="1" name="Chart 8"/>
        <xdr:cNvGraphicFramePr/>
      </xdr:nvGraphicFramePr>
      <xdr:xfrm>
        <a:off x="323850" y="21050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190500</xdr:rowOff>
    </xdr:from>
    <xdr:to>
      <xdr:col>16</xdr:col>
      <xdr:colOff>304800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305425" y="190500"/>
        <a:ext cx="885825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pioglobal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fidobank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vseswit.com.ua/" TargetMode="External" /><Relationship Id="rId11" Type="http://schemas.openxmlformats.org/officeDocument/2006/relationships/hyperlink" Target="http://art-capital.com.ua/" TargetMode="Externa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tabSelected="1" zoomScale="85" zoomScaleNormal="85" workbookViewId="0" topLeftCell="A1">
      <selection activeCell="F4" sqref="F4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8" t="s">
        <v>103</v>
      </c>
      <c r="B1" s="78"/>
      <c r="C1" s="78"/>
      <c r="D1" s="79"/>
      <c r="E1" s="79"/>
      <c r="F1" s="79"/>
    </row>
    <row r="2" spans="1:9" ht="15.75" thickBot="1">
      <c r="A2" s="25" t="s">
        <v>62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9" t="s">
        <v>141</v>
      </c>
      <c r="B3" s="90">
        <v>-0.028887275074639063</v>
      </c>
      <c r="C3" s="90">
        <v>-0.04234909730658076</v>
      </c>
      <c r="D3" s="90">
        <v>0.001585304318226476</v>
      </c>
      <c r="E3" s="90">
        <v>0.008764902406496891</v>
      </c>
      <c r="F3" s="90">
        <v>-0.017301995130840114</v>
      </c>
      <c r="G3" s="61"/>
      <c r="H3" s="61"/>
      <c r="I3" s="2"/>
      <c r="J3" s="2"/>
      <c r="K3" s="2"/>
      <c r="L3" s="2"/>
    </row>
    <row r="4" spans="1:12" ht="14.25">
      <c r="A4" s="89" t="s">
        <v>121</v>
      </c>
      <c r="B4" s="90">
        <v>-0.012131283755712485</v>
      </c>
      <c r="C4" s="90">
        <v>-0.04944157699822116</v>
      </c>
      <c r="D4" s="90">
        <v>0.00248613787444809</v>
      </c>
      <c r="E4" s="90">
        <v>-0.03744120886631519</v>
      </c>
      <c r="F4" s="90">
        <v>-0.032870316440984815</v>
      </c>
      <c r="G4" s="61"/>
      <c r="H4" s="61"/>
      <c r="I4" s="2"/>
      <c r="J4" s="2"/>
      <c r="K4" s="2"/>
      <c r="L4" s="2"/>
    </row>
    <row r="5" spans="1:12" ht="15" thickBot="1">
      <c r="A5" s="82" t="s">
        <v>122</v>
      </c>
      <c r="B5" s="84">
        <v>-0.012131283755712485</v>
      </c>
      <c r="C5" s="84">
        <v>-0.04944157699822116</v>
      </c>
      <c r="D5" s="84">
        <v>0.00248613787444809</v>
      </c>
      <c r="E5" s="84">
        <v>-0.03744120886631519</v>
      </c>
      <c r="F5" s="84">
        <v>-0.032870316440984815</v>
      </c>
      <c r="G5" s="61"/>
      <c r="H5" s="61"/>
      <c r="I5" s="2"/>
      <c r="J5" s="2"/>
      <c r="K5" s="2"/>
      <c r="L5" s="2"/>
    </row>
    <row r="6" spans="1:14" ht="14.25">
      <c r="A6" s="76"/>
      <c r="B6" s="75"/>
      <c r="C6" s="75"/>
      <c r="D6" s="77"/>
      <c r="E6" s="77"/>
      <c r="F6" s="77"/>
      <c r="G6" s="10"/>
      <c r="J6" s="2"/>
      <c r="K6" s="2"/>
      <c r="L6" s="2"/>
      <c r="M6" s="2"/>
      <c r="N6" s="2"/>
    </row>
    <row r="7" spans="1:14" ht="14.25">
      <c r="A7" s="76"/>
      <c r="B7" s="77"/>
      <c r="C7" s="77"/>
      <c r="D7" s="77"/>
      <c r="E7" s="77"/>
      <c r="F7" s="77"/>
      <c r="J7" s="4"/>
      <c r="K7" s="4"/>
      <c r="L7" s="4"/>
      <c r="M7" s="4"/>
      <c r="N7" s="4"/>
    </row>
    <row r="8" spans="1:6" ht="14.25">
      <c r="A8" s="76"/>
      <c r="B8" s="77"/>
      <c r="C8" s="77"/>
      <c r="D8" s="77"/>
      <c r="E8" s="77"/>
      <c r="F8" s="77"/>
    </row>
    <row r="9" spans="1:6" ht="14.25">
      <c r="A9" s="76"/>
      <c r="B9" s="77"/>
      <c r="C9" s="77"/>
      <c r="D9" s="77"/>
      <c r="E9" s="77"/>
      <c r="F9" s="77"/>
    </row>
    <row r="10" spans="1:14" ht="14.25">
      <c r="A10" s="76"/>
      <c r="B10" s="77"/>
      <c r="C10" s="77"/>
      <c r="D10" s="77"/>
      <c r="E10" s="77"/>
      <c r="F10" s="77"/>
      <c r="N10" s="10"/>
    </row>
    <row r="11" spans="1:6" ht="14.25">
      <c r="A11" s="76"/>
      <c r="B11" s="77"/>
      <c r="C11" s="77"/>
      <c r="D11" s="77"/>
      <c r="E11" s="77"/>
      <c r="F11" s="77"/>
    </row>
    <row r="12" spans="1:6" ht="14.25">
      <c r="A12" s="76"/>
      <c r="B12" s="77"/>
      <c r="C12" s="77"/>
      <c r="D12" s="77"/>
      <c r="E12" s="77"/>
      <c r="F12" s="77"/>
    </row>
    <row r="13" spans="1:6" ht="14.25">
      <c r="A13" s="76"/>
      <c r="B13" s="77"/>
      <c r="C13" s="77"/>
      <c r="D13" s="77"/>
      <c r="E13" s="77"/>
      <c r="F13" s="77"/>
    </row>
    <row r="14" spans="1:6" ht="14.25">
      <c r="A14" s="76"/>
      <c r="B14" s="77"/>
      <c r="C14" s="77"/>
      <c r="D14" s="77"/>
      <c r="E14" s="77"/>
      <c r="F14" s="77"/>
    </row>
    <row r="15" spans="1:6" ht="14.25">
      <c r="A15" s="76"/>
      <c r="B15" s="77"/>
      <c r="C15" s="77"/>
      <c r="D15" s="77"/>
      <c r="E15" s="77"/>
      <c r="F15" s="77"/>
    </row>
    <row r="16" spans="1:6" ht="14.25">
      <c r="A16" s="76"/>
      <c r="B16" s="77"/>
      <c r="C16" s="77"/>
      <c r="D16" s="77"/>
      <c r="E16" s="77"/>
      <c r="F16" s="77"/>
    </row>
    <row r="17" spans="1:6" ht="14.25">
      <c r="A17" s="76"/>
      <c r="B17" s="77"/>
      <c r="C17" s="77"/>
      <c r="D17" s="77"/>
      <c r="E17" s="77"/>
      <c r="F17" s="77"/>
    </row>
    <row r="18" spans="1:6" ht="14.25">
      <c r="A18" s="76"/>
      <c r="B18" s="77"/>
      <c r="C18" s="77"/>
      <c r="D18" s="77"/>
      <c r="E18" s="77"/>
      <c r="F18" s="77"/>
    </row>
    <row r="19" spans="1:6" ht="14.25">
      <c r="A19" s="76"/>
      <c r="B19" s="77"/>
      <c r="C19" s="77"/>
      <c r="D19" s="77"/>
      <c r="E19" s="77"/>
      <c r="F19" s="77"/>
    </row>
    <row r="20" spans="1:6" ht="14.25">
      <c r="A20" s="76"/>
      <c r="B20" s="77"/>
      <c r="C20" s="77"/>
      <c r="D20" s="77"/>
      <c r="E20" s="77"/>
      <c r="F20" s="77"/>
    </row>
    <row r="21" spans="1:6" ht="15" thickBot="1">
      <c r="A21" s="76"/>
      <c r="B21" s="77"/>
      <c r="C21" s="77"/>
      <c r="D21" s="77"/>
      <c r="E21" s="77"/>
      <c r="F21" s="77"/>
    </row>
    <row r="22" spans="1:6" ht="30.75" thickBot="1">
      <c r="A22" s="25" t="s">
        <v>87</v>
      </c>
      <c r="B22" s="18" t="s">
        <v>94</v>
      </c>
      <c r="C22" s="18" t="s">
        <v>78</v>
      </c>
      <c r="D22" s="81"/>
      <c r="E22" s="77"/>
      <c r="F22" s="77"/>
    </row>
    <row r="23" spans="1:6" ht="28.5">
      <c r="A23" s="27" t="s">
        <v>5</v>
      </c>
      <c r="B23" s="28">
        <v>-0.23378253261518178</v>
      </c>
      <c r="C23" s="68">
        <v>-0.23378253261518178</v>
      </c>
      <c r="D23" s="81"/>
      <c r="E23" s="77"/>
      <c r="F23" s="77"/>
    </row>
    <row r="24" spans="1:6" ht="14.25">
      <c r="A24" s="27" t="s">
        <v>8</v>
      </c>
      <c r="B24" s="28">
        <v>-0.1004946954481164</v>
      </c>
      <c r="C24" s="68">
        <v>-0.1004946954481164</v>
      </c>
      <c r="D24" s="81"/>
      <c r="E24" s="77"/>
      <c r="F24" s="77"/>
    </row>
    <row r="25" spans="1:6" ht="14.25">
      <c r="A25" s="27" t="s">
        <v>10</v>
      </c>
      <c r="B25" s="28">
        <v>-0.08795486553582277</v>
      </c>
      <c r="C25" s="68">
        <v>-0.08795486553582277</v>
      </c>
      <c r="D25" s="81"/>
      <c r="E25" s="77"/>
      <c r="F25" s="77"/>
    </row>
    <row r="26" spans="1:6" ht="14.25">
      <c r="A26" s="27" t="s">
        <v>9</v>
      </c>
      <c r="B26" s="28">
        <v>-0.07961716344317527</v>
      </c>
      <c r="C26" s="68">
        <v>-0.07961716344317527</v>
      </c>
      <c r="D26" s="81"/>
      <c r="E26" s="77"/>
      <c r="F26" s="77"/>
    </row>
    <row r="27" spans="1:6" ht="14.25">
      <c r="A27" s="159" t="s">
        <v>11</v>
      </c>
      <c r="B27" s="28">
        <v>-0.06462044993515625</v>
      </c>
      <c r="C27" s="68">
        <v>-0.06462044993515625</v>
      </c>
      <c r="D27" s="81"/>
      <c r="E27" s="77"/>
      <c r="F27" s="77"/>
    </row>
    <row r="28" spans="1:6" ht="14.25">
      <c r="A28" s="27" t="s">
        <v>12</v>
      </c>
      <c r="B28" s="28">
        <v>-0.059669665012407</v>
      </c>
      <c r="C28" s="68">
        <v>-0.059669665012407</v>
      </c>
      <c r="D28" s="81"/>
      <c r="E28" s="77"/>
      <c r="F28" s="77"/>
    </row>
    <row r="29" spans="1:6" ht="14.25">
      <c r="A29" s="27" t="s">
        <v>6</v>
      </c>
      <c r="B29" s="28">
        <v>-0.05561518363786411</v>
      </c>
      <c r="C29" s="68">
        <v>-0.05561518363786411</v>
      </c>
      <c r="D29" s="81"/>
      <c r="E29" s="77"/>
      <c r="F29" s="77"/>
    </row>
    <row r="30" spans="1:6" ht="14.25">
      <c r="A30" s="27" t="s">
        <v>1</v>
      </c>
      <c r="B30" s="28">
        <v>-0.04944157699822116</v>
      </c>
      <c r="C30" s="68">
        <v>-0.04944157699822116</v>
      </c>
      <c r="D30" s="81"/>
      <c r="E30" s="77"/>
      <c r="F30" s="77"/>
    </row>
    <row r="31" spans="1:6" ht="14.25">
      <c r="A31" s="27" t="s">
        <v>118</v>
      </c>
      <c r="B31" s="28">
        <v>-0.04243874889062216</v>
      </c>
      <c r="C31" s="68">
        <v>-0.04243874889062216</v>
      </c>
      <c r="D31" s="81"/>
      <c r="E31" s="77"/>
      <c r="F31" s="77"/>
    </row>
    <row r="32" spans="1:6" ht="14.25">
      <c r="A32" s="27" t="s">
        <v>7</v>
      </c>
      <c r="B32" s="28">
        <v>-0.030324909747292406</v>
      </c>
      <c r="C32" s="68">
        <v>-0.030324909747292406</v>
      </c>
      <c r="D32" s="81"/>
      <c r="E32" s="77"/>
      <c r="F32" s="77"/>
    </row>
    <row r="33" spans="1:6" ht="14.25">
      <c r="A33" s="27" t="s">
        <v>58</v>
      </c>
      <c r="B33" s="28">
        <v>-0.015507767092888147</v>
      </c>
      <c r="C33" s="68">
        <v>-0.015507767092888147</v>
      </c>
      <c r="D33" s="81"/>
      <c r="E33" s="77"/>
      <c r="F33" s="77"/>
    </row>
    <row r="34" spans="1:6" ht="14.25">
      <c r="A34" s="27" t="s">
        <v>0</v>
      </c>
      <c r="B34" s="28">
        <v>-0.012131283755712485</v>
      </c>
      <c r="C34" s="68">
        <v>-0.012131283755712485</v>
      </c>
      <c r="D34" s="81"/>
      <c r="E34" s="77"/>
      <c r="F34" s="77"/>
    </row>
    <row r="35" spans="1:6" ht="15" thickBot="1">
      <c r="A35" s="158" t="s">
        <v>82</v>
      </c>
      <c r="B35" s="83">
        <v>0.013376027615024766</v>
      </c>
      <c r="C35" s="84">
        <v>0.013376027615024766</v>
      </c>
      <c r="D35" s="81"/>
      <c r="E35" s="77"/>
      <c r="F35" s="77"/>
    </row>
    <row r="36" spans="1:6" ht="14.25">
      <c r="A36" s="76"/>
      <c r="B36" s="77"/>
      <c r="C36" s="77"/>
      <c r="D36" s="81"/>
      <c r="E36" s="77"/>
      <c r="F36" s="77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7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60" t="s">
        <v>111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30.75" thickBot="1">
      <c r="A2" s="15" t="s">
        <v>43</v>
      </c>
      <c r="B2" s="49" t="s">
        <v>27</v>
      </c>
      <c r="C2" s="18" t="s">
        <v>38</v>
      </c>
      <c r="D2" s="18" t="s">
        <v>39</v>
      </c>
      <c r="E2" s="17" t="s">
        <v>44</v>
      </c>
      <c r="F2" s="17" t="s">
        <v>70</v>
      </c>
      <c r="G2" s="17" t="s">
        <v>71</v>
      </c>
      <c r="H2" s="18" t="s">
        <v>72</v>
      </c>
      <c r="I2" s="18" t="s">
        <v>16</v>
      </c>
      <c r="J2" s="18" t="s">
        <v>17</v>
      </c>
    </row>
    <row r="3" spans="1:11" ht="14.25" customHeight="1">
      <c r="A3" s="21">
        <v>1</v>
      </c>
      <c r="B3" s="111" t="s">
        <v>86</v>
      </c>
      <c r="C3" s="112" t="s">
        <v>41</v>
      </c>
      <c r="D3" s="113" t="s">
        <v>40</v>
      </c>
      <c r="E3" s="114">
        <v>4365204.99</v>
      </c>
      <c r="F3" s="115">
        <v>194079</v>
      </c>
      <c r="G3" s="114">
        <v>22.49189757779049</v>
      </c>
      <c r="H3" s="55">
        <v>100</v>
      </c>
      <c r="I3" s="111" t="s">
        <v>104</v>
      </c>
      <c r="J3" s="116" t="s">
        <v>84</v>
      </c>
      <c r="K3" s="50"/>
    </row>
    <row r="4" spans="1:11" ht="14.25">
      <c r="A4" s="21">
        <v>2</v>
      </c>
      <c r="B4" s="111" t="s">
        <v>57</v>
      </c>
      <c r="C4" s="112" t="s">
        <v>41</v>
      </c>
      <c r="D4" s="113" t="s">
        <v>42</v>
      </c>
      <c r="E4" s="114">
        <v>3995812.61</v>
      </c>
      <c r="F4" s="115">
        <v>4806</v>
      </c>
      <c r="G4" s="114">
        <v>831.4216833125259</v>
      </c>
      <c r="H4" s="55">
        <v>1000</v>
      </c>
      <c r="I4" s="111" t="s">
        <v>25</v>
      </c>
      <c r="J4" s="116" t="s">
        <v>107</v>
      </c>
      <c r="K4" s="51"/>
    </row>
    <row r="5" spans="1:11" ht="14.25">
      <c r="A5" s="21">
        <v>3</v>
      </c>
      <c r="B5" s="111" t="s">
        <v>146</v>
      </c>
      <c r="C5" s="112" t="s">
        <v>41</v>
      </c>
      <c r="D5" s="113" t="s">
        <v>40</v>
      </c>
      <c r="E5" s="114">
        <v>1252733.79</v>
      </c>
      <c r="F5" s="115">
        <v>1011</v>
      </c>
      <c r="G5" s="114">
        <v>1239.103649851632</v>
      </c>
      <c r="H5" s="55">
        <v>1000</v>
      </c>
      <c r="I5" s="111" t="s">
        <v>147</v>
      </c>
      <c r="J5" s="116" t="s">
        <v>125</v>
      </c>
      <c r="K5" s="51"/>
    </row>
    <row r="6" spans="1:11" ht="14.25" customHeight="1">
      <c r="A6" s="21">
        <v>4</v>
      </c>
      <c r="B6" s="111" t="s">
        <v>119</v>
      </c>
      <c r="C6" s="112" t="s">
        <v>41</v>
      </c>
      <c r="D6" s="113" t="s">
        <v>40</v>
      </c>
      <c r="E6" s="114">
        <v>1116261.44</v>
      </c>
      <c r="F6" s="115">
        <v>648</v>
      </c>
      <c r="G6" s="114">
        <v>1722.6256790123457</v>
      </c>
      <c r="H6" s="55">
        <v>5000</v>
      </c>
      <c r="I6" s="111" t="s">
        <v>20</v>
      </c>
      <c r="J6" s="116" t="s">
        <v>37</v>
      </c>
      <c r="K6" s="52"/>
    </row>
    <row r="7" spans="1:10" ht="15.75" thickBot="1">
      <c r="A7" s="161" t="s">
        <v>52</v>
      </c>
      <c r="B7" s="162"/>
      <c r="C7" s="117" t="s">
        <v>53</v>
      </c>
      <c r="D7" s="117" t="s">
        <v>53</v>
      </c>
      <c r="E7" s="100">
        <f>SUM(E3:E6)</f>
        <v>10730012.83</v>
      </c>
      <c r="F7" s="101">
        <f>SUM(F3:F6)</f>
        <v>200544</v>
      </c>
      <c r="G7" s="117" t="s">
        <v>53</v>
      </c>
      <c r="H7" s="117" t="s">
        <v>53</v>
      </c>
      <c r="I7" s="117" t="s">
        <v>53</v>
      </c>
      <c r="J7" s="118" t="s">
        <v>53</v>
      </c>
    </row>
  </sheetData>
  <mergeCells count="2">
    <mergeCell ref="A1:J1"/>
    <mergeCell ref="A7:B7"/>
  </mergeCells>
  <hyperlinks>
    <hyperlink ref="J3" r:id="rId1" display="http://www.kinto.com/"/>
    <hyperlink ref="J6" r:id="rId2" display="http://pioglobal.ua/"/>
    <hyperlink ref="J4" r:id="rId3" display="http://pioglobal.ua/"/>
    <hyperlink ref="J7" r:id="rId4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3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9.125" style="31" customWidth="1"/>
    <col min="10" max="10" width="21.375" style="31" bestFit="1" customWidth="1"/>
    <col min="11" max="16384" width="9.125" style="31" customWidth="1"/>
  </cols>
  <sheetData>
    <row r="1" spans="1:9" s="53" customFormat="1" ht="16.5" thickBot="1">
      <c r="A1" s="172" t="s">
        <v>102</v>
      </c>
      <c r="B1" s="172"/>
      <c r="C1" s="172"/>
      <c r="D1" s="172"/>
      <c r="E1" s="172"/>
      <c r="F1" s="172"/>
      <c r="G1" s="172"/>
      <c r="H1" s="172"/>
      <c r="I1" s="172"/>
    </row>
    <row r="2" spans="1:10" s="22" customFormat="1" ht="15.75" customHeight="1" thickBot="1">
      <c r="A2" s="165" t="s">
        <v>43</v>
      </c>
      <c r="B2" s="104"/>
      <c r="C2" s="105"/>
      <c r="D2" s="106"/>
      <c r="E2" s="167" t="s">
        <v>75</v>
      </c>
      <c r="F2" s="167"/>
      <c r="G2" s="167"/>
      <c r="H2" s="167"/>
      <c r="I2" s="167"/>
      <c r="J2" s="167"/>
    </row>
    <row r="3" spans="1:10" s="22" customFormat="1" ht="60.75" thickBot="1">
      <c r="A3" s="166"/>
      <c r="B3" s="107" t="s">
        <v>27</v>
      </c>
      <c r="C3" s="26" t="s">
        <v>13</v>
      </c>
      <c r="D3" s="26" t="s">
        <v>14</v>
      </c>
      <c r="E3" s="17" t="s">
        <v>116</v>
      </c>
      <c r="F3" s="17" t="s">
        <v>108</v>
      </c>
      <c r="G3" s="17" t="s">
        <v>112</v>
      </c>
      <c r="H3" s="17" t="s">
        <v>115</v>
      </c>
      <c r="I3" s="17" t="s">
        <v>54</v>
      </c>
      <c r="J3" s="18" t="s">
        <v>99</v>
      </c>
    </row>
    <row r="4" spans="1:10" s="22" customFormat="1" ht="14.25" collapsed="1">
      <c r="A4" s="21">
        <v>1</v>
      </c>
      <c r="B4" s="27" t="s">
        <v>119</v>
      </c>
      <c r="C4" s="108">
        <v>38945</v>
      </c>
      <c r="D4" s="108">
        <v>39016</v>
      </c>
      <c r="E4" s="102">
        <v>-0.005280234748771595</v>
      </c>
      <c r="F4" s="102">
        <v>0.12635871650487496</v>
      </c>
      <c r="G4" s="102">
        <v>0.06916525575812993</v>
      </c>
      <c r="H4" s="102">
        <v>0.028984981545455923</v>
      </c>
      <c r="I4" s="109">
        <v>-0.6554748641975247</v>
      </c>
      <c r="J4" s="125">
        <v>-0.10863641349263187</v>
      </c>
    </row>
    <row r="5" spans="1:10" s="22" customFormat="1" ht="14.25">
      <c r="A5" s="21">
        <v>2</v>
      </c>
      <c r="B5" s="27" t="s">
        <v>57</v>
      </c>
      <c r="C5" s="108">
        <v>39205</v>
      </c>
      <c r="D5" s="108">
        <v>39322</v>
      </c>
      <c r="E5" s="102" t="s">
        <v>23</v>
      </c>
      <c r="F5" s="102">
        <v>-0.019922753046118458</v>
      </c>
      <c r="G5" s="102">
        <v>0.05287868767314108</v>
      </c>
      <c r="H5" s="102">
        <v>0.08425168231193259</v>
      </c>
      <c r="I5" s="109">
        <v>-0.1685783166874294</v>
      </c>
      <c r="J5" s="179">
        <v>-0.021668689211098546</v>
      </c>
    </row>
    <row r="6" spans="1:10" s="22" customFormat="1" ht="14.25" collapsed="1">
      <c r="A6" s="21">
        <v>3</v>
      </c>
      <c r="B6" s="27" t="s">
        <v>146</v>
      </c>
      <c r="C6" s="108">
        <v>40050</v>
      </c>
      <c r="D6" s="108">
        <v>40319</v>
      </c>
      <c r="E6" s="102">
        <v>-0.01375055390894131</v>
      </c>
      <c r="F6" s="102">
        <v>-0.05541112598712383</v>
      </c>
      <c r="G6" s="102">
        <v>-0.21696203503420475</v>
      </c>
      <c r="H6" s="102" t="s">
        <v>23</v>
      </c>
      <c r="I6" s="109">
        <v>0.23910364985163302</v>
      </c>
      <c r="J6" s="126">
        <v>0.03835643452630788</v>
      </c>
    </row>
    <row r="7" spans="1:10" s="22" customFormat="1" ht="14.25" collapsed="1">
      <c r="A7" s="21">
        <v>4</v>
      </c>
      <c r="B7" s="27" t="s">
        <v>86</v>
      </c>
      <c r="C7" s="108">
        <v>40555</v>
      </c>
      <c r="D7" s="108">
        <v>40626</v>
      </c>
      <c r="E7" s="102">
        <v>-0.07958016066524154</v>
      </c>
      <c r="F7" s="102">
        <v>-0.18674938384928708</v>
      </c>
      <c r="G7" s="102">
        <v>-0.33277154719798085</v>
      </c>
      <c r="H7" s="102">
        <v>-0.34910081719416386</v>
      </c>
      <c r="I7" s="109">
        <v>-0.7750810242220919</v>
      </c>
      <c r="J7" s="126">
        <v>-0.2645907678771967</v>
      </c>
    </row>
    <row r="8" spans="1:10" s="22" customFormat="1" ht="15.75" collapsed="1" thickBot="1">
      <c r="A8" s="21"/>
      <c r="B8" s="146" t="s">
        <v>113</v>
      </c>
      <c r="C8" s="147"/>
      <c r="D8" s="147"/>
      <c r="E8" s="148">
        <f>AVERAGE(E4:E7)</f>
        <v>-0.032870316440984815</v>
      </c>
      <c r="F8" s="148">
        <f>AVERAGE(F4:F7)</f>
        <v>-0.0339311365944136</v>
      </c>
      <c r="G8" s="148">
        <f>AVERAGE(G4:G7)</f>
        <v>-0.10692240970022865</v>
      </c>
      <c r="H8" s="148">
        <f>AVERAGE(H4:H7)</f>
        <v>-0.07862138444559179</v>
      </c>
      <c r="I8" s="152" t="s">
        <v>53</v>
      </c>
      <c r="J8" s="152" t="s">
        <v>53</v>
      </c>
    </row>
    <row r="9" spans="1:10" s="22" customFormat="1" ht="14.25">
      <c r="A9" s="174" t="s">
        <v>100</v>
      </c>
      <c r="B9" s="174"/>
      <c r="C9" s="174"/>
      <c r="D9" s="174"/>
      <c r="E9" s="174"/>
      <c r="F9" s="174"/>
      <c r="G9" s="174"/>
      <c r="H9" s="174"/>
      <c r="I9" s="174"/>
      <c r="J9" s="174"/>
    </row>
    <row r="10" spans="3:4" s="22" customFormat="1" ht="15.75" customHeight="1">
      <c r="C10" s="67"/>
      <c r="D10" s="67"/>
    </row>
    <row r="11" spans="2:8" ht="14.25">
      <c r="B11" s="29"/>
      <c r="C11" s="110"/>
      <c r="E11" s="110"/>
      <c r="F11" s="110"/>
      <c r="G11" s="110"/>
      <c r="H11" s="110"/>
    </row>
    <row r="12" spans="2:5" ht="14.25">
      <c r="B12" s="29"/>
      <c r="C12" s="110"/>
      <c r="E12" s="110"/>
    </row>
    <row r="13" spans="5:6" ht="14.25">
      <c r="E13" s="110"/>
      <c r="F13" s="110"/>
    </row>
  </sheetData>
  <mergeCells count="4">
    <mergeCell ref="A1:I1"/>
    <mergeCell ref="A2:A3"/>
    <mergeCell ref="E2:J2"/>
    <mergeCell ref="A9:J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0"/>
  <sheetViews>
    <sheetView zoomScale="85" zoomScaleNormal="85" workbookViewId="0" topLeftCell="A2">
      <selection activeCell="B36" sqref="B36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69" t="s">
        <v>97</v>
      </c>
      <c r="B1" s="169"/>
      <c r="C1" s="169"/>
      <c r="D1" s="169"/>
      <c r="E1" s="169"/>
      <c r="F1" s="169"/>
      <c r="G1" s="169"/>
    </row>
    <row r="2" spans="1:7" s="29" customFormat="1" ht="15.75" customHeight="1" thickBot="1">
      <c r="A2" s="178" t="s">
        <v>43</v>
      </c>
      <c r="B2" s="92"/>
      <c r="C2" s="170" t="s">
        <v>28</v>
      </c>
      <c r="D2" s="175"/>
      <c r="E2" s="176" t="s">
        <v>73</v>
      </c>
      <c r="F2" s="177"/>
      <c r="G2" s="93"/>
    </row>
    <row r="3" spans="1:7" s="29" customFormat="1" ht="45.75" thickBot="1">
      <c r="A3" s="166"/>
      <c r="B3" s="35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106</v>
      </c>
    </row>
    <row r="4" spans="1:7" s="29" customFormat="1" ht="14.25">
      <c r="A4" s="21">
        <v>1</v>
      </c>
      <c r="B4" s="37" t="s">
        <v>119</v>
      </c>
      <c r="C4" s="38">
        <v>-5.9254100000001495</v>
      </c>
      <c r="D4" s="102">
        <v>-0.005280234748785507</v>
      </c>
      <c r="E4" s="39">
        <v>0</v>
      </c>
      <c r="F4" s="102">
        <v>0</v>
      </c>
      <c r="G4" s="40">
        <v>0</v>
      </c>
    </row>
    <row r="5" spans="1:7" s="29" customFormat="1" ht="14.25">
      <c r="A5" s="21">
        <v>2</v>
      </c>
      <c r="B5" s="37" t="s">
        <v>146</v>
      </c>
      <c r="C5" s="38">
        <v>-17.465949999999953</v>
      </c>
      <c r="D5" s="102">
        <v>-0.013750553908946599</v>
      </c>
      <c r="E5" s="39">
        <v>0</v>
      </c>
      <c r="F5" s="102">
        <v>0</v>
      </c>
      <c r="G5" s="40">
        <v>0</v>
      </c>
    </row>
    <row r="6" spans="1:7" s="29" customFormat="1" ht="14.25">
      <c r="A6" s="21">
        <v>3</v>
      </c>
      <c r="B6" s="37" t="s">
        <v>86</v>
      </c>
      <c r="C6" s="38">
        <v>-377.41875999999974</v>
      </c>
      <c r="D6" s="102">
        <v>-0.07958016066528568</v>
      </c>
      <c r="E6" s="39">
        <v>0</v>
      </c>
      <c r="F6" s="102">
        <v>0</v>
      </c>
      <c r="G6" s="40">
        <v>0</v>
      </c>
    </row>
    <row r="7" spans="1:7" s="45" customFormat="1" ht="14.25">
      <c r="A7" s="21">
        <v>4</v>
      </c>
      <c r="B7" s="37" t="s">
        <v>57</v>
      </c>
      <c r="C7" s="38" t="s">
        <v>23</v>
      </c>
      <c r="D7" s="102" t="s">
        <v>23</v>
      </c>
      <c r="E7" s="39" t="s">
        <v>23</v>
      </c>
      <c r="F7" s="102" t="s">
        <v>23</v>
      </c>
      <c r="G7" s="40" t="s">
        <v>23</v>
      </c>
    </row>
    <row r="8" spans="1:7" s="29" customFormat="1" ht="15.75" thickBot="1">
      <c r="A8" s="121"/>
      <c r="B8" s="94" t="s">
        <v>57</v>
      </c>
      <c r="C8" s="95" t="s">
        <v>23</v>
      </c>
      <c r="D8" s="99" t="s">
        <v>23</v>
      </c>
      <c r="E8" s="96" t="s">
        <v>23</v>
      </c>
      <c r="F8" s="99" t="s">
        <v>23</v>
      </c>
      <c r="G8" s="122" t="s">
        <v>23</v>
      </c>
    </row>
    <row r="9" spans="2:7" s="29" customFormat="1" ht="14.25">
      <c r="B9" s="29" t="s">
        <v>52</v>
      </c>
      <c r="C9" s="29">
        <v>-400.81011999999987</v>
      </c>
      <c r="D9" s="6">
        <v>-0.05617512812181852</v>
      </c>
      <c r="E9" s="29">
        <v>0</v>
      </c>
      <c r="F9" s="29">
        <v>0</v>
      </c>
      <c r="G9" s="29">
        <v>0</v>
      </c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8" t="s">
        <v>27</v>
      </c>
      <c r="C34" s="35" t="s">
        <v>60</v>
      </c>
      <c r="D34" s="35" t="s">
        <v>61</v>
      </c>
      <c r="E34" s="36" t="s">
        <v>56</v>
      </c>
    </row>
    <row r="35" spans="2:5" s="29" customFormat="1" ht="14.25">
      <c r="B35" s="180" t="str">
        <f>B4</f>
        <v>ТАСК Універсал</v>
      </c>
      <c r="C35" s="181">
        <f>C4</f>
        <v>-5.9254100000001495</v>
      </c>
      <c r="D35" s="182">
        <f>D4</f>
        <v>-0.005280234748785507</v>
      </c>
      <c r="E35" s="183">
        <f>G4</f>
        <v>0</v>
      </c>
    </row>
    <row r="36" spans="2:5" s="29" customFormat="1" ht="14.25">
      <c r="B36" s="184" t="str">
        <f>B5</f>
        <v>УНІВЕР.УА/Скiф: Фонд Нерухомостi</v>
      </c>
      <c r="C36" s="185">
        <f>C5</f>
        <v>-17.465949999999953</v>
      </c>
      <c r="D36" s="186">
        <f>D5</f>
        <v>-0.013750553908946599</v>
      </c>
      <c r="E36" s="187">
        <f>G5</f>
        <v>0</v>
      </c>
    </row>
    <row r="37" spans="2:6" ht="14.25">
      <c r="B37" s="188" t="str">
        <f>B6</f>
        <v>Індекс Української Біржі</v>
      </c>
      <c r="C37" s="189">
        <f>C6</f>
        <v>-377.41875999999974</v>
      </c>
      <c r="D37" s="190">
        <f>D6</f>
        <v>-0.07958016066528568</v>
      </c>
      <c r="E37" s="191">
        <f>G6</f>
        <v>0</v>
      </c>
      <c r="F37" s="19"/>
    </row>
    <row r="38" spans="2:6" ht="14.25">
      <c r="B38" s="29"/>
      <c r="C38" s="130"/>
      <c r="D38" s="131"/>
      <c r="E38" s="132"/>
      <c r="F38" s="19"/>
    </row>
    <row r="39" spans="2:6" ht="14.25">
      <c r="B39" s="29"/>
      <c r="C39" s="130"/>
      <c r="D39" s="131"/>
      <c r="E39" s="132"/>
      <c r="F39" s="19"/>
    </row>
    <row r="40" spans="2:6" ht="14.25">
      <c r="B40" s="29"/>
      <c r="C40" s="130"/>
      <c r="D40" s="131"/>
      <c r="E40" s="132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5"/>
  <sheetViews>
    <sheetView zoomScale="85" zoomScaleNormal="85" workbookViewId="0" topLeftCell="A1">
      <selection activeCell="B6" sqref="B6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27</v>
      </c>
      <c r="B1" s="70" t="s">
        <v>92</v>
      </c>
      <c r="C1" s="10"/>
      <c r="D1" s="10"/>
    </row>
    <row r="2" spans="1:4" ht="14.25">
      <c r="A2" s="27" t="s">
        <v>86</v>
      </c>
      <c r="B2" s="139">
        <v>-0.07958016066524154</v>
      </c>
      <c r="C2" s="10"/>
      <c r="D2" s="10"/>
    </row>
    <row r="3" spans="1:4" ht="14.25">
      <c r="A3" s="27" t="s">
        <v>146</v>
      </c>
      <c r="B3" s="139">
        <v>-0.01375055390894131</v>
      </c>
      <c r="C3" s="10"/>
      <c r="D3" s="10"/>
    </row>
    <row r="4" spans="1:4" ht="14.25">
      <c r="A4" s="27" t="s">
        <v>119</v>
      </c>
      <c r="B4" s="140">
        <v>-0.005280234748771595</v>
      </c>
      <c r="C4" s="10"/>
      <c r="D4" s="10"/>
    </row>
    <row r="5" spans="1:4" ht="14.25">
      <c r="A5" s="27" t="s">
        <v>32</v>
      </c>
      <c r="B5" s="140">
        <v>-0.0328703164409848</v>
      </c>
      <c r="C5" s="10"/>
      <c r="D5" s="10"/>
    </row>
    <row r="6" spans="1:4" ht="14.25">
      <c r="A6" s="27" t="s">
        <v>1</v>
      </c>
      <c r="B6" s="140">
        <v>-0.04944157699822116</v>
      </c>
      <c r="C6" s="10"/>
      <c r="D6" s="10"/>
    </row>
    <row r="7" spans="1:4" ht="14.25">
      <c r="A7" s="27" t="s">
        <v>0</v>
      </c>
      <c r="B7" s="140">
        <v>-0.012131283755712485</v>
      </c>
      <c r="C7" s="10"/>
      <c r="D7" s="10"/>
    </row>
    <row r="8" spans="1:4" ht="14.25">
      <c r="A8" s="27" t="s">
        <v>33</v>
      </c>
      <c r="B8" s="140">
        <v>0.05392070456225295</v>
      </c>
      <c r="C8" s="10"/>
      <c r="D8" s="10"/>
    </row>
    <row r="9" spans="1:4" ht="14.25">
      <c r="A9" s="27" t="s">
        <v>34</v>
      </c>
      <c r="B9" s="140">
        <v>0.05700529955762512</v>
      </c>
      <c r="C9" s="10"/>
      <c r="D9" s="10"/>
    </row>
    <row r="10" spans="1:4" ht="14.25">
      <c r="A10" s="27" t="s">
        <v>35</v>
      </c>
      <c r="B10" s="140">
        <v>0.018904109589041096</v>
      </c>
      <c r="C10" s="10"/>
      <c r="D10" s="10"/>
    </row>
    <row r="11" spans="1:4" ht="15" thickBot="1">
      <c r="A11" s="82" t="s">
        <v>91</v>
      </c>
      <c r="B11" s="141">
        <v>0.10344128510440065</v>
      </c>
      <c r="C11" s="10"/>
      <c r="D11" s="10"/>
    </row>
    <row r="12" spans="3:4" ht="12.75">
      <c r="C12" s="10"/>
      <c r="D12" s="10"/>
    </row>
    <row r="13" spans="1:4" ht="12.75">
      <c r="A13" s="10"/>
      <c r="B13" s="10"/>
      <c r="C13" s="10"/>
      <c r="D13" s="10"/>
    </row>
    <row r="14" spans="2:4" ht="12.75">
      <c r="B14" s="10"/>
      <c r="C14" s="10"/>
      <c r="D14" s="10"/>
    </row>
    <row r="15" ht="12.75">
      <c r="C1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8"/>
  <sheetViews>
    <sheetView zoomScale="80" zoomScaleNormal="80" workbookViewId="0" topLeftCell="A1">
      <selection activeCell="D25" sqref="D25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60" t="s">
        <v>109</v>
      </c>
      <c r="B1" s="160"/>
      <c r="C1" s="160"/>
      <c r="D1" s="160"/>
      <c r="E1" s="160"/>
      <c r="F1" s="160"/>
      <c r="G1" s="160"/>
      <c r="H1" s="160"/>
      <c r="I1" s="13"/>
    </row>
    <row r="2" spans="1:9" ht="30.75" thickBot="1">
      <c r="A2" s="15" t="s">
        <v>43</v>
      </c>
      <c r="B2" s="16" t="s">
        <v>93</v>
      </c>
      <c r="C2" s="17" t="s">
        <v>44</v>
      </c>
      <c r="D2" s="17" t="s">
        <v>45</v>
      </c>
      <c r="E2" s="17" t="s">
        <v>46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5" t="s">
        <v>83</v>
      </c>
      <c r="C3" s="86">
        <v>21052724.163</v>
      </c>
      <c r="D3" s="87">
        <v>51813</v>
      </c>
      <c r="E3" s="86">
        <v>406.3212738694922</v>
      </c>
      <c r="F3" s="87">
        <v>100</v>
      </c>
      <c r="G3" s="85" t="s">
        <v>104</v>
      </c>
      <c r="H3" s="88" t="s">
        <v>84</v>
      </c>
      <c r="I3" s="19"/>
    </row>
    <row r="4" spans="1:9" ht="14.25">
      <c r="A4" s="21">
        <v>2</v>
      </c>
      <c r="B4" s="85" t="s">
        <v>123</v>
      </c>
      <c r="C4" s="86">
        <v>5609601.93</v>
      </c>
      <c r="D4" s="87">
        <v>2318</v>
      </c>
      <c r="E4" s="86">
        <v>2420.018088869715</v>
      </c>
      <c r="F4" s="87">
        <v>1000</v>
      </c>
      <c r="G4" s="85" t="s">
        <v>124</v>
      </c>
      <c r="H4" s="88" t="s">
        <v>125</v>
      </c>
      <c r="I4" s="19"/>
    </row>
    <row r="5" spans="1:9" ht="14.25" customHeight="1">
      <c r="A5" s="21">
        <v>3</v>
      </c>
      <c r="B5" s="85" t="s">
        <v>85</v>
      </c>
      <c r="C5" s="86">
        <v>3221465.79</v>
      </c>
      <c r="D5" s="87">
        <v>4634</v>
      </c>
      <c r="E5" s="86">
        <v>695.1803603798015</v>
      </c>
      <c r="F5" s="87">
        <v>1000</v>
      </c>
      <c r="G5" s="85" t="s">
        <v>104</v>
      </c>
      <c r="H5" s="88" t="s">
        <v>84</v>
      </c>
      <c r="I5" s="19"/>
    </row>
    <row r="6" spans="1:9" ht="14.25">
      <c r="A6" s="21">
        <v>4</v>
      </c>
      <c r="B6" s="85" t="s">
        <v>126</v>
      </c>
      <c r="C6" s="86">
        <v>3207939.01</v>
      </c>
      <c r="D6" s="87">
        <v>1581</v>
      </c>
      <c r="E6" s="86">
        <v>2029.0569323213156</v>
      </c>
      <c r="F6" s="87">
        <v>1000</v>
      </c>
      <c r="G6" s="85" t="s">
        <v>124</v>
      </c>
      <c r="H6" s="88" t="s">
        <v>125</v>
      </c>
      <c r="I6" s="19"/>
    </row>
    <row r="7" spans="1:9" ht="14.25" customHeight="1">
      <c r="A7" s="21">
        <v>5</v>
      </c>
      <c r="B7" s="85" t="s">
        <v>68</v>
      </c>
      <c r="C7" s="86">
        <v>3144686.19</v>
      </c>
      <c r="D7" s="87">
        <v>1269</v>
      </c>
      <c r="E7" s="86">
        <v>2478.0821040189126</v>
      </c>
      <c r="F7" s="87">
        <v>1000</v>
      </c>
      <c r="G7" s="85" t="s">
        <v>49</v>
      </c>
      <c r="H7" s="88" t="s">
        <v>67</v>
      </c>
      <c r="I7" s="19"/>
    </row>
    <row r="8" spans="1:9" ht="14.25">
      <c r="A8" s="21">
        <v>6</v>
      </c>
      <c r="B8" s="85" t="s">
        <v>127</v>
      </c>
      <c r="C8" s="86">
        <v>2802261.041</v>
      </c>
      <c r="D8" s="87">
        <v>3927</v>
      </c>
      <c r="E8" s="86">
        <v>713.5882457346576</v>
      </c>
      <c r="F8" s="87">
        <v>1000</v>
      </c>
      <c r="G8" s="85" t="s">
        <v>128</v>
      </c>
      <c r="H8" s="88" t="s">
        <v>129</v>
      </c>
      <c r="I8" s="19"/>
    </row>
    <row r="9" spans="1:9" ht="14.25">
      <c r="A9" s="21">
        <v>7</v>
      </c>
      <c r="B9" s="85" t="s">
        <v>66</v>
      </c>
      <c r="C9" s="86">
        <v>2539008.25</v>
      </c>
      <c r="D9" s="87">
        <v>735</v>
      </c>
      <c r="E9" s="86">
        <v>3454.432993197279</v>
      </c>
      <c r="F9" s="87">
        <v>1000</v>
      </c>
      <c r="G9" s="85" t="s">
        <v>18</v>
      </c>
      <c r="H9" s="88" t="s">
        <v>67</v>
      </c>
      <c r="I9" s="19"/>
    </row>
    <row r="10" spans="1:9" ht="14.25">
      <c r="A10" s="21">
        <v>8</v>
      </c>
      <c r="B10" s="85" t="s">
        <v>114</v>
      </c>
      <c r="C10" s="86">
        <v>1952518.43</v>
      </c>
      <c r="D10" s="87">
        <v>14549</v>
      </c>
      <c r="E10" s="86">
        <v>134.20293009828853</v>
      </c>
      <c r="F10" s="87">
        <v>100</v>
      </c>
      <c r="G10" s="85" t="s">
        <v>104</v>
      </c>
      <c r="H10" s="88" t="s">
        <v>84</v>
      </c>
      <c r="I10" s="19"/>
    </row>
    <row r="11" spans="1:9" ht="14.25">
      <c r="A11" s="21">
        <v>9</v>
      </c>
      <c r="B11" s="85" t="s">
        <v>130</v>
      </c>
      <c r="C11" s="86">
        <v>1821632.96</v>
      </c>
      <c r="D11" s="87">
        <v>2875715</v>
      </c>
      <c r="E11" s="86">
        <v>0.6334539271103012</v>
      </c>
      <c r="F11" s="87">
        <v>1</v>
      </c>
      <c r="G11" s="85" t="s">
        <v>131</v>
      </c>
      <c r="H11" s="88" t="s">
        <v>132</v>
      </c>
      <c r="I11" s="19"/>
    </row>
    <row r="12" spans="1:9" ht="14.25">
      <c r="A12" s="21">
        <v>10</v>
      </c>
      <c r="B12" s="85" t="s">
        <v>79</v>
      </c>
      <c r="C12" s="86">
        <v>1377558.46</v>
      </c>
      <c r="D12" s="87">
        <v>1224</v>
      </c>
      <c r="E12" s="86">
        <v>1125.4562581699347</v>
      </c>
      <c r="F12" s="87">
        <v>1000</v>
      </c>
      <c r="G12" s="85" t="s">
        <v>80</v>
      </c>
      <c r="H12" s="88" t="s">
        <v>81</v>
      </c>
      <c r="I12" s="19"/>
    </row>
    <row r="13" spans="1:9" ht="14.25">
      <c r="A13" s="21">
        <v>11</v>
      </c>
      <c r="B13" s="85" t="s">
        <v>133</v>
      </c>
      <c r="C13" s="86">
        <v>1088628.66</v>
      </c>
      <c r="D13" s="87">
        <v>25648</v>
      </c>
      <c r="E13" s="86">
        <v>42.44497270742358</v>
      </c>
      <c r="F13" s="87">
        <v>100</v>
      </c>
      <c r="G13" s="85" t="s">
        <v>134</v>
      </c>
      <c r="H13" s="88" t="s">
        <v>135</v>
      </c>
      <c r="I13" s="19"/>
    </row>
    <row r="14" spans="1:9" ht="14.25">
      <c r="A14" s="21">
        <v>12</v>
      </c>
      <c r="B14" s="85" t="s">
        <v>136</v>
      </c>
      <c r="C14" s="86">
        <v>975766.96</v>
      </c>
      <c r="D14" s="87">
        <v>594</v>
      </c>
      <c r="E14" s="86">
        <v>1642.7053198653198</v>
      </c>
      <c r="F14" s="87">
        <v>1000</v>
      </c>
      <c r="G14" s="85" t="s">
        <v>124</v>
      </c>
      <c r="H14" s="88" t="s">
        <v>125</v>
      </c>
      <c r="I14" s="19"/>
    </row>
    <row r="15" spans="1:9" ht="14.25">
      <c r="A15" s="21">
        <v>13</v>
      </c>
      <c r="B15" s="85" t="s">
        <v>26</v>
      </c>
      <c r="C15" s="86">
        <v>956011.96</v>
      </c>
      <c r="D15" s="87">
        <v>43459</v>
      </c>
      <c r="E15" s="86">
        <v>21.998020202949906</v>
      </c>
      <c r="F15" s="87">
        <v>100</v>
      </c>
      <c r="G15" s="85" t="s">
        <v>47</v>
      </c>
      <c r="H15" s="88" t="s">
        <v>48</v>
      </c>
      <c r="I15" s="19"/>
    </row>
    <row r="16" spans="1:9" ht="14.25">
      <c r="A16" s="21">
        <v>14</v>
      </c>
      <c r="B16" s="85" t="s">
        <v>19</v>
      </c>
      <c r="C16" s="86">
        <v>942388.29</v>
      </c>
      <c r="D16" s="87">
        <v>955</v>
      </c>
      <c r="E16" s="86">
        <v>986.7940209424085</v>
      </c>
      <c r="F16" s="87">
        <v>1000</v>
      </c>
      <c r="G16" s="85" t="s">
        <v>20</v>
      </c>
      <c r="H16" s="88" t="s">
        <v>37</v>
      </c>
      <c r="I16" s="19"/>
    </row>
    <row r="17" spans="1:9" ht="14.25">
      <c r="A17" s="21">
        <v>15</v>
      </c>
      <c r="B17" s="85" t="s">
        <v>137</v>
      </c>
      <c r="C17" s="86">
        <v>928185.44</v>
      </c>
      <c r="D17" s="87">
        <v>417</v>
      </c>
      <c r="E17" s="86">
        <v>2225.864364508393</v>
      </c>
      <c r="F17" s="87">
        <v>1000</v>
      </c>
      <c r="G17" s="85" t="s">
        <v>131</v>
      </c>
      <c r="H17" s="88" t="s">
        <v>132</v>
      </c>
      <c r="I17" s="19"/>
    </row>
    <row r="18" spans="1:9" ht="14.25">
      <c r="A18" s="21">
        <v>16</v>
      </c>
      <c r="B18" s="85" t="s">
        <v>88</v>
      </c>
      <c r="C18" s="86">
        <v>769643.3199</v>
      </c>
      <c r="D18" s="87">
        <v>8925</v>
      </c>
      <c r="E18" s="86">
        <v>86.23454564705882</v>
      </c>
      <c r="F18" s="87">
        <v>100</v>
      </c>
      <c r="G18" s="85" t="s">
        <v>89</v>
      </c>
      <c r="H18" s="88" t="s">
        <v>90</v>
      </c>
      <c r="I18" s="19"/>
    </row>
    <row r="19" spans="1:9" ht="14.25">
      <c r="A19" s="21">
        <v>17</v>
      </c>
      <c r="B19" s="85" t="s">
        <v>24</v>
      </c>
      <c r="C19" s="86">
        <v>669097.34</v>
      </c>
      <c r="D19" s="87">
        <v>12883</v>
      </c>
      <c r="E19" s="86">
        <v>51.93645424202437</v>
      </c>
      <c r="F19" s="87">
        <v>100</v>
      </c>
      <c r="G19" s="85" t="s">
        <v>50</v>
      </c>
      <c r="H19" s="88" t="s">
        <v>107</v>
      </c>
      <c r="I19" s="19"/>
    </row>
    <row r="20" spans="1:9" ht="14.25">
      <c r="A20" s="21">
        <v>18</v>
      </c>
      <c r="B20" s="85" t="s">
        <v>138</v>
      </c>
      <c r="C20" s="86">
        <v>614340.61</v>
      </c>
      <c r="D20" s="87">
        <v>1334</v>
      </c>
      <c r="E20" s="86">
        <v>460.5251949025487</v>
      </c>
      <c r="F20" s="87">
        <v>1000</v>
      </c>
      <c r="G20" s="85" t="s">
        <v>124</v>
      </c>
      <c r="H20" s="88" t="s">
        <v>125</v>
      </c>
      <c r="I20" s="19"/>
    </row>
    <row r="21" spans="1:9" ht="14.25">
      <c r="A21" s="21">
        <v>19</v>
      </c>
      <c r="B21" s="85" t="s">
        <v>69</v>
      </c>
      <c r="C21" s="86">
        <v>519114.83</v>
      </c>
      <c r="D21" s="87">
        <v>199</v>
      </c>
      <c r="E21" s="86">
        <v>2608.6172361809045</v>
      </c>
      <c r="F21" s="87">
        <v>1000</v>
      </c>
      <c r="G21" s="85" t="s">
        <v>49</v>
      </c>
      <c r="H21" s="88" t="s">
        <v>67</v>
      </c>
      <c r="I21" s="19"/>
    </row>
    <row r="22" spans="1:9" ht="14.25">
      <c r="A22" s="21">
        <v>20</v>
      </c>
      <c r="B22" s="85" t="s">
        <v>21</v>
      </c>
      <c r="C22" s="86">
        <v>442088.4</v>
      </c>
      <c r="D22" s="87">
        <v>1121</v>
      </c>
      <c r="E22" s="86">
        <v>394.3696699375558</v>
      </c>
      <c r="F22" s="87">
        <v>1000</v>
      </c>
      <c r="G22" s="85" t="s">
        <v>22</v>
      </c>
      <c r="H22" s="88" t="s">
        <v>51</v>
      </c>
      <c r="I22" s="19"/>
    </row>
    <row r="23" spans="1:9" ht="14.25">
      <c r="A23" s="21">
        <v>21</v>
      </c>
      <c r="B23" s="85" t="s">
        <v>139</v>
      </c>
      <c r="C23" s="86">
        <v>393677.3504</v>
      </c>
      <c r="D23" s="87">
        <v>1878</v>
      </c>
      <c r="E23" s="86">
        <v>209.62585218317358</v>
      </c>
      <c r="F23" s="87">
        <v>1000</v>
      </c>
      <c r="G23" s="85" t="s">
        <v>134</v>
      </c>
      <c r="H23" s="88" t="s">
        <v>135</v>
      </c>
      <c r="I23" s="19"/>
    </row>
    <row r="24" spans="1:9" ht="14.25">
      <c r="A24" s="21">
        <v>22</v>
      </c>
      <c r="B24" s="85" t="s">
        <v>140</v>
      </c>
      <c r="C24" s="86">
        <v>160800.774</v>
      </c>
      <c r="D24" s="87">
        <v>7454</v>
      </c>
      <c r="E24" s="86">
        <v>21.57241400590287</v>
      </c>
      <c r="F24" s="87">
        <v>1000</v>
      </c>
      <c r="G24" s="85" t="s">
        <v>134</v>
      </c>
      <c r="H24" s="88" t="s">
        <v>135</v>
      </c>
      <c r="I24" s="19"/>
    </row>
    <row r="25" spans="1:8" ht="15" customHeight="1" thickBot="1">
      <c r="A25" s="161" t="s">
        <v>52</v>
      </c>
      <c r="B25" s="162"/>
      <c r="C25" s="100">
        <f>SUM(C3:C24)</f>
        <v>55189140.15829999</v>
      </c>
      <c r="D25" s="101">
        <f>SUM(D3:D24)</f>
        <v>3062632</v>
      </c>
      <c r="E25" s="59" t="s">
        <v>53</v>
      </c>
      <c r="F25" s="59" t="s">
        <v>53</v>
      </c>
      <c r="G25" s="59" t="s">
        <v>53</v>
      </c>
      <c r="H25" s="118" t="s">
        <v>53</v>
      </c>
    </row>
    <row r="26" spans="1:8" ht="15" customHeight="1" thickBot="1">
      <c r="A26" s="163" t="s">
        <v>105</v>
      </c>
      <c r="B26" s="163"/>
      <c r="C26" s="163"/>
      <c r="D26" s="163"/>
      <c r="E26" s="163"/>
      <c r="F26" s="163"/>
      <c r="G26" s="163"/>
      <c r="H26" s="163"/>
    </row>
    <row r="28" spans="2:4" ht="14.25">
      <c r="B28" s="155" t="s">
        <v>59</v>
      </c>
      <c r="C28" s="156">
        <f>C25-SUM(C3:C12)</f>
        <v>8459743.93429999</v>
      </c>
      <c r="D28" s="157">
        <f>C28/$C$25</f>
        <v>0.15328638768487346</v>
      </c>
    </row>
    <row r="29" spans="2:8" ht="14.25">
      <c r="B29" s="153" t="str">
        <f aca="true" t="shared" si="0" ref="B29:C38">B3</f>
        <v>КІНТО-Класичний</v>
      </c>
      <c r="C29" s="154">
        <f t="shared" si="0"/>
        <v>21052724.163</v>
      </c>
      <c r="D29" s="129">
        <f>C29/$C$25</f>
        <v>0.38146497848334104</v>
      </c>
      <c r="H29" s="19"/>
    </row>
    <row r="30" spans="2:8" ht="14.25">
      <c r="B30" s="85" t="str">
        <f t="shared" si="0"/>
        <v>УНIВЕР.УА/Михайло Грушевський: Фонд Державних Паперiв</v>
      </c>
      <c r="C30" s="86">
        <f t="shared" si="0"/>
        <v>5609601.93</v>
      </c>
      <c r="D30" s="129">
        <f aca="true" t="shared" si="1" ref="D30:D38">C30/$C$25</f>
        <v>0.10164322027684937</v>
      </c>
      <c r="H30" s="19"/>
    </row>
    <row r="31" spans="2:8" ht="14.25">
      <c r="B31" s="85" t="str">
        <f t="shared" si="0"/>
        <v>КІНТО-Еквіті</v>
      </c>
      <c r="C31" s="86">
        <f t="shared" si="0"/>
        <v>3221465.79</v>
      </c>
      <c r="D31" s="129">
        <f t="shared" si="1"/>
        <v>0.05837137126543035</v>
      </c>
      <c r="H31" s="19"/>
    </row>
    <row r="32" spans="2:8" ht="14.25">
      <c r="B32" s="85" t="str">
        <f t="shared" si="0"/>
        <v>УНIВЕР.УА/Тарас Шевченко: Фонд Заощаджень</v>
      </c>
      <c r="C32" s="86">
        <f t="shared" si="0"/>
        <v>3207939.01</v>
      </c>
      <c r="D32" s="129">
        <f t="shared" si="1"/>
        <v>0.058126272683332474</v>
      </c>
      <c r="H32" s="19"/>
    </row>
    <row r="33" spans="2:8" ht="14.25">
      <c r="B33" s="85" t="str">
        <f t="shared" si="0"/>
        <v>Альтус-Депозит</v>
      </c>
      <c r="C33" s="86">
        <f t="shared" si="0"/>
        <v>3144686.19</v>
      </c>
      <c r="D33" s="129">
        <f t="shared" si="1"/>
        <v>0.05698016278166394</v>
      </c>
      <c r="H33" s="19"/>
    </row>
    <row r="34" spans="2:8" ht="14.25">
      <c r="B34" s="85" t="str">
        <f t="shared" si="0"/>
        <v>Софіївський</v>
      </c>
      <c r="C34" s="86">
        <f t="shared" si="0"/>
        <v>2802261.041</v>
      </c>
      <c r="D34" s="129">
        <f t="shared" si="1"/>
        <v>0.050775587968252905</v>
      </c>
      <c r="H34" s="19"/>
    </row>
    <row r="35" spans="2:8" ht="14.25">
      <c r="B35" s="85" t="str">
        <f t="shared" si="0"/>
        <v>Альтус-Збалансований</v>
      </c>
      <c r="C35" s="86">
        <f t="shared" si="0"/>
        <v>2539008.25</v>
      </c>
      <c r="D35" s="129">
        <f t="shared" si="1"/>
        <v>0.04600557723344335</v>
      </c>
      <c r="H35" s="19"/>
    </row>
    <row r="36" spans="2:8" ht="14.25">
      <c r="B36" s="85" t="str">
        <f t="shared" si="0"/>
        <v>КІНТО-Казначейський</v>
      </c>
      <c r="C36" s="86">
        <f t="shared" si="0"/>
        <v>1952518.43</v>
      </c>
      <c r="D36" s="129">
        <f t="shared" si="1"/>
        <v>0.03537867095590829</v>
      </c>
      <c r="H36" s="19"/>
    </row>
    <row r="37" spans="2:4" ht="14.25">
      <c r="B37" s="85" t="str">
        <f t="shared" si="0"/>
        <v>ОТП Фонд Акцій</v>
      </c>
      <c r="C37" s="86">
        <f t="shared" si="0"/>
        <v>1821632.96</v>
      </c>
      <c r="D37" s="129">
        <f t="shared" si="1"/>
        <v>0.0330070907931339</v>
      </c>
    </row>
    <row r="38" spans="2:4" ht="14.25">
      <c r="B38" s="85" t="str">
        <f t="shared" si="0"/>
        <v>ВСІ</v>
      </c>
      <c r="C38" s="86">
        <f t="shared" si="0"/>
        <v>1377558.46</v>
      </c>
      <c r="D38" s="129">
        <f t="shared" si="1"/>
        <v>0.024960679873770902</v>
      </c>
    </row>
  </sheetData>
  <mergeCells count="3">
    <mergeCell ref="A1:H1"/>
    <mergeCell ref="A25:B25"/>
    <mergeCell ref="A26:H26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fidobank.ua/"/>
    <hyperlink ref="H9" r:id="rId7" display="http://pioglobal.ua/"/>
    <hyperlink ref="H10" r:id="rId8" display="http://www.kinto.com/"/>
    <hyperlink ref="H11" r:id="rId9" display="http://otpcapital.com.ua/"/>
    <hyperlink ref="H12" r:id="rId10" display="http://www.vseswit.com.ua/"/>
    <hyperlink ref="H25" r:id="rId11" display="http://art-capital.com.ua/"/>
  </hyperlinks>
  <printOptions/>
  <pageMargins left="0.75" right="0.75" top="1" bottom="1" header="0.5" footer="0.5"/>
  <pageSetup horizontalDpi="600" verticalDpi="600" orientation="portrait" paperSize="9" scale="29" r:id="rId13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62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8.625" style="32" customWidth="1"/>
    <col min="10" max="10" width="20.75390625" style="32" customWidth="1"/>
    <col min="11" max="16384" width="9.125" style="32" customWidth="1"/>
  </cols>
  <sheetData>
    <row r="1" spans="1:9" s="14" customFormat="1" ht="16.5" thickBot="1">
      <c r="A1" s="164" t="s">
        <v>98</v>
      </c>
      <c r="B1" s="164"/>
      <c r="C1" s="164"/>
      <c r="D1" s="164"/>
      <c r="E1" s="164"/>
      <c r="F1" s="164"/>
      <c r="G1" s="164"/>
      <c r="H1" s="164"/>
      <c r="I1" s="103"/>
    </row>
    <row r="2" spans="1:10" s="20" customFormat="1" ht="15.75" customHeight="1" thickBot="1">
      <c r="A2" s="165" t="s">
        <v>43</v>
      </c>
      <c r="B2" s="104"/>
      <c r="C2" s="105"/>
      <c r="D2" s="106"/>
      <c r="E2" s="167" t="s">
        <v>75</v>
      </c>
      <c r="F2" s="167"/>
      <c r="G2" s="167"/>
      <c r="H2" s="167"/>
      <c r="I2" s="167"/>
      <c r="J2" s="167"/>
    </row>
    <row r="3" spans="1:10" s="22" customFormat="1" ht="60.75" thickBot="1">
      <c r="A3" s="166"/>
      <c r="B3" s="107" t="s">
        <v>27</v>
      </c>
      <c r="C3" s="26" t="s">
        <v>13</v>
      </c>
      <c r="D3" s="26" t="s">
        <v>14</v>
      </c>
      <c r="E3" s="17" t="s">
        <v>116</v>
      </c>
      <c r="F3" s="17" t="s">
        <v>108</v>
      </c>
      <c r="G3" s="17" t="s">
        <v>112</v>
      </c>
      <c r="H3" s="17" t="s">
        <v>115</v>
      </c>
      <c r="I3" s="17" t="s">
        <v>54</v>
      </c>
      <c r="J3" s="18" t="s">
        <v>99</v>
      </c>
    </row>
    <row r="4" spans="1:10" s="20" customFormat="1" ht="14.25" collapsed="1">
      <c r="A4" s="21">
        <v>1</v>
      </c>
      <c r="B4" s="27" t="s">
        <v>83</v>
      </c>
      <c r="C4" s="108">
        <v>38118</v>
      </c>
      <c r="D4" s="108">
        <v>38182</v>
      </c>
      <c r="E4" s="102">
        <v>-0.005962240564441834</v>
      </c>
      <c r="F4" s="102">
        <v>-0.0005231605307786102</v>
      </c>
      <c r="G4" s="102">
        <v>-0.022247971613786333</v>
      </c>
      <c r="H4" s="102">
        <v>0.04322604954128351</v>
      </c>
      <c r="I4" s="109">
        <v>3.063212738695034</v>
      </c>
      <c r="J4" s="125">
        <v>0.1290491636758173</v>
      </c>
    </row>
    <row r="5" spans="1:10" s="20" customFormat="1" ht="14.25" collapsed="1">
      <c r="A5" s="21">
        <v>2</v>
      </c>
      <c r="B5" s="27" t="s">
        <v>139</v>
      </c>
      <c r="C5" s="108">
        <v>38492</v>
      </c>
      <c r="D5" s="108">
        <v>38629</v>
      </c>
      <c r="E5" s="102">
        <v>-0.009951702117241279</v>
      </c>
      <c r="F5" s="102">
        <v>-0.01862211568787664</v>
      </c>
      <c r="G5" s="102" t="s">
        <v>23</v>
      </c>
      <c r="H5" s="102" t="s">
        <v>23</v>
      </c>
      <c r="I5" s="109">
        <v>-0.7903741478168236</v>
      </c>
      <c r="J5" s="126">
        <v>-0.14041879517595401</v>
      </c>
    </row>
    <row r="6" spans="1:10" s="20" customFormat="1" ht="14.25" collapsed="1">
      <c r="A6" s="21">
        <v>3</v>
      </c>
      <c r="B6" s="27" t="s">
        <v>66</v>
      </c>
      <c r="C6" s="108">
        <v>38828</v>
      </c>
      <c r="D6" s="108">
        <v>39028</v>
      </c>
      <c r="E6" s="102">
        <v>0.026318056403579426</v>
      </c>
      <c r="F6" s="102">
        <v>0.0568941901874318</v>
      </c>
      <c r="G6" s="102">
        <v>0.1030320245820926</v>
      </c>
      <c r="H6" s="102">
        <v>0.2383488486159937</v>
      </c>
      <c r="I6" s="109">
        <v>2.4544329931973214</v>
      </c>
      <c r="J6" s="126">
        <v>0.14369661946979218</v>
      </c>
    </row>
    <row r="7" spans="1:10" s="20" customFormat="1" ht="14.25" collapsed="1">
      <c r="A7" s="21">
        <v>4</v>
      </c>
      <c r="B7" s="27" t="s">
        <v>136</v>
      </c>
      <c r="C7" s="108">
        <v>38919</v>
      </c>
      <c r="D7" s="108">
        <v>39092</v>
      </c>
      <c r="E7" s="102">
        <v>0.024619263413157233</v>
      </c>
      <c r="F7" s="102">
        <v>-0.0313155721326438</v>
      </c>
      <c r="G7" s="102">
        <v>-0.08104684177893107</v>
      </c>
      <c r="H7" s="102" t="s">
        <v>23</v>
      </c>
      <c r="I7" s="109">
        <v>0.6427053198653421</v>
      </c>
      <c r="J7" s="126">
        <v>0.056328347027195136</v>
      </c>
    </row>
    <row r="8" spans="1:10" s="20" customFormat="1" ht="14.25" collapsed="1">
      <c r="A8" s="21">
        <v>5</v>
      </c>
      <c r="B8" s="27" t="s">
        <v>138</v>
      </c>
      <c r="C8" s="108">
        <v>38919</v>
      </c>
      <c r="D8" s="108">
        <v>39092</v>
      </c>
      <c r="E8" s="102">
        <v>-0.02123006503457947</v>
      </c>
      <c r="F8" s="102">
        <v>-0.18496854931342555</v>
      </c>
      <c r="G8" s="102">
        <v>-0.291578648121829</v>
      </c>
      <c r="H8" s="102" t="s">
        <v>23</v>
      </c>
      <c r="I8" s="109">
        <v>-0.5394748050974467</v>
      </c>
      <c r="J8" s="126">
        <v>-0.08204502038760009</v>
      </c>
    </row>
    <row r="9" spans="1:10" s="20" customFormat="1" ht="14.25" collapsed="1">
      <c r="A9" s="21">
        <v>6</v>
      </c>
      <c r="B9" s="27" t="s">
        <v>88</v>
      </c>
      <c r="C9" s="108">
        <v>38968</v>
      </c>
      <c r="D9" s="108">
        <v>39140</v>
      </c>
      <c r="E9" s="102">
        <v>0</v>
      </c>
      <c r="F9" s="102">
        <v>-0.005365950527216445</v>
      </c>
      <c r="G9" s="102">
        <v>0.013788577166394145</v>
      </c>
      <c r="H9" s="102">
        <v>0.17003629374551354</v>
      </c>
      <c r="I9" s="109">
        <v>-0.1376545435294202</v>
      </c>
      <c r="J9" s="126">
        <v>-0.016454965503545638</v>
      </c>
    </row>
    <row r="10" spans="1:10" s="20" customFormat="1" ht="14.25" collapsed="1">
      <c r="A10" s="21">
        <v>7</v>
      </c>
      <c r="B10" s="27" t="s">
        <v>133</v>
      </c>
      <c r="C10" s="108">
        <v>39269</v>
      </c>
      <c r="D10" s="108">
        <v>39471</v>
      </c>
      <c r="E10" s="102">
        <v>-0.0023533796373418348</v>
      </c>
      <c r="F10" s="102">
        <v>-0.009393693577761653</v>
      </c>
      <c r="G10" s="102">
        <v>-0.06890398482676574</v>
      </c>
      <c r="H10" s="102" t="s">
        <v>23</v>
      </c>
      <c r="I10" s="109">
        <v>-0.5755502729257584</v>
      </c>
      <c r="J10" s="126">
        <v>-0.10135214859471542</v>
      </c>
    </row>
    <row r="11" spans="1:10" s="20" customFormat="1" ht="14.25" collapsed="1">
      <c r="A11" s="21">
        <v>8</v>
      </c>
      <c r="B11" s="27" t="s">
        <v>140</v>
      </c>
      <c r="C11" s="108">
        <v>39378</v>
      </c>
      <c r="D11" s="108">
        <v>39478</v>
      </c>
      <c r="E11" s="102">
        <v>-0.023826153230210534</v>
      </c>
      <c r="F11" s="102">
        <v>-0.04650295488199885</v>
      </c>
      <c r="G11" s="102">
        <v>-0.9299025734519443</v>
      </c>
      <c r="H11" s="102" t="s">
        <v>23</v>
      </c>
      <c r="I11" s="109">
        <v>-0.9784275859940972</v>
      </c>
      <c r="J11" s="126">
        <v>-0.380933443050296</v>
      </c>
    </row>
    <row r="12" spans="1:10" s="20" customFormat="1" ht="14.25">
      <c r="A12" s="21">
        <v>9</v>
      </c>
      <c r="B12" s="27" t="s">
        <v>137</v>
      </c>
      <c r="C12" s="108">
        <v>39413</v>
      </c>
      <c r="D12" s="108">
        <v>39589</v>
      </c>
      <c r="E12" s="102">
        <v>0.012428959249703775</v>
      </c>
      <c r="F12" s="102">
        <v>0.03926353137828609</v>
      </c>
      <c r="G12" s="102">
        <v>0.0904635683121977</v>
      </c>
      <c r="H12" s="102" t="s">
        <v>23</v>
      </c>
      <c r="I12" s="109">
        <v>1.2258643645084955</v>
      </c>
      <c r="J12" s="126">
        <v>0.10956768536776029</v>
      </c>
    </row>
    <row r="13" spans="1:10" s="20" customFormat="1" ht="14.25">
      <c r="A13" s="21">
        <v>10</v>
      </c>
      <c r="B13" s="27" t="s">
        <v>19</v>
      </c>
      <c r="C13" s="108">
        <v>39429</v>
      </c>
      <c r="D13" s="108">
        <v>39618</v>
      </c>
      <c r="E13" s="102">
        <v>0.008978651131872128</v>
      </c>
      <c r="F13" s="102">
        <v>0.00923428719473951</v>
      </c>
      <c r="G13" s="102">
        <v>-0.018807444511890536</v>
      </c>
      <c r="H13" s="102">
        <v>-0.0329582636329625</v>
      </c>
      <c r="I13" s="109">
        <v>-0.013205979057588024</v>
      </c>
      <c r="J13" s="126">
        <v>-0.0017439067555475862</v>
      </c>
    </row>
    <row r="14" spans="1:10" s="20" customFormat="1" ht="14.25">
      <c r="A14" s="21">
        <v>11</v>
      </c>
      <c r="B14" s="27" t="s">
        <v>21</v>
      </c>
      <c r="C14" s="108">
        <v>39429</v>
      </c>
      <c r="D14" s="108">
        <v>39651</v>
      </c>
      <c r="E14" s="102">
        <v>-0.013874487531965851</v>
      </c>
      <c r="F14" s="102">
        <v>-0.05079419220240733</v>
      </c>
      <c r="G14" s="102">
        <v>-0.09562057552567194</v>
      </c>
      <c r="H14" s="102">
        <v>-0.13768091913415448</v>
      </c>
      <c r="I14" s="109">
        <v>-0.6056303300624442</v>
      </c>
      <c r="J14" s="126">
        <v>-0.11629604197488175</v>
      </c>
    </row>
    <row r="15" spans="1:10" s="20" customFormat="1" ht="14.25">
      <c r="A15" s="21">
        <v>12</v>
      </c>
      <c r="B15" s="27" t="s">
        <v>69</v>
      </c>
      <c r="C15" s="108">
        <v>39527</v>
      </c>
      <c r="D15" s="108">
        <v>39715</v>
      </c>
      <c r="E15" s="102">
        <v>0.01431778760690161</v>
      </c>
      <c r="F15" s="102">
        <v>0.034204350511017</v>
      </c>
      <c r="G15" s="102">
        <v>0.065075484016891</v>
      </c>
      <c r="H15" s="102">
        <v>0.18421183078168024</v>
      </c>
      <c r="I15" s="109">
        <v>1.6086172361808768</v>
      </c>
      <c r="J15" s="126">
        <v>0.1393291043854621</v>
      </c>
    </row>
    <row r="16" spans="1:10" s="20" customFormat="1" ht="14.25">
      <c r="A16" s="21">
        <v>13</v>
      </c>
      <c r="B16" s="27" t="s">
        <v>24</v>
      </c>
      <c r="C16" s="108">
        <v>39560</v>
      </c>
      <c r="D16" s="108">
        <v>39770</v>
      </c>
      <c r="E16" s="102" t="s">
        <v>23</v>
      </c>
      <c r="F16" s="102">
        <v>-0.07394548527316425</v>
      </c>
      <c r="G16" s="102">
        <v>-0.20919950637304296</v>
      </c>
      <c r="H16" s="102">
        <v>-0.206174705204057</v>
      </c>
      <c r="I16" s="109">
        <v>-0.4806354575797718</v>
      </c>
      <c r="J16" s="126">
        <v>-0.08697585338183234</v>
      </c>
    </row>
    <row r="17" spans="1:10" s="20" customFormat="1" ht="14.25">
      <c r="A17" s="21">
        <v>14</v>
      </c>
      <c r="B17" s="27" t="s">
        <v>85</v>
      </c>
      <c r="C17" s="108">
        <v>39884</v>
      </c>
      <c r="D17" s="108">
        <v>40001</v>
      </c>
      <c r="E17" s="102">
        <v>-0.020795524970276036</v>
      </c>
      <c r="F17" s="102">
        <v>-0.04321471876262417</v>
      </c>
      <c r="G17" s="102">
        <v>-0.11786177492862415</v>
      </c>
      <c r="H17" s="102">
        <v>-0.05985175948244481</v>
      </c>
      <c r="I17" s="109">
        <v>-0.30481963962027625</v>
      </c>
      <c r="J17" s="126">
        <v>-0.05385956092612709</v>
      </c>
    </row>
    <row r="18" spans="1:10" s="20" customFormat="1" ht="14.25">
      <c r="A18" s="21">
        <v>15</v>
      </c>
      <c r="B18" s="27" t="s">
        <v>26</v>
      </c>
      <c r="C18" s="108">
        <v>40031</v>
      </c>
      <c r="D18" s="108">
        <v>40129</v>
      </c>
      <c r="E18" s="102">
        <v>-0.09086568086891855</v>
      </c>
      <c r="F18" s="102">
        <v>-0.16777742928217032</v>
      </c>
      <c r="G18" s="102">
        <v>-0.33105857199649547</v>
      </c>
      <c r="H18" s="102">
        <v>-0.3496871740801929</v>
      </c>
      <c r="I18" s="109">
        <v>-0.7800197979705037</v>
      </c>
      <c r="J18" s="126">
        <v>-0.2161854601203127</v>
      </c>
    </row>
    <row r="19" spans="1:10" s="20" customFormat="1" ht="14.25">
      <c r="A19" s="21">
        <v>16</v>
      </c>
      <c r="B19" s="27" t="s">
        <v>130</v>
      </c>
      <c r="C19" s="108">
        <v>40253</v>
      </c>
      <c r="D19" s="108">
        <v>40366</v>
      </c>
      <c r="E19" s="102">
        <v>0.014317696071816766</v>
      </c>
      <c r="F19" s="102">
        <v>-0.02482510679635408</v>
      </c>
      <c r="G19" s="102">
        <v>-0.10538875986044116</v>
      </c>
      <c r="H19" s="102" t="s">
        <v>23</v>
      </c>
      <c r="I19" s="109">
        <v>-0.36654607288971053</v>
      </c>
      <c r="J19" s="126">
        <v>-0.07873861566286233</v>
      </c>
    </row>
    <row r="20" spans="1:10" s="20" customFormat="1" ht="14.25">
      <c r="A20" s="21">
        <v>17</v>
      </c>
      <c r="B20" s="27" t="s">
        <v>127</v>
      </c>
      <c r="C20" s="108">
        <v>40114</v>
      </c>
      <c r="D20" s="108">
        <v>40401</v>
      </c>
      <c r="E20" s="102">
        <v>-0.03135835449327906</v>
      </c>
      <c r="F20" s="102">
        <v>-0.08069999227711877</v>
      </c>
      <c r="G20" s="102">
        <v>-0.15444405351344603</v>
      </c>
      <c r="H20" s="102" t="s">
        <v>23</v>
      </c>
      <c r="I20" s="109">
        <v>-0.2864117542653455</v>
      </c>
      <c r="J20" s="126">
        <v>-0.05981347160614692</v>
      </c>
    </row>
    <row r="21" spans="1:10" s="20" customFormat="1" ht="14.25">
      <c r="A21" s="21">
        <v>18</v>
      </c>
      <c r="B21" s="27" t="s">
        <v>68</v>
      </c>
      <c r="C21" s="108">
        <v>40226</v>
      </c>
      <c r="D21" s="108">
        <v>40430</v>
      </c>
      <c r="E21" s="102">
        <v>0.028209508015756724</v>
      </c>
      <c r="F21" s="102">
        <v>0.058699422565067216</v>
      </c>
      <c r="G21" s="102">
        <v>0.10502713194902524</v>
      </c>
      <c r="H21" s="102">
        <v>0.2466432463252528</v>
      </c>
      <c r="I21" s="109">
        <v>1.4780821040188958</v>
      </c>
      <c r="J21" s="126">
        <v>0.1833021237590664</v>
      </c>
    </row>
    <row r="22" spans="1:10" s="20" customFormat="1" ht="14.25" collapsed="1">
      <c r="A22" s="21">
        <v>19</v>
      </c>
      <c r="B22" s="27" t="s">
        <v>126</v>
      </c>
      <c r="C22" s="108">
        <v>40427</v>
      </c>
      <c r="D22" s="108">
        <v>40543</v>
      </c>
      <c r="E22" s="102">
        <v>0.052366092660478314</v>
      </c>
      <c r="F22" s="102">
        <v>0.0756491936050836</v>
      </c>
      <c r="G22" s="102">
        <v>0.12143476857823465</v>
      </c>
      <c r="H22" s="102" t="s">
        <v>23</v>
      </c>
      <c r="I22" s="109">
        <v>1.0290569323213155</v>
      </c>
      <c r="J22" s="126">
        <v>0.14938335349623366</v>
      </c>
    </row>
    <row r="23" spans="1:10" s="20" customFormat="1" ht="14.25" collapsed="1">
      <c r="A23" s="21">
        <v>20</v>
      </c>
      <c r="B23" s="27" t="s">
        <v>79</v>
      </c>
      <c r="C23" s="108">
        <v>40444</v>
      </c>
      <c r="D23" s="108">
        <v>40638</v>
      </c>
      <c r="E23" s="102">
        <v>0.042167517895657536</v>
      </c>
      <c r="F23" s="102">
        <v>0.06713882733983101</v>
      </c>
      <c r="G23" s="102">
        <v>0.13453273630898543</v>
      </c>
      <c r="H23" s="102">
        <v>0.29778654549936245</v>
      </c>
      <c r="I23" s="109">
        <v>0.125456258169931</v>
      </c>
      <c r="J23" s="126">
        <v>0.02481354283118442</v>
      </c>
    </row>
    <row r="24" spans="1:10" s="20" customFormat="1" ht="14.25" collapsed="1">
      <c r="A24" s="21">
        <v>21</v>
      </c>
      <c r="B24" s="27" t="s">
        <v>123</v>
      </c>
      <c r="C24" s="108">
        <v>40427</v>
      </c>
      <c r="D24" s="108">
        <v>40708</v>
      </c>
      <c r="E24" s="102">
        <v>0.0337629523771128</v>
      </c>
      <c r="F24" s="102">
        <v>0.07193429845357135</v>
      </c>
      <c r="G24" s="102">
        <v>0.14886792282465433</v>
      </c>
      <c r="H24" s="102" t="s">
        <v>23</v>
      </c>
      <c r="I24" s="109">
        <v>1.4200180888697167</v>
      </c>
      <c r="J24" s="126">
        <v>0.21030753135708924</v>
      </c>
    </row>
    <row r="25" spans="1:10" s="20" customFormat="1" ht="14.25" collapsed="1">
      <c r="A25" s="21">
        <v>22</v>
      </c>
      <c r="B25" s="27" t="s">
        <v>114</v>
      </c>
      <c r="C25" s="108">
        <v>41026</v>
      </c>
      <c r="D25" s="108">
        <v>41242</v>
      </c>
      <c r="E25" s="102">
        <v>0.014939998985628034</v>
      </c>
      <c r="F25" s="102">
        <v>-0.01934488866819062</v>
      </c>
      <c r="G25" s="102">
        <v>-0.021357717382374575</v>
      </c>
      <c r="H25" s="102">
        <v>0.07038599217195052</v>
      </c>
      <c r="I25" s="109">
        <v>0.3420293009828854</v>
      </c>
      <c r="J25" s="126">
        <v>0.09733713707439318</v>
      </c>
    </row>
    <row r="26" spans="1:10" s="20" customFormat="1" ht="15.75" thickBot="1">
      <c r="A26" s="21"/>
      <c r="B26" s="146" t="s">
        <v>113</v>
      </c>
      <c r="C26" s="147"/>
      <c r="D26" s="147"/>
      <c r="E26" s="148">
        <f>AVERAGE(E4:E25)</f>
        <v>0.00248613787444809</v>
      </c>
      <c r="F26" s="148">
        <f>AVERAGE(F4:F25)</f>
        <v>-0.015648895849031976</v>
      </c>
      <c r="G26" s="148">
        <f>AVERAGE(G4:G25)</f>
        <v>-0.07929505762603659</v>
      </c>
      <c r="H26" s="148">
        <f>AVERAGE(H4:H25)</f>
        <v>0.03869049876226876</v>
      </c>
      <c r="I26" s="152" t="s">
        <v>53</v>
      </c>
      <c r="J26" s="152" t="s">
        <v>53</v>
      </c>
    </row>
    <row r="27" spans="1:10" s="20" customFormat="1" ht="14.25">
      <c r="A27" s="168" t="s">
        <v>100</v>
      </c>
      <c r="B27" s="168"/>
      <c r="C27" s="168"/>
      <c r="D27" s="168"/>
      <c r="E27" s="168"/>
      <c r="F27" s="168"/>
      <c r="G27" s="168"/>
      <c r="H27" s="168"/>
      <c r="I27" s="168"/>
      <c r="J27" s="168"/>
    </row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/>
    <row r="42" s="20" customFormat="1" ht="14.25"/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</sheetData>
  <mergeCells count="4">
    <mergeCell ref="A1:H1"/>
    <mergeCell ref="A2:A3"/>
    <mergeCell ref="E2:J2"/>
    <mergeCell ref="A27:J27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2"/>
  <sheetViews>
    <sheetView zoomScale="80" zoomScaleNormal="80" workbookViewId="0" topLeftCell="A1">
      <selection activeCell="A29" sqref="A29"/>
    </sheetView>
  </sheetViews>
  <sheetFormatPr defaultColWidth="9.00390625" defaultRowHeight="12.75"/>
  <cols>
    <col min="1" max="1" width="3.875" style="29" customWidth="1"/>
    <col min="2" max="2" width="64.3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69" t="s">
        <v>95</v>
      </c>
      <c r="B1" s="169"/>
      <c r="C1" s="169"/>
      <c r="D1" s="169"/>
      <c r="E1" s="169"/>
      <c r="F1" s="169"/>
      <c r="G1" s="169"/>
    </row>
    <row r="2" spans="1:7" ht="15.75" thickBot="1">
      <c r="A2" s="165" t="s">
        <v>43</v>
      </c>
      <c r="B2" s="92"/>
      <c r="C2" s="170" t="s">
        <v>28</v>
      </c>
      <c r="D2" s="171"/>
      <c r="E2" s="170" t="s">
        <v>29</v>
      </c>
      <c r="F2" s="171"/>
      <c r="G2" s="93"/>
    </row>
    <row r="3" spans="1:7" ht="45.75" thickBot="1">
      <c r="A3" s="166"/>
      <c r="B3" s="42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106</v>
      </c>
    </row>
    <row r="4" spans="1:8" ht="15" customHeight="1">
      <c r="A4" s="21">
        <v>1</v>
      </c>
      <c r="B4" s="37" t="s">
        <v>123</v>
      </c>
      <c r="C4" s="38">
        <v>492.2202999999998</v>
      </c>
      <c r="D4" s="98">
        <v>0.09618596688478748</v>
      </c>
      <c r="E4" s="39">
        <v>132</v>
      </c>
      <c r="F4" s="98">
        <v>0.06038426349496798</v>
      </c>
      <c r="G4" s="40">
        <v>317.35347068618523</v>
      </c>
      <c r="H4" s="56"/>
    </row>
    <row r="5" spans="1:8" ht="14.25" customHeight="1">
      <c r="A5" s="21">
        <v>2</v>
      </c>
      <c r="B5" s="37" t="s">
        <v>126</v>
      </c>
      <c r="C5" s="38">
        <v>159.62812999999989</v>
      </c>
      <c r="D5" s="98">
        <v>0.05236609266047034</v>
      </c>
      <c r="E5" s="39">
        <v>0</v>
      </c>
      <c r="F5" s="98">
        <v>0</v>
      </c>
      <c r="G5" s="40">
        <v>0</v>
      </c>
      <c r="H5" s="56"/>
    </row>
    <row r="6" spans="1:7" ht="14.25">
      <c r="A6" s="21">
        <v>3</v>
      </c>
      <c r="B6" s="37" t="s">
        <v>68</v>
      </c>
      <c r="C6" s="38">
        <v>86.27623999999976</v>
      </c>
      <c r="D6" s="98">
        <v>0.02820950801575824</v>
      </c>
      <c r="E6" s="39">
        <v>0</v>
      </c>
      <c r="F6" s="98">
        <v>0</v>
      </c>
      <c r="G6" s="40">
        <v>0</v>
      </c>
    </row>
    <row r="7" spans="1:7" ht="14.25">
      <c r="A7" s="21">
        <v>4</v>
      </c>
      <c r="B7" s="37" t="s">
        <v>66</v>
      </c>
      <c r="C7" s="38">
        <v>65.10824000000022</v>
      </c>
      <c r="D7" s="98">
        <v>0.026318056403581255</v>
      </c>
      <c r="E7" s="39">
        <v>0</v>
      </c>
      <c r="F7" s="98">
        <v>0</v>
      </c>
      <c r="G7" s="40">
        <v>0</v>
      </c>
    </row>
    <row r="8" spans="1:7" ht="14.25">
      <c r="A8" s="21">
        <v>5</v>
      </c>
      <c r="B8" s="37" t="s">
        <v>130</v>
      </c>
      <c r="C8" s="38">
        <v>25.713429999999935</v>
      </c>
      <c r="D8" s="98">
        <v>0.01431769607182786</v>
      </c>
      <c r="E8" s="39">
        <v>0</v>
      </c>
      <c r="F8" s="98">
        <v>0</v>
      </c>
      <c r="G8" s="40">
        <v>0</v>
      </c>
    </row>
    <row r="9" spans="1:7" ht="14.25">
      <c r="A9" s="21">
        <v>6</v>
      </c>
      <c r="B9" s="37" t="s">
        <v>19</v>
      </c>
      <c r="C9" s="38">
        <v>8.386080000000074</v>
      </c>
      <c r="D9" s="98">
        <v>0.008978651131885517</v>
      </c>
      <c r="E9" s="39">
        <v>0</v>
      </c>
      <c r="F9" s="98">
        <v>0</v>
      </c>
      <c r="G9" s="40">
        <v>0</v>
      </c>
    </row>
    <row r="10" spans="1:7" ht="14.25">
      <c r="A10" s="21">
        <v>7</v>
      </c>
      <c r="B10" s="37" t="s">
        <v>69</v>
      </c>
      <c r="C10" s="38">
        <v>7.327660000000033</v>
      </c>
      <c r="D10" s="98">
        <v>0.014317787606907053</v>
      </c>
      <c r="E10" s="39">
        <v>0</v>
      </c>
      <c r="F10" s="98">
        <v>0</v>
      </c>
      <c r="G10" s="40">
        <v>0</v>
      </c>
    </row>
    <row r="11" spans="1:7" ht="14.25">
      <c r="A11" s="21">
        <v>8</v>
      </c>
      <c r="B11" s="37" t="s">
        <v>88</v>
      </c>
      <c r="C11" s="38">
        <v>0</v>
      </c>
      <c r="D11" s="98">
        <v>0</v>
      </c>
      <c r="E11" s="39">
        <v>0</v>
      </c>
      <c r="F11" s="98">
        <v>0</v>
      </c>
      <c r="G11" s="40">
        <v>0</v>
      </c>
    </row>
    <row r="12" spans="1:7" ht="14.25">
      <c r="A12" s="21">
        <v>9</v>
      </c>
      <c r="B12" s="37" t="s">
        <v>133</v>
      </c>
      <c r="C12" s="38">
        <v>-2.5679999999999996</v>
      </c>
      <c r="D12" s="98">
        <v>-0.0023533796373606934</v>
      </c>
      <c r="E12" s="39">
        <v>0</v>
      </c>
      <c r="F12" s="98">
        <v>0</v>
      </c>
      <c r="G12" s="40">
        <v>0</v>
      </c>
    </row>
    <row r="13" spans="1:7" ht="14.25">
      <c r="A13" s="21">
        <v>10</v>
      </c>
      <c r="B13" s="37" t="s">
        <v>140</v>
      </c>
      <c r="C13" s="38">
        <v>-3.9247761999999935</v>
      </c>
      <c r="D13" s="98">
        <v>-0.023826153230235157</v>
      </c>
      <c r="E13" s="39">
        <v>0</v>
      </c>
      <c r="F13" s="98">
        <v>0</v>
      </c>
      <c r="G13" s="40">
        <v>0</v>
      </c>
    </row>
    <row r="14" spans="1:7" ht="14.25">
      <c r="A14" s="21">
        <v>11</v>
      </c>
      <c r="B14" s="37" t="s">
        <v>139</v>
      </c>
      <c r="C14" s="38">
        <v>-3.957140000000014</v>
      </c>
      <c r="D14" s="98">
        <v>-0.009951702117236694</v>
      </c>
      <c r="E14" s="39">
        <v>0</v>
      </c>
      <c r="F14" s="98">
        <v>0</v>
      </c>
      <c r="G14" s="40">
        <v>0</v>
      </c>
    </row>
    <row r="15" spans="1:7" ht="14.25">
      <c r="A15" s="21">
        <v>12</v>
      </c>
      <c r="B15" s="37" t="s">
        <v>21</v>
      </c>
      <c r="C15" s="38">
        <v>-6.220049999999989</v>
      </c>
      <c r="D15" s="98">
        <v>-0.013874487531965969</v>
      </c>
      <c r="E15" s="39">
        <v>0</v>
      </c>
      <c r="F15" s="98">
        <v>0</v>
      </c>
      <c r="G15" s="40">
        <v>0</v>
      </c>
    </row>
    <row r="16" spans="1:7" ht="14.25">
      <c r="A16" s="21">
        <v>13</v>
      </c>
      <c r="B16" s="37" t="s">
        <v>138</v>
      </c>
      <c r="C16" s="38">
        <v>-13.325390000000013</v>
      </c>
      <c r="D16" s="98">
        <v>-0.021230065034588477</v>
      </c>
      <c r="E16" s="39">
        <v>0</v>
      </c>
      <c r="F16" s="98">
        <v>0</v>
      </c>
      <c r="G16" s="40">
        <v>0</v>
      </c>
    </row>
    <row r="17" spans="1:7" ht="14.25">
      <c r="A17" s="21">
        <v>14</v>
      </c>
      <c r="B17" s="37" t="s">
        <v>127</v>
      </c>
      <c r="C17" s="38">
        <v>-90.71909669999964</v>
      </c>
      <c r="D17" s="98">
        <v>-0.031358354493274836</v>
      </c>
      <c r="E17" s="39">
        <v>0</v>
      </c>
      <c r="F17" s="98">
        <v>0</v>
      </c>
      <c r="G17" s="40">
        <v>0</v>
      </c>
    </row>
    <row r="18" spans="1:7" ht="14.25">
      <c r="A18" s="21">
        <v>15</v>
      </c>
      <c r="B18" s="37" t="s">
        <v>114</v>
      </c>
      <c r="C18" s="38">
        <v>27.1545</v>
      </c>
      <c r="D18" s="98">
        <v>0.01410356742270538</v>
      </c>
      <c r="E18" s="39">
        <v>-12</v>
      </c>
      <c r="F18" s="98">
        <v>-0.0008241192225808667</v>
      </c>
      <c r="G18" s="40">
        <v>-1.5812275393173316</v>
      </c>
    </row>
    <row r="19" spans="1:7" ht="14.25">
      <c r="A19" s="21">
        <v>16</v>
      </c>
      <c r="B19" s="37" t="s">
        <v>85</v>
      </c>
      <c r="C19" s="38">
        <v>-74.80429000000004</v>
      </c>
      <c r="D19" s="98">
        <v>-0.02269361678033374</v>
      </c>
      <c r="E19" s="39">
        <v>-9</v>
      </c>
      <c r="F19" s="98">
        <v>-0.0019384018953262977</v>
      </c>
      <c r="G19" s="40">
        <v>-6.366536187809769</v>
      </c>
    </row>
    <row r="20" spans="1:8" ht="14.25">
      <c r="A20" s="21">
        <v>17</v>
      </c>
      <c r="B20" s="37" t="s">
        <v>137</v>
      </c>
      <c r="C20" s="38">
        <v>0.40205999999993947</v>
      </c>
      <c r="D20" s="98">
        <v>0.00043335546709183284</v>
      </c>
      <c r="E20" s="39">
        <v>-5</v>
      </c>
      <c r="F20" s="98">
        <v>-0.011848341232227487</v>
      </c>
      <c r="G20" s="40">
        <v>-11.033651540284318</v>
      </c>
      <c r="H20" s="56"/>
    </row>
    <row r="21" spans="1:7" ht="14.25">
      <c r="A21" s="21">
        <v>18</v>
      </c>
      <c r="B21" s="37" t="s">
        <v>136</v>
      </c>
      <c r="C21" s="38">
        <v>12.222809999999939</v>
      </c>
      <c r="D21" s="98">
        <v>0.012685262009011149</v>
      </c>
      <c r="E21" s="39">
        <v>-7</v>
      </c>
      <c r="F21" s="98">
        <v>-0.011647254575707155</v>
      </c>
      <c r="G21" s="40">
        <v>-11.251598618968375</v>
      </c>
    </row>
    <row r="22" spans="1:7" ht="14.25">
      <c r="A22" s="21">
        <v>19</v>
      </c>
      <c r="B22" s="37" t="s">
        <v>83</v>
      </c>
      <c r="C22" s="38">
        <v>-160.20123000000044</v>
      </c>
      <c r="D22" s="98">
        <v>-0.007552057391050121</v>
      </c>
      <c r="E22" s="39">
        <v>-83</v>
      </c>
      <c r="F22" s="98">
        <v>-0.0015993525512563588</v>
      </c>
      <c r="G22" s="40">
        <v>-33.766656529550595</v>
      </c>
    </row>
    <row r="23" spans="1:7" ht="14.25">
      <c r="A23" s="21">
        <v>20</v>
      </c>
      <c r="B23" s="37" t="s">
        <v>26</v>
      </c>
      <c r="C23" s="38">
        <v>-192.33765000000017</v>
      </c>
      <c r="D23" s="98">
        <v>-0.16749049969198854</v>
      </c>
      <c r="E23" s="39">
        <v>-4000</v>
      </c>
      <c r="F23" s="98">
        <v>-0.08428327609094166</v>
      </c>
      <c r="G23" s="40">
        <v>-94.45464843338462</v>
      </c>
    </row>
    <row r="24" spans="1:7" ht="14.25">
      <c r="A24" s="21">
        <v>21</v>
      </c>
      <c r="B24" s="37" t="s">
        <v>79</v>
      </c>
      <c r="C24" s="38">
        <v>-221.80122999999998</v>
      </c>
      <c r="D24" s="98">
        <v>-0.1386812681267464</v>
      </c>
      <c r="E24" s="39">
        <v>-257</v>
      </c>
      <c r="F24" s="98">
        <v>-0.17353139770425388</v>
      </c>
      <c r="G24" s="40">
        <v>-278.16508439645395</v>
      </c>
    </row>
    <row r="25" spans="1:7" ht="14.25">
      <c r="A25" s="21">
        <v>22</v>
      </c>
      <c r="B25" s="37" t="s">
        <v>24</v>
      </c>
      <c r="C25" s="38" t="s">
        <v>23</v>
      </c>
      <c r="D25" s="98" t="s">
        <v>23</v>
      </c>
      <c r="E25" s="39" t="s">
        <v>23</v>
      </c>
      <c r="F25" s="98" t="s">
        <v>23</v>
      </c>
      <c r="G25" s="40" t="s">
        <v>143</v>
      </c>
    </row>
    <row r="26" spans="1:8" ht="15.75" thickBot="1">
      <c r="A26" s="91"/>
      <c r="B26" s="94" t="s">
        <v>52</v>
      </c>
      <c r="C26" s="95">
        <v>114.58059709999935</v>
      </c>
      <c r="D26" s="99">
        <v>0.0021060495108770737</v>
      </c>
      <c r="E26" s="96">
        <v>-4241</v>
      </c>
      <c r="F26" s="99">
        <v>-0.0013886751430096365</v>
      </c>
      <c r="G26" s="97">
        <v>-119.26593255958375</v>
      </c>
      <c r="H26" s="56"/>
    </row>
    <row r="27" spans="2:8" ht="14.25">
      <c r="B27" s="71"/>
      <c r="C27" s="72"/>
      <c r="D27" s="73"/>
      <c r="E27" s="74"/>
      <c r="F27" s="73"/>
      <c r="G27" s="72"/>
      <c r="H27" s="56"/>
    </row>
    <row r="28" ht="14.25">
      <c r="A28" s="29" t="s">
        <v>144</v>
      </c>
    </row>
    <row r="29" ht="14.25">
      <c r="A29" s="29" t="s">
        <v>142</v>
      </c>
    </row>
    <row r="46" spans="2:5" ht="15">
      <c r="B46" s="63"/>
      <c r="C46" s="64"/>
      <c r="D46" s="65"/>
      <c r="E46" s="66"/>
    </row>
    <row r="47" spans="2:5" ht="15">
      <c r="B47" s="63"/>
      <c r="C47" s="64"/>
      <c r="D47" s="65"/>
      <c r="E47" s="66"/>
    </row>
    <row r="48" spans="2:5" ht="15">
      <c r="B48" s="63"/>
      <c r="C48" s="64"/>
      <c r="D48" s="65"/>
      <c r="E48" s="66"/>
    </row>
    <row r="49" spans="2:5" ht="15">
      <c r="B49" s="63"/>
      <c r="C49" s="64"/>
      <c r="D49" s="65"/>
      <c r="E49" s="66"/>
    </row>
    <row r="50" spans="2:5" ht="15">
      <c r="B50" s="63"/>
      <c r="C50" s="64"/>
      <c r="D50" s="65"/>
      <c r="E50" s="66"/>
    </row>
    <row r="51" spans="2:5" ht="15">
      <c r="B51" s="63"/>
      <c r="C51" s="64"/>
      <c r="D51" s="65"/>
      <c r="E51" s="66"/>
    </row>
    <row r="52" spans="2:5" ht="15">
      <c r="B52" s="65"/>
      <c r="C52" s="65"/>
      <c r="D52" s="65"/>
      <c r="E52" s="65"/>
    </row>
    <row r="55" ht="14.25" customHeight="1"/>
    <row r="56" ht="14.25">
      <c r="F56" s="56"/>
    </row>
    <row r="58" ht="14.25">
      <c r="F58"/>
    </row>
    <row r="59" ht="14.25">
      <c r="F59"/>
    </row>
    <row r="60" spans="2:6" ht="30.75" thickBot="1">
      <c r="B60" s="42" t="s">
        <v>27</v>
      </c>
      <c r="C60" s="35" t="s">
        <v>60</v>
      </c>
      <c r="D60" s="35" t="s">
        <v>61</v>
      </c>
      <c r="E60" s="62" t="s">
        <v>56</v>
      </c>
      <c r="F60"/>
    </row>
    <row r="61" spans="2:5" ht="14.25">
      <c r="B61" s="37" t="str">
        <f aca="true" t="shared" si="0" ref="B61:D63">B4</f>
        <v>УНIВЕР.УА/Михайло Грушевський: Фонд Державних Паперiв</v>
      </c>
      <c r="C61" s="38">
        <f t="shared" si="0"/>
        <v>492.2202999999998</v>
      </c>
      <c r="D61" s="98">
        <f t="shared" si="0"/>
        <v>0.09618596688478748</v>
      </c>
      <c r="E61" s="40">
        <f>G4</f>
        <v>317.35347068618523</v>
      </c>
    </row>
    <row r="62" spans="2:5" ht="14.25">
      <c r="B62" s="37" t="str">
        <f t="shared" si="0"/>
        <v>УНIВЕР.УА/Тарас Шевченко: Фонд Заощаджень</v>
      </c>
      <c r="C62" s="38">
        <f t="shared" si="0"/>
        <v>159.62812999999989</v>
      </c>
      <c r="D62" s="98">
        <f t="shared" si="0"/>
        <v>0.05236609266047034</v>
      </c>
      <c r="E62" s="40">
        <f>G5</f>
        <v>0</v>
      </c>
    </row>
    <row r="63" spans="2:5" ht="14.25">
      <c r="B63" s="37" t="str">
        <f t="shared" si="0"/>
        <v>Альтус-Депозит</v>
      </c>
      <c r="C63" s="38">
        <f t="shared" si="0"/>
        <v>86.27623999999976</v>
      </c>
      <c r="D63" s="98">
        <f t="shared" si="0"/>
        <v>0.02820950801575824</v>
      </c>
      <c r="E63" s="40">
        <f>G6</f>
        <v>0</v>
      </c>
    </row>
    <row r="64" spans="2:5" ht="14.25">
      <c r="B64" s="37" t="str">
        <f aca="true" t="shared" si="1" ref="B64:D65">B7</f>
        <v>Альтус-Збалансований</v>
      </c>
      <c r="C64" s="38">
        <f t="shared" si="1"/>
        <v>65.10824000000022</v>
      </c>
      <c r="D64" s="98">
        <f t="shared" si="1"/>
        <v>0.026318056403581255</v>
      </c>
      <c r="E64" s="40">
        <f>G7</f>
        <v>0</v>
      </c>
    </row>
    <row r="65" spans="2:5" ht="14.25">
      <c r="B65" s="37" t="str">
        <f t="shared" si="1"/>
        <v>ОТП Фонд Акцій</v>
      </c>
      <c r="C65" s="38">
        <f t="shared" si="1"/>
        <v>25.713429999999935</v>
      </c>
      <c r="D65" s="98">
        <f t="shared" si="1"/>
        <v>0.01431769607182786</v>
      </c>
      <c r="E65" s="40">
        <f>G8</f>
        <v>0</v>
      </c>
    </row>
    <row r="66" spans="2:5" ht="14.25">
      <c r="B66" s="37" t="str">
        <f aca="true" t="shared" si="2" ref="B66:D71">B19</f>
        <v>КІНТО-Еквіті</v>
      </c>
      <c r="C66" s="38">
        <f t="shared" si="2"/>
        <v>-74.80429000000004</v>
      </c>
      <c r="D66" s="98">
        <f t="shared" si="2"/>
        <v>-0.02269361678033374</v>
      </c>
      <c r="E66" s="40">
        <f aca="true" t="shared" si="3" ref="E66:E71">G19</f>
        <v>-6.366536187809769</v>
      </c>
    </row>
    <row r="67" spans="2:5" ht="14.25">
      <c r="B67" s="37" t="str">
        <f t="shared" si="2"/>
        <v>ОТП Класичний</v>
      </c>
      <c r="C67" s="38">
        <f t="shared" si="2"/>
        <v>0.40205999999993947</v>
      </c>
      <c r="D67" s="98">
        <f t="shared" si="2"/>
        <v>0.00043335546709183284</v>
      </c>
      <c r="E67" s="40">
        <f t="shared" si="3"/>
        <v>-11.033651540284318</v>
      </c>
    </row>
    <row r="68" spans="2:5" ht="14.25">
      <c r="B68" s="37" t="str">
        <f t="shared" si="2"/>
        <v>УНІВЕР.УА/Володимир Великий: Фонд Збалансований</v>
      </c>
      <c r="C68" s="38">
        <f t="shared" si="2"/>
        <v>12.222809999999939</v>
      </c>
      <c r="D68" s="98">
        <f t="shared" si="2"/>
        <v>0.012685262009011149</v>
      </c>
      <c r="E68" s="40">
        <f t="shared" si="3"/>
        <v>-11.251598618968375</v>
      </c>
    </row>
    <row r="69" spans="2:5" ht="14.25">
      <c r="B69" s="37" t="str">
        <f t="shared" si="2"/>
        <v>КІНТО-Класичний</v>
      </c>
      <c r="C69" s="38">
        <f t="shared" si="2"/>
        <v>-160.20123000000044</v>
      </c>
      <c r="D69" s="98">
        <f t="shared" si="2"/>
        <v>-0.007552057391050121</v>
      </c>
      <c r="E69" s="40">
        <f t="shared" si="3"/>
        <v>-33.766656529550595</v>
      </c>
    </row>
    <row r="70" spans="2:5" ht="14.25">
      <c r="B70" s="37" t="str">
        <f t="shared" si="2"/>
        <v>Аргентум</v>
      </c>
      <c r="C70" s="38">
        <f t="shared" si="2"/>
        <v>-192.33765000000017</v>
      </c>
      <c r="D70" s="98">
        <f t="shared" si="2"/>
        <v>-0.16749049969198854</v>
      </c>
      <c r="E70" s="40">
        <f t="shared" si="3"/>
        <v>-94.45464843338462</v>
      </c>
    </row>
    <row r="71" spans="2:5" ht="14.25">
      <c r="B71" s="37" t="str">
        <f t="shared" si="2"/>
        <v>ВСІ</v>
      </c>
      <c r="C71" s="38">
        <f t="shared" si="2"/>
        <v>-221.80122999999998</v>
      </c>
      <c r="D71" s="98">
        <f t="shared" si="2"/>
        <v>-0.1386812681267464</v>
      </c>
      <c r="E71" s="40">
        <f t="shared" si="3"/>
        <v>-278.16508439645395</v>
      </c>
    </row>
    <row r="72" spans="2:5" ht="15">
      <c r="B72" s="133" t="s">
        <v>52</v>
      </c>
      <c r="C72" s="134">
        <f>SUM(C61:C71)</f>
        <v>192.42680999999885</v>
      </c>
      <c r="D72" s="134"/>
      <c r="E72" s="134">
        <f>SUM(E61:E71)</f>
        <v>-117.68470502026639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11"/>
  <sheetViews>
    <sheetView zoomScale="80" zoomScaleNormal="80" workbookViewId="0" topLeftCell="A1">
      <selection activeCell="A14" sqref="A14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9" t="s">
        <v>27</v>
      </c>
      <c r="B1" s="70" t="s">
        <v>92</v>
      </c>
      <c r="C1" s="10"/>
    </row>
    <row r="2" spans="1:3" ht="14.25">
      <c r="A2" s="149" t="s">
        <v>26</v>
      </c>
      <c r="B2" s="150">
        <v>-0.09086568086891855</v>
      </c>
      <c r="C2" s="10"/>
    </row>
    <row r="3" spans="1:3" ht="14.25">
      <c r="A3" s="135" t="s">
        <v>127</v>
      </c>
      <c r="B3" s="142">
        <v>-0.03135835449327906</v>
      </c>
      <c r="C3" s="10"/>
    </row>
    <row r="4" spans="1:3" ht="14.25">
      <c r="A4" s="135" t="s">
        <v>140</v>
      </c>
      <c r="B4" s="142">
        <v>-0.023826153230210534</v>
      </c>
      <c r="C4" s="10"/>
    </row>
    <row r="5" spans="1:3" ht="14.25">
      <c r="A5" s="136" t="s">
        <v>138</v>
      </c>
      <c r="B5" s="144">
        <v>-0.02123006503457947</v>
      </c>
      <c r="C5" s="10"/>
    </row>
    <row r="6" spans="1:3" ht="14.25">
      <c r="A6" s="135" t="s">
        <v>85</v>
      </c>
      <c r="B6" s="143">
        <v>-0.020795524970276036</v>
      </c>
      <c r="C6" s="10"/>
    </row>
    <row r="7" spans="1:3" ht="14.25">
      <c r="A7" s="135" t="s">
        <v>21</v>
      </c>
      <c r="B7" s="143">
        <v>-0.013874487531965851</v>
      </c>
      <c r="C7" s="10"/>
    </row>
    <row r="8" spans="1:3" ht="14.25">
      <c r="A8" s="135" t="s">
        <v>139</v>
      </c>
      <c r="B8" s="143">
        <v>-0.009951702117241279</v>
      </c>
      <c r="C8" s="10"/>
    </row>
    <row r="9" spans="1:3" ht="14.25">
      <c r="A9" s="135" t="s">
        <v>83</v>
      </c>
      <c r="B9" s="143">
        <v>-0.005962240564441834</v>
      </c>
      <c r="C9" s="10"/>
    </row>
    <row r="10" spans="1:3" ht="14.25">
      <c r="A10" s="135" t="s">
        <v>133</v>
      </c>
      <c r="B10" s="143">
        <v>-0.0023533796373418348</v>
      </c>
      <c r="C10" s="10"/>
    </row>
    <row r="11" spans="1:3" ht="14.25">
      <c r="A11" s="135" t="s">
        <v>88</v>
      </c>
      <c r="B11" s="143">
        <v>0</v>
      </c>
      <c r="C11" s="10"/>
    </row>
    <row r="12" spans="1:3" ht="14.25">
      <c r="A12" s="135" t="s">
        <v>19</v>
      </c>
      <c r="B12" s="143">
        <v>0.008978651131872128</v>
      </c>
      <c r="C12" s="10"/>
    </row>
    <row r="13" spans="1:3" ht="14.25">
      <c r="A13" s="135" t="s">
        <v>137</v>
      </c>
      <c r="B13" s="143">
        <v>0.012428959249703775</v>
      </c>
      <c r="C13" s="10"/>
    </row>
    <row r="14" spans="1:3" ht="14.25">
      <c r="A14" s="135" t="s">
        <v>130</v>
      </c>
      <c r="B14" s="143">
        <v>0.014317696071816766</v>
      </c>
      <c r="C14" s="10"/>
    </row>
    <row r="15" spans="1:3" ht="14.25">
      <c r="A15" s="135" t="s">
        <v>69</v>
      </c>
      <c r="B15" s="143">
        <v>0.01431778760690161</v>
      </c>
      <c r="C15" s="10"/>
    </row>
    <row r="16" spans="1:3" ht="14.25">
      <c r="A16" s="135" t="s">
        <v>114</v>
      </c>
      <c r="B16" s="143">
        <v>0.014939998985628034</v>
      </c>
      <c r="C16" s="10"/>
    </row>
    <row r="17" spans="1:3" ht="14.25">
      <c r="A17" s="135" t="s">
        <v>136</v>
      </c>
      <c r="B17" s="143">
        <v>0.024619263413157233</v>
      </c>
      <c r="C17" s="10"/>
    </row>
    <row r="18" spans="1:3" ht="14.25">
      <c r="A18" s="135" t="s">
        <v>66</v>
      </c>
      <c r="B18" s="143">
        <v>0.026318056403579426</v>
      </c>
      <c r="C18" s="10"/>
    </row>
    <row r="19" spans="1:3" ht="14.25">
      <c r="A19" s="135" t="s">
        <v>68</v>
      </c>
      <c r="B19" s="143">
        <v>0.028209508015756724</v>
      </c>
      <c r="C19" s="10"/>
    </row>
    <row r="20" spans="1:3" ht="14.25">
      <c r="A20" s="135" t="s">
        <v>123</v>
      </c>
      <c r="B20" s="143">
        <v>0.0337629523771128</v>
      </c>
      <c r="C20" s="10"/>
    </row>
    <row r="21" spans="1:3" ht="14.25">
      <c r="A21" s="135" t="s">
        <v>79</v>
      </c>
      <c r="B21" s="143">
        <v>0.042167517895657536</v>
      </c>
      <c r="C21" s="10"/>
    </row>
    <row r="22" spans="1:3" ht="14.25">
      <c r="A22" s="135" t="s">
        <v>126</v>
      </c>
      <c r="B22" s="143">
        <v>0.052366092660478314</v>
      </c>
      <c r="C22" s="10"/>
    </row>
    <row r="23" spans="1:3" ht="14.25">
      <c r="A23" s="137" t="s">
        <v>32</v>
      </c>
      <c r="B23" s="142">
        <v>0.00248613787444809</v>
      </c>
      <c r="C23" s="10"/>
    </row>
    <row r="24" spans="1:3" ht="14.25">
      <c r="A24" s="137" t="s">
        <v>1</v>
      </c>
      <c r="B24" s="142">
        <v>-0.04944157699822116</v>
      </c>
      <c r="C24" s="10"/>
    </row>
    <row r="25" spans="1:3" ht="14.25">
      <c r="A25" s="137" t="s">
        <v>0</v>
      </c>
      <c r="B25" s="142">
        <v>-0.012131283755712485</v>
      </c>
      <c r="C25" s="60"/>
    </row>
    <row r="26" spans="1:3" ht="14.25">
      <c r="A26" s="137" t="s">
        <v>33</v>
      </c>
      <c r="B26" s="142">
        <v>0.05392070456225295</v>
      </c>
      <c r="C26" s="9"/>
    </row>
    <row r="27" spans="1:3" ht="14.25">
      <c r="A27" s="137" t="s">
        <v>34</v>
      </c>
      <c r="B27" s="142">
        <v>0.05700529955762512</v>
      </c>
      <c r="C27" s="80"/>
    </row>
    <row r="28" spans="1:3" ht="14.25">
      <c r="A28" s="137" t="s">
        <v>35</v>
      </c>
      <c r="B28" s="142">
        <v>0.018904109589041096</v>
      </c>
      <c r="C28" s="10"/>
    </row>
    <row r="29" spans="1:3" ht="15" thickBot="1">
      <c r="A29" s="138" t="s">
        <v>91</v>
      </c>
      <c r="B29" s="145">
        <v>0.10344128510440065</v>
      </c>
      <c r="C29" s="10"/>
    </row>
    <row r="30" spans="2:3" ht="12.75">
      <c r="B30" s="10"/>
      <c r="C30" s="10"/>
    </row>
    <row r="31" ht="12.75">
      <c r="C31" s="10"/>
    </row>
    <row r="32" spans="2:3" ht="12.75">
      <c r="B32" s="10"/>
      <c r="C32" s="10"/>
    </row>
    <row r="33" ht="12.75">
      <c r="C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9"/>
  <sheetViews>
    <sheetView zoomScale="85" zoomScaleNormal="85" workbookViewId="0" topLeftCell="A1">
      <selection activeCell="B6" sqref="B6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60" t="s">
        <v>110</v>
      </c>
      <c r="B1" s="160"/>
      <c r="C1" s="160"/>
      <c r="D1" s="160"/>
      <c r="E1" s="160"/>
      <c r="F1" s="160"/>
      <c r="G1" s="160"/>
      <c r="H1" s="160"/>
      <c r="I1" s="160"/>
      <c r="J1" s="160"/>
      <c r="K1" s="13"/>
      <c r="L1" s="14"/>
      <c r="M1" s="14"/>
    </row>
    <row r="2" spans="1:10" ht="30.75" thickBot="1">
      <c r="A2" s="15" t="s">
        <v>43</v>
      </c>
      <c r="B2" s="15" t="s">
        <v>27</v>
      </c>
      <c r="C2" s="44" t="s">
        <v>38</v>
      </c>
      <c r="D2" s="44" t="s">
        <v>39</v>
      </c>
      <c r="E2" s="44" t="s">
        <v>44</v>
      </c>
      <c r="F2" s="44" t="s">
        <v>45</v>
      </c>
      <c r="G2" s="44" t="s">
        <v>46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1" t="s">
        <v>63</v>
      </c>
      <c r="C3" s="112" t="s">
        <v>41</v>
      </c>
      <c r="D3" s="113" t="s">
        <v>42</v>
      </c>
      <c r="E3" s="114">
        <v>8159311.75</v>
      </c>
      <c r="F3" s="115">
        <v>31787</v>
      </c>
      <c r="G3" s="114">
        <v>256.6870654670148</v>
      </c>
      <c r="H3" s="55">
        <v>100</v>
      </c>
      <c r="I3" s="111" t="s">
        <v>64</v>
      </c>
      <c r="J3" s="116" t="s">
        <v>65</v>
      </c>
    </row>
    <row r="4" spans="1:10" ht="14.25" customHeight="1">
      <c r="A4" s="21">
        <v>2</v>
      </c>
      <c r="B4" s="111" t="s">
        <v>74</v>
      </c>
      <c r="C4" s="112" t="s">
        <v>41</v>
      </c>
      <c r="D4" s="113" t="s">
        <v>120</v>
      </c>
      <c r="E4" s="114">
        <v>1511090.18</v>
      </c>
      <c r="F4" s="115">
        <v>55489</v>
      </c>
      <c r="G4" s="114">
        <v>27.23224747247202</v>
      </c>
      <c r="H4" s="55">
        <v>100</v>
      </c>
      <c r="I4" s="111" t="s">
        <v>47</v>
      </c>
      <c r="J4" s="116" t="s">
        <v>48</v>
      </c>
    </row>
    <row r="5" spans="1:10" ht="14.25" customHeight="1">
      <c r="A5" s="21">
        <v>3</v>
      </c>
      <c r="B5" s="111" t="s">
        <v>117</v>
      </c>
      <c r="C5" s="112" t="s">
        <v>41</v>
      </c>
      <c r="D5" s="113" t="s">
        <v>120</v>
      </c>
      <c r="E5" s="114">
        <v>1224744.0402</v>
      </c>
      <c r="F5" s="115">
        <v>2940</v>
      </c>
      <c r="G5" s="114">
        <v>416.57960551020403</v>
      </c>
      <c r="H5" s="55">
        <v>1000</v>
      </c>
      <c r="I5" s="111" t="s">
        <v>20</v>
      </c>
      <c r="J5" s="116" t="s">
        <v>37</v>
      </c>
    </row>
    <row r="6" spans="1:10" ht="14.25" customHeight="1">
      <c r="A6" s="21">
        <v>4</v>
      </c>
      <c r="B6" s="111" t="s">
        <v>36</v>
      </c>
      <c r="C6" s="112" t="s">
        <v>41</v>
      </c>
      <c r="D6" s="113" t="s">
        <v>42</v>
      </c>
      <c r="E6" s="114">
        <v>1165661.89</v>
      </c>
      <c r="F6" s="115">
        <v>783</v>
      </c>
      <c r="G6" s="114">
        <v>1488.7125031928479</v>
      </c>
      <c r="H6" s="55">
        <v>1000</v>
      </c>
      <c r="I6" s="111" t="s">
        <v>25</v>
      </c>
      <c r="J6" s="116" t="s">
        <v>107</v>
      </c>
    </row>
    <row r="7" spans="1:10" ht="14.25" customHeight="1">
      <c r="A7" s="21">
        <v>5</v>
      </c>
      <c r="B7" s="111" t="s">
        <v>145</v>
      </c>
      <c r="C7" s="112" t="s">
        <v>41</v>
      </c>
      <c r="D7" s="113" t="s">
        <v>42</v>
      </c>
      <c r="E7" s="114">
        <v>672915.2</v>
      </c>
      <c r="F7" s="115">
        <v>910</v>
      </c>
      <c r="G7" s="114">
        <v>739.4672527472527</v>
      </c>
      <c r="H7" s="55">
        <v>1000</v>
      </c>
      <c r="I7" s="111" t="s">
        <v>124</v>
      </c>
      <c r="J7" s="116" t="s">
        <v>125</v>
      </c>
    </row>
    <row r="8" spans="1:10" ht="14.25" customHeight="1">
      <c r="A8" s="21">
        <v>6</v>
      </c>
      <c r="B8" s="111" t="s">
        <v>76</v>
      </c>
      <c r="C8" s="112" t="s">
        <v>41</v>
      </c>
      <c r="D8" s="113" t="s">
        <v>42</v>
      </c>
      <c r="E8" s="114">
        <v>597707.11</v>
      </c>
      <c r="F8" s="115">
        <v>679</v>
      </c>
      <c r="G8" s="114">
        <v>880.2755670103093</v>
      </c>
      <c r="H8" s="55">
        <v>1000</v>
      </c>
      <c r="I8" s="111" t="s">
        <v>77</v>
      </c>
      <c r="J8" s="116" t="s">
        <v>51</v>
      </c>
    </row>
    <row r="9" spans="1:10" ht="15.75" thickBot="1">
      <c r="A9" s="161" t="s">
        <v>52</v>
      </c>
      <c r="B9" s="162"/>
      <c r="C9" s="117" t="s">
        <v>53</v>
      </c>
      <c r="D9" s="117" t="s">
        <v>53</v>
      </c>
      <c r="E9" s="100">
        <f>SUM(E3:E8)</f>
        <v>13331430.1702</v>
      </c>
      <c r="F9" s="101">
        <f>SUM(F3:F8)</f>
        <v>92588</v>
      </c>
      <c r="G9" s="117" t="s">
        <v>53</v>
      </c>
      <c r="H9" s="117" t="s">
        <v>53</v>
      </c>
      <c r="I9" s="117" t="s">
        <v>53</v>
      </c>
      <c r="J9" s="118" t="s">
        <v>53</v>
      </c>
    </row>
  </sheetData>
  <mergeCells count="2">
    <mergeCell ref="A1:J1"/>
    <mergeCell ref="A9:B9"/>
  </mergeCells>
  <hyperlinks>
    <hyperlink ref="J9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3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8.25390625" style="5" customWidth="1"/>
    <col min="10" max="10" width="24.00390625" style="5" customWidth="1"/>
    <col min="11" max="16384" width="9.125" style="5" customWidth="1"/>
  </cols>
  <sheetData>
    <row r="1" spans="1:9" s="11" customFormat="1" ht="16.5" thickBot="1">
      <c r="A1" s="172" t="s">
        <v>101</v>
      </c>
      <c r="B1" s="172"/>
      <c r="C1" s="172"/>
      <c r="D1" s="172"/>
      <c r="E1" s="172"/>
      <c r="F1" s="172"/>
      <c r="G1" s="172"/>
      <c r="H1" s="172"/>
      <c r="I1" s="172"/>
    </row>
    <row r="2" spans="1:10" ht="15.75" customHeight="1" thickBot="1">
      <c r="A2" s="165" t="s">
        <v>43</v>
      </c>
      <c r="B2" s="104"/>
      <c r="C2" s="105"/>
      <c r="D2" s="106"/>
      <c r="E2" s="167" t="s">
        <v>75</v>
      </c>
      <c r="F2" s="167"/>
      <c r="G2" s="167"/>
      <c r="H2" s="167"/>
      <c r="I2" s="167"/>
      <c r="J2" s="167"/>
    </row>
    <row r="3" spans="1:10" ht="45.75" thickBot="1">
      <c r="A3" s="166"/>
      <c r="B3" s="107" t="s">
        <v>27</v>
      </c>
      <c r="C3" s="26" t="s">
        <v>13</v>
      </c>
      <c r="D3" s="26" t="s">
        <v>14</v>
      </c>
      <c r="E3" s="17" t="s">
        <v>116</v>
      </c>
      <c r="F3" s="17" t="s">
        <v>108</v>
      </c>
      <c r="G3" s="17" t="s">
        <v>112</v>
      </c>
      <c r="H3" s="17" t="s">
        <v>115</v>
      </c>
      <c r="I3" s="17" t="s">
        <v>54</v>
      </c>
      <c r="J3" s="18" t="s">
        <v>99</v>
      </c>
    </row>
    <row r="4" spans="1:10" ht="14.25" collapsed="1">
      <c r="A4" s="21">
        <v>1</v>
      </c>
      <c r="B4" s="27" t="s">
        <v>76</v>
      </c>
      <c r="C4" s="108">
        <v>38441</v>
      </c>
      <c r="D4" s="108">
        <v>38625</v>
      </c>
      <c r="E4" s="102">
        <v>-0.009794698771931731</v>
      </c>
      <c r="F4" s="102">
        <v>-0.04106856964829175</v>
      </c>
      <c r="G4" s="102">
        <v>-0.05554127112298568</v>
      </c>
      <c r="H4" s="102">
        <v>-0.039773345507947644</v>
      </c>
      <c r="I4" s="109">
        <v>-0.11972443298969027</v>
      </c>
      <c r="J4" s="128">
        <v>-0.012260530497677502</v>
      </c>
    </row>
    <row r="5" spans="1:10" ht="14.25" collapsed="1">
      <c r="A5" s="21">
        <v>2</v>
      </c>
      <c r="B5" s="27" t="s">
        <v>63</v>
      </c>
      <c r="C5" s="108">
        <v>38862</v>
      </c>
      <c r="D5" s="108">
        <v>38958</v>
      </c>
      <c r="E5" s="102">
        <v>-0.05957502787763558</v>
      </c>
      <c r="F5" s="102">
        <v>-0.08027636350033618</v>
      </c>
      <c r="G5" s="102">
        <v>-0.22647591505015885</v>
      </c>
      <c r="H5" s="102">
        <v>-0.15480152256874424</v>
      </c>
      <c r="I5" s="109">
        <v>1.5668706546701214</v>
      </c>
      <c r="J5" s="127">
        <v>0.10519692273228642</v>
      </c>
    </row>
    <row r="6" spans="1:10" ht="14.25">
      <c r="A6" s="21">
        <v>3</v>
      </c>
      <c r="B6" s="27" t="s">
        <v>117</v>
      </c>
      <c r="C6" s="108">
        <v>39048</v>
      </c>
      <c r="D6" s="108">
        <v>39140</v>
      </c>
      <c r="E6" s="102">
        <v>-0.008266365782490737</v>
      </c>
      <c r="F6" s="102">
        <v>-0.026513644911093426</v>
      </c>
      <c r="G6" s="102">
        <v>-0.10473614680832843</v>
      </c>
      <c r="H6" s="102">
        <v>-0.11710845400752912</v>
      </c>
      <c r="I6" s="109">
        <v>-0.583420394489786</v>
      </c>
      <c r="J6" s="127">
        <v>-0.09344525223736444</v>
      </c>
    </row>
    <row r="7" spans="1:10" ht="14.25">
      <c r="A7" s="21">
        <v>4</v>
      </c>
      <c r="B7" s="27" t="s">
        <v>36</v>
      </c>
      <c r="C7" s="108">
        <v>39100</v>
      </c>
      <c r="D7" s="108">
        <v>39268</v>
      </c>
      <c r="E7" s="102" t="s">
        <v>23</v>
      </c>
      <c r="F7" s="102">
        <v>-0.015936937956934405</v>
      </c>
      <c r="G7" s="102">
        <v>0.08180176419447394</v>
      </c>
      <c r="H7" s="102">
        <v>0.11760999523876237</v>
      </c>
      <c r="I7" s="109">
        <v>0.4887125031929149</v>
      </c>
      <c r="J7" s="127">
        <v>0.04749525012367983</v>
      </c>
    </row>
    <row r="8" spans="1:10" ht="14.25">
      <c r="A8" s="21">
        <v>5</v>
      </c>
      <c r="B8" s="27" t="s">
        <v>145</v>
      </c>
      <c r="C8" s="108">
        <v>39647</v>
      </c>
      <c r="D8" s="108">
        <v>39861</v>
      </c>
      <c r="E8" s="102">
        <v>-0.08030914745900886</v>
      </c>
      <c r="F8" s="102">
        <v>-0.05633942854080898</v>
      </c>
      <c r="G8" s="102">
        <v>-0.1422145658517575</v>
      </c>
      <c r="H8" s="102" t="s">
        <v>23</v>
      </c>
      <c r="I8" s="109">
        <v>-0.26053274725274345</v>
      </c>
      <c r="J8" s="127">
        <v>-0.0424945044633428</v>
      </c>
    </row>
    <row r="9" spans="1:10" ht="14.25">
      <c r="A9" s="21">
        <v>6</v>
      </c>
      <c r="B9" s="27" t="s">
        <v>74</v>
      </c>
      <c r="C9" s="108">
        <v>40253</v>
      </c>
      <c r="D9" s="108">
        <v>40445</v>
      </c>
      <c r="E9" s="102">
        <v>-0.029260804440509047</v>
      </c>
      <c r="F9" s="102">
        <v>-0.08727013479686274</v>
      </c>
      <c r="G9" s="102">
        <v>-0.2223267775051142</v>
      </c>
      <c r="H9" s="102">
        <v>-0.230410468491278</v>
      </c>
      <c r="I9" s="109">
        <v>-0.7276775252752803</v>
      </c>
      <c r="J9" s="127">
        <v>-0.2158093774015596</v>
      </c>
    </row>
    <row r="10" spans="1:10" ht="15.75" thickBot="1">
      <c r="A10" s="151"/>
      <c r="B10" s="146" t="s">
        <v>113</v>
      </c>
      <c r="C10" s="147"/>
      <c r="D10" s="147"/>
      <c r="E10" s="148">
        <f>AVERAGE(E4:E9)</f>
        <v>-0.03744120886631519</v>
      </c>
      <c r="F10" s="148">
        <f>AVERAGE(F4:F9)</f>
        <v>-0.05123417989238791</v>
      </c>
      <c r="G10" s="148">
        <f>AVERAGE(G4:G9)</f>
        <v>-0.11158215202397846</v>
      </c>
      <c r="H10" s="148">
        <f>AVERAGE(H4:H9)</f>
        <v>-0.08489675906734732</v>
      </c>
      <c r="I10" s="152" t="s">
        <v>53</v>
      </c>
      <c r="J10" s="152" t="s">
        <v>53</v>
      </c>
    </row>
    <row r="11" spans="1:10" ht="15" thickBot="1">
      <c r="A11" s="173" t="s">
        <v>100</v>
      </c>
      <c r="B11" s="173"/>
      <c r="C11" s="173"/>
      <c r="D11" s="173"/>
      <c r="E11" s="173"/>
      <c r="F11" s="173"/>
      <c r="G11" s="173"/>
      <c r="H11" s="173"/>
      <c r="I11" s="173"/>
      <c r="J11" s="173"/>
    </row>
    <row r="12" spans="2:8" ht="14.25">
      <c r="B12" s="29"/>
      <c r="C12" s="30"/>
      <c r="D12" s="30"/>
      <c r="E12" s="29"/>
      <c r="F12" s="29"/>
      <c r="G12" s="29"/>
      <c r="H12" s="29"/>
    </row>
    <row r="13" spans="2:8" ht="14.25">
      <c r="B13" s="29"/>
      <c r="C13" s="30"/>
      <c r="D13" s="30"/>
      <c r="E13" s="29"/>
      <c r="F13" s="29"/>
      <c r="G13" s="29"/>
      <c r="H13" s="29"/>
    </row>
    <row r="14" spans="2:8" ht="14.25">
      <c r="B14" s="29"/>
      <c r="C14" s="30"/>
      <c r="D14" s="30"/>
      <c r="E14" s="123"/>
      <c r="F14" s="29"/>
      <c r="G14" s="29"/>
      <c r="H14" s="29"/>
    </row>
    <row r="15" spans="2:8" ht="14.25">
      <c r="B15" s="29"/>
      <c r="C15" s="30"/>
      <c r="D15" s="30"/>
      <c r="E15" s="29"/>
      <c r="F15" s="29"/>
      <c r="G15" s="29"/>
      <c r="H15" s="29"/>
    </row>
    <row r="16" spans="2:8" ht="14.25">
      <c r="B16" s="29"/>
      <c r="C16" s="30"/>
      <c r="D16" s="30"/>
      <c r="E16" s="29"/>
      <c r="F16" s="29"/>
      <c r="G16" s="29"/>
      <c r="H16" s="29"/>
    </row>
    <row r="17" spans="2:8" ht="14.25">
      <c r="B17" s="29"/>
      <c r="C17" s="30"/>
      <c r="D17" s="30"/>
      <c r="E17" s="29"/>
      <c r="F17" s="29"/>
      <c r="G17" s="29"/>
      <c r="H17" s="29"/>
    </row>
    <row r="18" spans="2:8" ht="14.25">
      <c r="B18" s="29"/>
      <c r="C18" s="30"/>
      <c r="D18" s="30"/>
      <c r="E18" s="29"/>
      <c r="F18" s="29"/>
      <c r="G18" s="29"/>
      <c r="H18" s="29"/>
    </row>
    <row r="19" spans="2:8" ht="14.25">
      <c r="B19" s="29"/>
      <c r="C19" s="30"/>
      <c r="D19" s="30"/>
      <c r="E19" s="29"/>
      <c r="F19" s="29"/>
      <c r="G19" s="29"/>
      <c r="H19" s="29"/>
    </row>
    <row r="20" spans="2:8" ht="14.25">
      <c r="B20" s="29"/>
      <c r="C20" s="30"/>
      <c r="D20" s="30"/>
      <c r="E20" s="29"/>
      <c r="F20" s="29"/>
      <c r="G20" s="29"/>
      <c r="H20" s="29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</sheetData>
  <mergeCells count="4">
    <mergeCell ref="A2:A3"/>
    <mergeCell ref="A1:I1"/>
    <mergeCell ref="E2:J2"/>
    <mergeCell ref="A11:J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2"/>
  <sheetViews>
    <sheetView zoomScale="80" zoomScaleNormal="80" workbookViewId="0" topLeftCell="A1">
      <selection activeCell="B41" sqref="B41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69" t="s">
        <v>96</v>
      </c>
      <c r="B1" s="169"/>
      <c r="C1" s="169"/>
      <c r="D1" s="169"/>
      <c r="E1" s="169"/>
      <c r="F1" s="169"/>
      <c r="G1" s="169"/>
    </row>
    <row r="2" spans="1:7" s="31" customFormat="1" ht="15.75" customHeight="1" thickBot="1">
      <c r="A2" s="165" t="s">
        <v>43</v>
      </c>
      <c r="B2" s="92"/>
      <c r="C2" s="170" t="s">
        <v>28</v>
      </c>
      <c r="D2" s="171"/>
      <c r="E2" s="170" t="s">
        <v>29</v>
      </c>
      <c r="F2" s="171"/>
      <c r="G2" s="93"/>
    </row>
    <row r="3" spans="1:7" s="31" customFormat="1" ht="45.75" thickBot="1">
      <c r="A3" s="166"/>
      <c r="B3" s="35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106</v>
      </c>
    </row>
    <row r="4" spans="1:7" s="31" customFormat="1" ht="14.25">
      <c r="A4" s="21">
        <v>1</v>
      </c>
      <c r="B4" s="37" t="s">
        <v>76</v>
      </c>
      <c r="C4" s="38">
        <v>-5.912270000000018</v>
      </c>
      <c r="D4" s="102">
        <v>-0.00979469877193144</v>
      </c>
      <c r="E4" s="39">
        <v>0</v>
      </c>
      <c r="F4" s="102">
        <v>0</v>
      </c>
      <c r="G4" s="40">
        <v>0</v>
      </c>
    </row>
    <row r="5" spans="1:7" s="31" customFormat="1" ht="14.25">
      <c r="A5" s="21">
        <v>2</v>
      </c>
      <c r="B5" s="37" t="s">
        <v>117</v>
      </c>
      <c r="C5" s="38">
        <v>-10.208570000000064</v>
      </c>
      <c r="D5" s="102">
        <v>-0.008266365782527306</v>
      </c>
      <c r="E5" s="39">
        <v>0</v>
      </c>
      <c r="F5" s="102">
        <v>0</v>
      </c>
      <c r="G5" s="40">
        <v>0</v>
      </c>
    </row>
    <row r="6" spans="1:7" s="31" customFormat="1" ht="14.25">
      <c r="A6" s="21">
        <v>3</v>
      </c>
      <c r="B6" s="37" t="s">
        <v>74</v>
      </c>
      <c r="C6" s="38">
        <v>-45.5485</v>
      </c>
      <c r="D6" s="102">
        <v>-0.029260804440501248</v>
      </c>
      <c r="E6" s="39">
        <v>0</v>
      </c>
      <c r="F6" s="102">
        <v>0</v>
      </c>
      <c r="G6" s="40">
        <v>0</v>
      </c>
    </row>
    <row r="7" spans="1:7" s="31" customFormat="1" ht="14.25">
      <c r="A7" s="21">
        <v>4</v>
      </c>
      <c r="B7" s="37" t="s">
        <v>145</v>
      </c>
      <c r="C7" s="38">
        <v>-58.7602300000001</v>
      </c>
      <c r="D7" s="102">
        <v>-0.08030914745900392</v>
      </c>
      <c r="E7" s="39">
        <v>0</v>
      </c>
      <c r="F7" s="102">
        <v>0</v>
      </c>
      <c r="G7" s="40">
        <v>0</v>
      </c>
    </row>
    <row r="8" spans="1:7" s="31" customFormat="1" ht="14.25">
      <c r="A8" s="21">
        <v>5</v>
      </c>
      <c r="B8" s="37" t="s">
        <v>63</v>
      </c>
      <c r="C8" s="38">
        <v>-619.5130700000003</v>
      </c>
      <c r="D8" s="102">
        <v>-0.07056902064939488</v>
      </c>
      <c r="E8" s="39">
        <v>-376</v>
      </c>
      <c r="F8" s="102">
        <v>-0.01169045176134067</v>
      </c>
      <c r="G8" s="40">
        <v>-101.10171089508545</v>
      </c>
    </row>
    <row r="9" spans="1:7" s="31" customFormat="1" ht="14.25">
      <c r="A9" s="21">
        <v>6</v>
      </c>
      <c r="B9" s="37" t="s">
        <v>36</v>
      </c>
      <c r="C9" s="38" t="s">
        <v>23</v>
      </c>
      <c r="D9" s="102" t="s">
        <v>23</v>
      </c>
      <c r="E9" s="39" t="s">
        <v>23</v>
      </c>
      <c r="F9" s="102" t="s">
        <v>23</v>
      </c>
      <c r="G9" s="40" t="s">
        <v>23</v>
      </c>
    </row>
    <row r="10" spans="1:7" s="31" customFormat="1" ht="15.75" thickBot="1">
      <c r="A10" s="119"/>
      <c r="B10" s="94" t="s">
        <v>52</v>
      </c>
      <c r="C10" s="120">
        <v>-739.9426400000004</v>
      </c>
      <c r="D10" s="99">
        <v>-0.05733451218420237</v>
      </c>
      <c r="E10" s="96">
        <v>-376</v>
      </c>
      <c r="F10" s="99">
        <v>-0.004078931667046355</v>
      </c>
      <c r="G10" s="97">
        <v>-101.10171089508545</v>
      </c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/>
    <row r="33" s="31" customFormat="1" ht="14.25"/>
    <row r="34" spans="8:9" s="31" customFormat="1" ht="14.25">
      <c r="H34" s="22"/>
      <c r="I34" s="22"/>
    </row>
    <row r="37" spans="2:5" ht="30.75" thickBot="1">
      <c r="B37" s="42" t="s">
        <v>27</v>
      </c>
      <c r="C37" s="35" t="s">
        <v>60</v>
      </c>
      <c r="D37" s="35" t="s">
        <v>61</v>
      </c>
      <c r="E37" s="36" t="s">
        <v>56</v>
      </c>
    </row>
    <row r="38" spans="1:5" ht="14.25">
      <c r="A38" s="22">
        <v>1</v>
      </c>
      <c r="B38" s="37" t="str">
        <f>B4</f>
        <v>Оптімум</v>
      </c>
      <c r="C38" s="124">
        <f>C4</f>
        <v>-5.912270000000018</v>
      </c>
      <c r="D38" s="102">
        <f>D4</f>
        <v>-0.00979469877193144</v>
      </c>
      <c r="E38" s="40">
        <f>G4</f>
        <v>0</v>
      </c>
    </row>
    <row r="39" spans="1:5" ht="14.25">
      <c r="A39" s="22">
        <v>2</v>
      </c>
      <c r="B39" s="37" t="str">
        <f>B5</f>
        <v>ТАСК Український Капітал</v>
      </c>
      <c r="C39" s="124">
        <f>C5</f>
        <v>-10.208570000000064</v>
      </c>
      <c r="D39" s="102">
        <f>D5</f>
        <v>-0.008266365782527306</v>
      </c>
      <c r="E39" s="40">
        <f>G5</f>
        <v>0</v>
      </c>
    </row>
    <row r="40" spans="1:5" ht="14.25">
      <c r="A40" s="22">
        <v>3</v>
      </c>
      <c r="B40" s="37" t="str">
        <f aca="true" t="shared" si="0" ref="B40:D42">B6</f>
        <v>Аурум</v>
      </c>
      <c r="C40" s="124">
        <f t="shared" si="0"/>
        <v>-45.5485</v>
      </c>
      <c r="D40" s="102">
        <f t="shared" si="0"/>
        <v>-0.029260804440501248</v>
      </c>
      <c r="E40" s="40">
        <f>G6</f>
        <v>0</v>
      </c>
    </row>
    <row r="41" spans="1:5" ht="14.25">
      <c r="A41" s="22">
        <v>4</v>
      </c>
      <c r="B41" s="37" t="str">
        <f t="shared" si="0"/>
        <v>УНІВЕР.УА/Отаман: Фонд Перспективних Акцій</v>
      </c>
      <c r="C41" s="124">
        <f t="shared" si="0"/>
        <v>-58.7602300000001</v>
      </c>
      <c r="D41" s="102">
        <f t="shared" si="0"/>
        <v>-0.08030914745900392</v>
      </c>
      <c r="E41" s="40">
        <f>G7</f>
        <v>0</v>
      </c>
    </row>
    <row r="42" spans="1:5" ht="14.25">
      <c r="A42" s="22">
        <v>5</v>
      </c>
      <c r="B42" s="37" t="str">
        <f t="shared" si="0"/>
        <v>Платинум</v>
      </c>
      <c r="C42" s="124">
        <f t="shared" si="0"/>
        <v>-619.5130700000003</v>
      </c>
      <c r="D42" s="102">
        <f t="shared" si="0"/>
        <v>-0.07056902064939488</v>
      </c>
      <c r="E42" s="40">
        <f>G8</f>
        <v>-101.10171089508545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6"/>
  <sheetViews>
    <sheetView zoomScale="85" zoomScaleNormal="85" workbookViewId="0" topLeftCell="A1">
      <selection activeCell="B8" sqref="B8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27</v>
      </c>
      <c r="B1" s="70" t="s">
        <v>92</v>
      </c>
      <c r="C1" s="10"/>
      <c r="D1" s="10"/>
    </row>
    <row r="2" spans="1:4" ht="14.25">
      <c r="A2" s="27" t="s">
        <v>145</v>
      </c>
      <c r="B2" s="139">
        <v>-0.08030914745900886</v>
      </c>
      <c r="C2" s="10"/>
      <c r="D2" s="10"/>
    </row>
    <row r="3" spans="1:4" ht="14.25">
      <c r="A3" s="27" t="s">
        <v>63</v>
      </c>
      <c r="B3" s="139">
        <v>-0.05957502787763558</v>
      </c>
      <c r="C3" s="10"/>
      <c r="D3" s="10"/>
    </row>
    <row r="4" spans="1:4" ht="14.25">
      <c r="A4" s="27" t="s">
        <v>74</v>
      </c>
      <c r="B4" s="139">
        <v>-0.029260804440509047</v>
      </c>
      <c r="C4" s="10"/>
      <c r="D4" s="10"/>
    </row>
    <row r="5" spans="1:4" ht="14.25">
      <c r="A5" s="27" t="s">
        <v>76</v>
      </c>
      <c r="B5" s="139">
        <v>-0.009794698771931731</v>
      </c>
      <c r="C5" s="10"/>
      <c r="D5" s="10"/>
    </row>
    <row r="6" spans="1:4" ht="14.25">
      <c r="A6" s="27" t="s">
        <v>117</v>
      </c>
      <c r="B6" s="139">
        <v>-0.008266365782490737</v>
      </c>
      <c r="C6" s="10"/>
      <c r="D6" s="10"/>
    </row>
    <row r="7" spans="1:4" ht="14.25">
      <c r="A7" s="27" t="s">
        <v>32</v>
      </c>
      <c r="B7" s="140">
        <v>-0.0374412088663152</v>
      </c>
      <c r="C7" s="10"/>
      <c r="D7" s="10"/>
    </row>
    <row r="8" spans="1:4" ht="14.25">
      <c r="A8" s="27" t="s">
        <v>1</v>
      </c>
      <c r="B8" s="140">
        <v>-0.04944157699822116</v>
      </c>
      <c r="C8" s="10"/>
      <c r="D8" s="10"/>
    </row>
    <row r="9" spans="1:4" ht="14.25">
      <c r="A9" s="27" t="s">
        <v>0</v>
      </c>
      <c r="B9" s="140">
        <v>-0.012131283755712485</v>
      </c>
      <c r="C9" s="10"/>
      <c r="D9" s="10"/>
    </row>
    <row r="10" spans="1:4" ht="14.25">
      <c r="A10" s="27" t="s">
        <v>33</v>
      </c>
      <c r="B10" s="140">
        <v>0.05392070456225295</v>
      </c>
      <c r="C10" s="10"/>
      <c r="D10" s="10"/>
    </row>
    <row r="11" spans="1:4" ht="14.25">
      <c r="A11" s="27" t="s">
        <v>34</v>
      </c>
      <c r="B11" s="140">
        <v>0.05700529955762512</v>
      </c>
      <c r="C11" s="10"/>
      <c r="D11" s="10"/>
    </row>
    <row r="12" spans="1:4" ht="14.25">
      <c r="A12" s="27" t="s">
        <v>35</v>
      </c>
      <c r="B12" s="140">
        <v>0.018904109589041096</v>
      </c>
      <c r="C12" s="10"/>
      <c r="D12" s="10"/>
    </row>
    <row r="13" spans="1:4" ht="15" thickBot="1">
      <c r="A13" s="82" t="s">
        <v>91</v>
      </c>
      <c r="B13" s="141">
        <v>0.10344128510440065</v>
      </c>
      <c r="C13" s="10"/>
      <c r="D13" s="10"/>
    </row>
    <row r="14" spans="2:4" ht="12.75">
      <c r="B14" s="10"/>
      <c r="C14" s="10"/>
      <c r="D14" s="10"/>
    </row>
    <row r="15" spans="1:4" ht="14.25">
      <c r="A15" s="57"/>
      <c r="B15" s="58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spans="1:4" ht="14.25">
      <c r="A18" s="57"/>
      <c r="B18" s="58"/>
      <c r="C18" s="10"/>
      <c r="D18" s="10"/>
    </row>
    <row r="19" spans="1:4" ht="14.25">
      <c r="A19" s="57"/>
      <c r="B19" s="58"/>
      <c r="C19" s="10"/>
      <c r="D19" s="10"/>
    </row>
    <row r="20" ht="12.75">
      <c r="B20" s="10"/>
    </row>
    <row r="24" spans="1:2" ht="12.75">
      <c r="A24" s="7"/>
      <c r="B24" s="8"/>
    </row>
    <row r="25" ht="12.75">
      <c r="B25" s="8"/>
    </row>
    <row r="26" ht="12.75">
      <c r="B26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2016-02-04T14:28:52Z</dcterms:modified>
  <cp:category/>
  <cp:version/>
  <cp:contentType/>
  <cp:contentStatus/>
</cp:coreProperties>
</file>