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1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<sst xmlns="http://schemas.openxmlformats.org/spreadsheetml/2006/main" count="465" uniqueCount="152">
  <si>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</si>
  <si>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</si>
  <si>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</si>
  <si>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</si>
  <si>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</si>
  <si>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</si>
  <si>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</si>
  <si>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</si>
  <si>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</si>
  <si>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</si>
  <si>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</si>
  <si>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</si>
  <si>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</si>
  <si>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</si>
  <si>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</si>
  <si>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</si>
  <si>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</si>
  <si>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</si>
  <si>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</si>
  <si>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</si>
  <si>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Преміум-фонд Індексний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</si>
  <si>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</si>
  <si>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</si>
  <si>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</si>
  <si>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</si>
  <si>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</si>
  <si>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</si>
  <si>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</si>
  <si>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</si>
  <si>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</si>
  <si>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</si>
  <si>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</si>
  <si>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</si>
  <si>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</si>
  <si>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</si>
  <si>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</si>
  <si>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</si>
  <si>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</si>
  <si>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</si>
  <si>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</si>
  <si>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</si>
  <si>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</si>
  <si>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</si>
  <si>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</si>
  <si>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</si>
  <si>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</si>
  <si>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</si>
  <si>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</si>
  <si>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</si>
  <si>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</si>
  <si>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</si>
  <si>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</si>
  <si>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</si>
  <si>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</si>
  <si>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</si>
  <si>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</si>
  <si>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</si>
  <si>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</si>
  <si>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</si>
  <si>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</si>
  <si>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</si>
  <si>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</si>
  <si>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</si>
  <si>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</si>
  <si>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</si>
  <si>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</si>
  <si>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</si>
  <si>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</si>
  <si>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</si>
  <si>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</si>
  <si>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</si>
  <si>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</si>
  <si>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</si>
  <si>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</si>
  <si>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</si>
  <si>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</si>
  <si>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</si>
  <si>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</si>
  <si>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</si>
  <si>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</si>
  <si>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</si>
  <si>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</si>
  <si>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</si>
  <si>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</si>
  <si>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</si>
  <si>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</si>
  <si>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</si>
  <si>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</si>
  <si>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</si>
  <si>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</si>
  <si>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</si>
  <si>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</si>
  <si>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</si>
  <si>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</si>
  <si>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</si>
  <si>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</si>
  <si>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</si>
  <si>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</si>
  <si>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</si>
  <si>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</si>
  <si>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</si>
  <si>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</si>
  <si>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</si>
  <si>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</si>
  <si>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</si>
  <si>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</si>
  <si>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</si>
  <si>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</si>
  <si>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</si>
  <si>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</si>
  <si>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</si>
  <si>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</si>
  <si>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</si>
  <si>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</si>
  <si>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</si>
  <si>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</si>
  <si>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</si>
  <si>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</si>
  <si>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</si>
  <si>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</si>
  <si>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</si>
  <si>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</si>
  <si>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</si>
  <si>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</si>
  <si>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</si>
  <si>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</si>
  <si>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</si>
  <si>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</si>
  <si>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</si>
  <si>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</si>
  <si>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</si>
  <si>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</si>
  <si>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</si>
  <si>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</si>
  <si>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</si>
  <si>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ОТП Облігаційний</t>
  </si>
  <si>
    <t>"Золотий" депозит (за офіційним курсом золота)</t>
  </si>
  <si>
    <t>ТАСК Український Капітал</t>
  </si>
  <si>
    <t>ТАСК Універсал</t>
  </si>
  <si>
    <t>з початку 2015 року</t>
  </si>
  <si>
    <t>спец.</t>
  </si>
  <si>
    <t>серпень</t>
  </si>
  <si>
    <t>Преміум - фонд збалансований</t>
  </si>
  <si>
    <t>вересень</t>
  </si>
  <si>
    <t>Конкорд Достаток</t>
  </si>
  <si>
    <t>Бонум Оптімум</t>
  </si>
  <si>
    <t>ТОВ КУА "Бонум Груп"</t>
  </si>
  <si>
    <t>http://bonum-group.com/</t>
  </si>
  <si>
    <t>Конкорд Стабільність</t>
  </si>
  <si>
    <t>Запорізькі феросплави</t>
  </si>
  <si>
    <t>ЗАТ КУА "СЛАВУТИЧ-ІНВЕСТ"</t>
  </si>
  <si>
    <t>http://www.universalna-am.com/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</si>
</sst>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4" fontId="11" fillId="0" borderId="4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11" fillId="0" borderId="48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9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0" xfId="21" applyNumberFormat="1" applyFont="1" applyFill="1" applyBorder="1" applyAlignment="1">
      <alignment horizontal="right" vertical="center" indent="1"/>
      <protection/>
    </xf>
    <xf numFmtId="10" fontId="20" fillId="0" borderId="50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5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left" vertical="center" wrapText="1" shrinkToFit="1"/>
    </xf>
    <xf numFmtId="4" fontId="11" fillId="0" borderId="52" xfId="0" applyNumberFormat="1" applyFont="1" applyFill="1" applyBorder="1" applyAlignment="1">
      <alignment horizontal="right" vertical="center" indent="1"/>
    </xf>
    <xf numFmtId="10" fontId="22" fillId="0" borderId="52" xfId="21" applyNumberFormat="1" applyFont="1" applyFill="1" applyBorder="1" applyAlignment="1">
      <alignment horizontal="right" vertical="center" wrapText="1" indent="1"/>
      <protection/>
    </xf>
    <xf numFmtId="4" fontId="11" fillId="0" borderId="53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22" fillId="0" borderId="44" xfId="20" applyFont="1" applyFill="1" applyBorder="1" applyAlignment="1">
      <alignment horizontal="left" vertical="center" wrapTex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4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7" xfId="0" applyBorder="1" applyAlignment="1">
      <alignment/>
    </xf>
    <xf numFmtId="0" fontId="10" fillId="0" borderId="38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14358139"/>
        <c:axId val="62114388"/>
      </c:barChart>
      <c:catAx>
        <c:axId val="143581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62114388"/>
        <c:crosses val="autoZero"/>
        <c:auto val="1"/>
        <c:lblOffset val="0"/>
        <c:noMultiLvlLbl val="0"/>
      </c:catAx>
      <c:valAx>
        <c:axId val="62114388"/>
        <c:scaling>
          <c:orientation val="minMax"/>
          <c:max val="0.2"/>
          <c:min val="-0.23"/>
        </c:scaling>
        <c:axPos val="l"/>
        <c:delete val="0"/>
        <c:numFmt formatCode="0%" sourceLinked="0"/>
        <c:majorTickMark val="out"/>
        <c:minorTickMark val="none"/>
        <c:tickLblPos val="nextTo"/>
        <c:crossAx val="143581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25"/>
          <c:w val="1"/>
          <c:h val="0.62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22158581"/>
        <c:axId val="65209502"/>
      </c:barChart>
      <c:catAx>
        <c:axId val="221585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09502"/>
        <c:crosses val="autoZero"/>
        <c:auto val="0"/>
        <c:lblOffset val="100"/>
        <c:tickLblSkip val="1"/>
        <c:noMultiLvlLbl val="0"/>
      </c:catAx>
      <c:valAx>
        <c:axId val="65209502"/>
        <c:scaling>
          <c:orientation val="minMax"/>
          <c:max val="0.25"/>
          <c:min val="-0.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58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В_ВЧА!$B$30:$B$40</c:f>
              <c:strCache/>
            </c:strRef>
          </c:cat>
          <c:val>
            <c:numRef>
              <c:f>В_ВЧА!$C$30:$C$40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В_ВЧА!$B$30:$B$40</c:f>
              <c:strCache/>
            </c:strRef>
          </c:cat>
          <c:val>
            <c:numRef>
              <c:f>В_ВЧА!$D$30:$D$40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75"/>
          <c:w val="0.97075"/>
          <c:h val="0.5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ВЧА'!$C$62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ВЧА'!$B$63:$B$73</c:f>
              <c:strCache/>
            </c:strRef>
          </c:cat>
          <c:val>
            <c:numRef>
              <c:f>'В_динаміка ВЧА'!$C$63:$C$73</c:f>
              <c:numCache/>
            </c:numRef>
          </c:val>
        </c:ser>
        <c:ser>
          <c:idx val="0"/>
          <c:order val="1"/>
          <c:tx>
            <c:strRef>
              <c:f>'В_динаміка ВЧА'!$E$62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ВЧА'!$B$63:$B$73</c:f>
              <c:strCache/>
            </c:strRef>
          </c:cat>
          <c:val>
            <c:numRef>
              <c:f>'В_динаміка ВЧА'!$E$63:$E$73</c:f>
              <c:numCache/>
            </c:numRef>
          </c:val>
        </c:ser>
        <c:overlap val="-30"/>
        <c:axId val="50014607"/>
        <c:axId val="47478280"/>
      </c:barChart>
      <c:lineChart>
        <c:grouping val="standard"/>
        <c:varyColors val="0"/>
        <c:ser>
          <c:idx val="2"/>
          <c:order val="2"/>
          <c:tx>
            <c:strRef>
              <c:f>'В_динаміка ВЧА'!$D$62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ВЧА'!$B$63:$B$72</c:f>
              <c:strCache/>
            </c:strRef>
          </c:cat>
          <c:val>
            <c:numRef>
              <c:f>'В_динаміка ВЧА'!$D$63:$D$72</c:f>
              <c:numCache/>
            </c:numRef>
          </c:val>
          <c:smooth val="0"/>
        </c:ser>
        <c:axId val="24651337"/>
        <c:axId val="20535442"/>
      </c:lineChart>
      <c:catAx>
        <c:axId val="500146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7478280"/>
        <c:crosses val="autoZero"/>
        <c:auto val="0"/>
        <c:lblOffset val="40"/>
        <c:noMultiLvlLbl val="0"/>
      </c:catAx>
      <c:valAx>
        <c:axId val="47478280"/>
        <c:scaling>
          <c:orientation val="minMax"/>
          <c:max val="250"/>
          <c:min val="-350"/>
        </c:scaling>
        <c:axPos val="l"/>
        <c:delete val="0"/>
        <c:numFmt formatCode="#,##0" sourceLinked="0"/>
        <c:majorTickMark val="in"/>
        <c:minorTickMark val="none"/>
        <c:tickLblPos val="nextTo"/>
        <c:crossAx val="50014607"/>
        <c:crossesAt val="1"/>
        <c:crossBetween val="between"/>
        <c:dispUnits/>
      </c:valAx>
      <c:catAx>
        <c:axId val="24651337"/>
        <c:scaling>
          <c:orientation val="minMax"/>
        </c:scaling>
        <c:axPos val="b"/>
        <c:delete val="1"/>
        <c:majorTickMark val="in"/>
        <c:minorTickMark val="none"/>
        <c:tickLblPos val="nextTo"/>
        <c:crossAx val="20535442"/>
        <c:crosses val="autoZero"/>
        <c:auto val="0"/>
        <c:lblOffset val="100"/>
        <c:noMultiLvlLbl val="0"/>
      </c:catAx>
      <c:valAx>
        <c:axId val="20535442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2465133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575"/>
          <c:y val="0.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'В_діаграма(дох)'!$A$2:$A$29</c:f>
              <c:strCache/>
            </c:strRef>
          </c:cat>
          <c:val>
            <c:numRef>
              <c:f>'В_діаграма(дох)'!$B$2:$B$29</c:f>
              <c:numCache/>
            </c:numRef>
          </c:val>
        </c:ser>
        <c:gapWidth val="60"/>
        <c:axId val="50601251"/>
        <c:axId val="52758076"/>
      </c:barChart>
      <c:catAx>
        <c:axId val="50601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58076"/>
        <c:crosses val="autoZero"/>
        <c:auto val="0"/>
        <c:lblOffset val="0"/>
        <c:tickLblSkip val="1"/>
        <c:noMultiLvlLbl val="0"/>
      </c:catAx>
      <c:valAx>
        <c:axId val="52758076"/>
        <c:scaling>
          <c:orientation val="minMax"/>
          <c:max val="0.03"/>
          <c:min val="-0.1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01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ВЧА'!$B$39:$B$44</c:f>
              <c:strCache/>
            </c:strRef>
          </c:cat>
          <c:val>
            <c:numRef>
              <c:f>'І_динаміка ВЧА'!$C$39:$C$44</c:f>
              <c:numCache/>
            </c:numRef>
          </c:val>
        </c:ser>
        <c:ser>
          <c:idx val="0"/>
          <c:order val="1"/>
          <c:tx>
            <c:strRef>
              <c:f>'І_динаміка ВЧА'!$E$38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ВЧА'!$B$39:$B$44</c:f>
              <c:strCache/>
            </c:strRef>
          </c:cat>
          <c:val>
            <c:numRef>
              <c:f>'І_динаміка ВЧА'!$E$39:$E$44</c:f>
              <c:numCache/>
            </c:numRef>
          </c:val>
        </c:ser>
        <c:overlap val="-20"/>
        <c:axId val="5060637"/>
        <c:axId val="45545734"/>
      </c:barChart>
      <c:lineChart>
        <c:grouping val="standard"/>
        <c:varyColors val="0"/>
        <c:ser>
          <c:idx val="2"/>
          <c:order val="2"/>
          <c:tx>
            <c:strRef>
              <c:f>'І_динаміка ВЧА'!$D$38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ВЧА'!$D$39:$D$44</c:f>
              <c:numCache/>
            </c:numRef>
          </c:val>
          <c:smooth val="0"/>
        </c:ser>
        <c:axId val="7258423"/>
        <c:axId val="65325808"/>
      </c:lineChart>
      <c:catAx>
        <c:axId val="50606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5545734"/>
        <c:crosses val="autoZero"/>
        <c:auto val="0"/>
        <c:lblOffset val="100"/>
        <c:noMultiLvlLbl val="0"/>
      </c:catAx>
      <c:valAx>
        <c:axId val="45545734"/>
        <c:scaling>
          <c:orientation val="minMax"/>
          <c:max val="2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60637"/>
        <c:crossesAt val="1"/>
        <c:crossBetween val="between"/>
        <c:dispUnits/>
      </c:valAx>
      <c:catAx>
        <c:axId val="7258423"/>
        <c:scaling>
          <c:orientation val="minMax"/>
        </c:scaling>
        <c:axPos val="b"/>
        <c:delete val="1"/>
        <c:majorTickMark val="in"/>
        <c:minorTickMark val="none"/>
        <c:tickLblPos val="nextTo"/>
        <c:crossAx val="65325808"/>
        <c:crosses val="autoZero"/>
        <c:auto val="0"/>
        <c:lblOffset val="100"/>
        <c:noMultiLvlLbl val="0"/>
      </c:catAx>
      <c:valAx>
        <c:axId val="65325808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72584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5"/>
          <c:w val="0.964"/>
          <c:h val="0.8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'І_діаграма(дох)'!$A$2:$A$14</c:f>
              <c:strCache/>
            </c:strRef>
          </c:cat>
          <c:val>
            <c:numRef>
              <c:f>'І_діаграма(дох)'!$B$2:$B$14</c:f>
              <c:numCache/>
            </c:numRef>
          </c:val>
        </c:ser>
        <c:gapWidth val="60"/>
        <c:axId val="51061361"/>
        <c:axId val="56899066"/>
      </c:barChart>
      <c:catAx>
        <c:axId val="51061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99066"/>
        <c:crosses val="autoZero"/>
        <c:auto val="0"/>
        <c:lblOffset val="100"/>
        <c:tickLblSkip val="1"/>
        <c:noMultiLvlLbl val="0"/>
      </c:catAx>
      <c:valAx>
        <c:axId val="56899066"/>
        <c:scaling>
          <c:orientation val="minMax"/>
          <c:max val="0.03"/>
          <c:min val="-0.1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61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ВЧА'!$C$37:$C$40</c:f>
              <c:numCache/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ВЧА'!$E$37:$E$40</c:f>
              <c:numCache/>
            </c:numRef>
          </c:val>
        </c:ser>
        <c:overlap val="-20"/>
        <c:axId val="42329547"/>
        <c:axId val="45421604"/>
      </c:barChart>
      <c:lineChart>
        <c:grouping val="standard"/>
        <c:varyColors val="0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ВЧА'!$D$37:$D$40</c:f>
              <c:numCache/>
            </c:numRef>
          </c:val>
          <c:smooth val="0"/>
        </c:ser>
        <c:axId val="6141253"/>
        <c:axId val="55271278"/>
      </c:lineChart>
      <c:catAx>
        <c:axId val="423295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5421604"/>
        <c:crosses val="autoZero"/>
        <c:auto val="0"/>
        <c:lblOffset val="100"/>
        <c:noMultiLvlLbl val="0"/>
      </c:catAx>
      <c:valAx>
        <c:axId val="4542160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2329547"/>
        <c:crossesAt val="1"/>
        <c:crossBetween val="between"/>
        <c:dispUnits/>
      </c:valAx>
      <c:catAx>
        <c:axId val="6141253"/>
        <c:scaling>
          <c:orientation val="minMax"/>
        </c:scaling>
        <c:axPos val="b"/>
        <c:delete val="1"/>
        <c:majorTickMark val="in"/>
        <c:minorTickMark val="none"/>
        <c:tickLblPos val="nextTo"/>
        <c:crossAx val="55271278"/>
        <c:crosses val="autoZero"/>
        <c:auto val="0"/>
        <c:lblOffset val="100"/>
        <c:noMultiLvlLbl val="0"/>
      </c:catAx>
      <c:valAx>
        <c:axId val="55271278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1412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25"/>
          <c:w val="1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'З_діаграма(дох)'!$A$2:$A$12</c:f>
              <c:strCache/>
            </c:strRef>
          </c:cat>
          <c:val>
            <c:numRef>
              <c:f>'З_діаграма(дох)'!$B$2:$B$12</c:f>
              <c:numCache/>
            </c:numRef>
          </c:val>
        </c:ser>
        <c:gapWidth val="60"/>
        <c:axId val="27679455"/>
        <c:axId val="47788504"/>
      </c:barChart>
      <c:catAx>
        <c:axId val="27679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88504"/>
        <c:crosses val="autoZero"/>
        <c:auto val="0"/>
        <c:lblOffset val="100"/>
        <c:tickLblSkip val="1"/>
        <c:noMultiLvlLbl val="0"/>
      </c:catAx>
      <c:valAx>
        <c:axId val="47788504"/>
        <c:scaling>
          <c:orientation val="minMax"/>
          <c:max val="0.03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79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40</xdr:row>
      <xdr:rowOff>95250</xdr:rowOff>
    </xdr:from>
    <xdr:to>
      <xdr:col>4</xdr:col>
      <xdr:colOff>609600</xdr:colOff>
      <xdr:row>64</xdr:row>
      <xdr:rowOff>95250</xdr:rowOff>
    </xdr:to>
    <xdr:graphicFrame>
      <xdr:nvGraphicFramePr>
        <xdr:cNvPr id="1" name="Chart 2"/>
        <xdr:cNvGraphicFramePr/>
      </xdr:nvGraphicFramePr>
      <xdr:xfrm>
        <a:off x="304800" y="75723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104775</xdr:rowOff>
    </xdr:from>
    <xdr:to>
      <xdr:col>12</xdr:col>
      <xdr:colOff>390525</xdr:colOff>
      <xdr:row>53</xdr:row>
      <xdr:rowOff>161925</xdr:rowOff>
    </xdr:to>
    <xdr:graphicFrame>
      <xdr:nvGraphicFramePr>
        <xdr:cNvPr id="1" name="Chart 7"/>
        <xdr:cNvGraphicFramePr/>
      </xdr:nvGraphicFramePr>
      <xdr:xfrm>
        <a:off x="47625" y="5638800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53</xdr:row>
      <xdr:rowOff>38100</xdr:rowOff>
    </xdr:to>
    <xdr:graphicFrame>
      <xdr:nvGraphicFramePr>
        <xdr:cNvPr id="1" name="Chart 1"/>
        <xdr:cNvGraphicFramePr/>
      </xdr:nvGraphicFramePr>
      <xdr:xfrm>
        <a:off x="6105525" y="190500"/>
        <a:ext cx="10658475" cy="901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19050</xdr:rowOff>
    </xdr:from>
    <xdr:to>
      <xdr:col>9</xdr:col>
      <xdr:colOff>666750</xdr:colOff>
      <xdr:row>31</xdr:row>
      <xdr:rowOff>152400</xdr:rowOff>
    </xdr:to>
    <xdr:graphicFrame>
      <xdr:nvGraphicFramePr>
        <xdr:cNvPr id="1" name="Chart 8"/>
        <xdr:cNvGraphicFramePr/>
      </xdr:nvGraphicFramePr>
      <xdr:xfrm>
        <a:off x="85725" y="265747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9</xdr:col>
      <xdr:colOff>647700</xdr:colOff>
      <xdr:row>26</xdr:row>
      <xdr:rowOff>152400</xdr:rowOff>
    </xdr:to>
    <xdr:graphicFrame>
      <xdr:nvGraphicFramePr>
        <xdr:cNvPr id="1" name="Chart 8"/>
        <xdr:cNvGraphicFramePr/>
      </xdr:nvGraphicFramePr>
      <xdr:xfrm>
        <a:off x="323850" y="21050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pioglobal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delta-capital.com.ua/" TargetMode="External" /><Relationship Id="rId14" Type="http://schemas.openxmlformats.org/officeDocument/2006/relationships/hyperlink" Target="http://am.concorde.ua/" TargetMode="External" /><Relationship Id="rId15" Type="http://schemas.openxmlformats.org/officeDocument/2006/relationships/hyperlink" Target="http://www.vseswit.com.ua/" TargetMode="External" /><Relationship Id="rId16" Type="http://schemas.openxmlformats.org/officeDocument/2006/relationships/hyperlink" Target="http://pioglobal.ua/" TargetMode="External" /><Relationship Id="rId17" Type="http://schemas.openxmlformats.org/officeDocument/2006/relationships/hyperlink" Target="http://www.seb.ua/" TargetMode="External" /><Relationship Id="rId18" Type="http://schemas.openxmlformats.org/officeDocument/2006/relationships/hyperlink" Target="http://art-capital.com.ua/" TargetMode="External" /><Relationship Id="rId19" Type="http://schemas.openxmlformats.org/officeDocument/2006/relationships/hyperlink" Target="http://www.dragon-am.com/" TargetMode="External" /><Relationship Id="rId20" Type="http://schemas.openxmlformats.org/officeDocument/2006/relationships/drawing" Target="../drawings/drawing2.xm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dragon-am.com/" TargetMode="External" /><Relationship Id="rId5" Type="http://schemas.openxmlformats.org/officeDocument/2006/relationships/hyperlink" Target="http://www.sem.biz.ua/" TargetMode="External" /><Relationship Id="rId6" Type="http://schemas.openxmlformats.org/officeDocument/2006/relationships/hyperlink" Target="http://www.kua-absolut.com/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zoomScale="85" zoomScaleNormal="85" workbookViewId="0" topLeftCell="A1">
      <selection activeCell="F5" sqref="F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9" t="s">
        <v>121</v>
      </c>
      <c r="B1" s="79"/>
      <c r="C1" s="79"/>
      <c r="D1" s="80"/>
      <c r="E1" s="80"/>
      <c r="F1" s="80"/>
    </row>
    <row r="2" spans="1:9" ht="15.75" thickBot="1">
      <c r="A2" s="25" t="s">
        <v>70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4" t="s">
        <v>141</v>
      </c>
      <c r="B3" s="95">
        <v>-0.02127596614783689</v>
      </c>
      <c r="C3" s="95">
        <v>0.004161029803632088</v>
      </c>
      <c r="D3" s="95">
        <v>0.004233487382937412</v>
      </c>
      <c r="E3" s="95">
        <v>-0.0029316165576339648</v>
      </c>
      <c r="F3" s="95">
        <v>0.001241675992049468</v>
      </c>
      <c r="G3" s="62"/>
      <c r="H3" s="62"/>
      <c r="I3" s="2"/>
      <c r="J3" s="2"/>
      <c r="K3" s="2"/>
      <c r="L3" s="2"/>
    </row>
    <row r="4" spans="1:12" ht="14.25">
      <c r="A4" s="94" t="s">
        <v>143</v>
      </c>
      <c r="B4" s="95">
        <v>-0.08967498110355265</v>
      </c>
      <c r="C4" s="95">
        <v>-0.10964706362652832</v>
      </c>
      <c r="D4" s="95">
        <v>-0.025265622121405446</v>
      </c>
      <c r="E4" s="95">
        <v>-0.05231611802838704</v>
      </c>
      <c r="F4" s="95">
        <v>-0.060931898027502734</v>
      </c>
      <c r="G4" s="62"/>
      <c r="H4" s="62"/>
      <c r="I4" s="2"/>
      <c r="J4" s="2"/>
      <c r="K4" s="2"/>
      <c r="L4" s="2"/>
    </row>
    <row r="5" spans="1:12" ht="15" thickBot="1">
      <c r="A5" s="83" t="s">
        <v>139</v>
      </c>
      <c r="B5" s="85">
        <v>-0.2218288018194977</v>
      </c>
      <c r="C5" s="85">
        <v>-0.1557630891319074</v>
      </c>
      <c r="D5" s="85">
        <v>0.19510427958810841</v>
      </c>
      <c r="E5" s="85">
        <v>0.019801016308515995</v>
      </c>
      <c r="F5" s="85">
        <v>0.09075791713354045</v>
      </c>
      <c r="G5" s="62"/>
      <c r="H5" s="62"/>
      <c r="I5" s="2"/>
      <c r="J5" s="2"/>
      <c r="K5" s="2"/>
      <c r="L5" s="2"/>
    </row>
    <row r="6" spans="1:14" ht="14.25">
      <c r="A6" s="77"/>
      <c r="B6" s="76"/>
      <c r="C6" s="76"/>
      <c r="D6" s="78"/>
      <c r="E6" s="78"/>
      <c r="F6" s="78"/>
      <c r="G6" s="10"/>
      <c r="J6" s="2"/>
      <c r="K6" s="2"/>
      <c r="L6" s="2"/>
      <c r="M6" s="2"/>
      <c r="N6" s="2"/>
    </row>
    <row r="7" spans="1:14" ht="14.25">
      <c r="A7" s="77"/>
      <c r="B7" s="78"/>
      <c r="C7" s="78"/>
      <c r="D7" s="78"/>
      <c r="E7" s="78"/>
      <c r="F7" s="78"/>
      <c r="J7" s="4"/>
      <c r="K7" s="4"/>
      <c r="L7" s="4"/>
      <c r="M7" s="4"/>
      <c r="N7" s="4"/>
    </row>
    <row r="8" spans="1:6" ht="14.25">
      <c r="A8" s="77"/>
      <c r="B8" s="78"/>
      <c r="C8" s="78"/>
      <c r="D8" s="78"/>
      <c r="E8" s="78"/>
      <c r="F8" s="78"/>
    </row>
    <row r="9" spans="1:6" ht="14.25">
      <c r="A9" s="77"/>
      <c r="B9" s="78"/>
      <c r="C9" s="78"/>
      <c r="D9" s="78"/>
      <c r="E9" s="78"/>
      <c r="F9" s="78"/>
    </row>
    <row r="10" spans="1:14" ht="14.25">
      <c r="A10" s="77"/>
      <c r="B10" s="78"/>
      <c r="C10" s="78"/>
      <c r="D10" s="78"/>
      <c r="E10" s="78"/>
      <c r="F10" s="78"/>
      <c r="N10" s="10"/>
    </row>
    <row r="11" spans="1:6" ht="14.25">
      <c r="A11" s="77"/>
      <c r="B11" s="78"/>
      <c r="C11" s="78"/>
      <c r="D11" s="78"/>
      <c r="E11" s="78"/>
      <c r="F11" s="78"/>
    </row>
    <row r="12" spans="1:6" ht="14.25">
      <c r="A12" s="77"/>
      <c r="B12" s="78"/>
      <c r="C12" s="78"/>
      <c r="D12" s="78"/>
      <c r="E12" s="78"/>
      <c r="F12" s="78"/>
    </row>
    <row r="13" spans="1:6" ht="14.25">
      <c r="A13" s="77"/>
      <c r="B13" s="78"/>
      <c r="C13" s="78"/>
      <c r="D13" s="78"/>
      <c r="E13" s="78"/>
      <c r="F13" s="78"/>
    </row>
    <row r="14" spans="1:6" ht="14.25">
      <c r="A14" s="77"/>
      <c r="B14" s="78"/>
      <c r="C14" s="78"/>
      <c r="D14" s="78"/>
      <c r="E14" s="78"/>
      <c r="F14" s="78"/>
    </row>
    <row r="15" spans="1:6" ht="14.25">
      <c r="A15" s="77"/>
      <c r="B15" s="78"/>
      <c r="C15" s="78"/>
      <c r="D15" s="78"/>
      <c r="E15" s="78"/>
      <c r="F15" s="78"/>
    </row>
    <row r="16" spans="1:6" ht="14.25">
      <c r="A16" s="77"/>
      <c r="B16" s="78"/>
      <c r="C16" s="78"/>
      <c r="D16" s="78"/>
      <c r="E16" s="78"/>
      <c r="F16" s="78"/>
    </row>
    <row r="17" spans="1:6" ht="14.25">
      <c r="A17" s="77"/>
      <c r="B17" s="78"/>
      <c r="C17" s="78"/>
      <c r="D17" s="78"/>
      <c r="E17" s="78"/>
      <c r="F17" s="78"/>
    </row>
    <row r="18" spans="1:6" ht="14.25">
      <c r="A18" s="77"/>
      <c r="B18" s="78"/>
      <c r="C18" s="78"/>
      <c r="D18" s="78"/>
      <c r="E18" s="78"/>
      <c r="F18" s="78"/>
    </row>
    <row r="19" spans="1:6" ht="14.25">
      <c r="A19" s="77"/>
      <c r="B19" s="78"/>
      <c r="C19" s="78"/>
      <c r="D19" s="78"/>
      <c r="E19" s="78"/>
      <c r="F19" s="78"/>
    </row>
    <row r="20" spans="1:6" ht="14.25">
      <c r="A20" s="77"/>
      <c r="B20" s="78"/>
      <c r="C20" s="78"/>
      <c r="D20" s="78"/>
      <c r="E20" s="78"/>
      <c r="F20" s="78"/>
    </row>
    <row r="21" spans="1:6" ht="15" thickBot="1">
      <c r="A21" s="77"/>
      <c r="B21" s="78"/>
      <c r="C21" s="78"/>
      <c r="D21" s="78"/>
      <c r="E21" s="78"/>
      <c r="F21" s="78"/>
    </row>
    <row r="22" spans="1:6" ht="30.75" thickBot="1">
      <c r="A22" s="25" t="s">
        <v>105</v>
      </c>
      <c r="B22" s="18" t="s">
        <v>110</v>
      </c>
      <c r="C22" s="18" t="s">
        <v>89</v>
      </c>
      <c r="D22" s="82"/>
      <c r="E22" s="78"/>
      <c r="F22" s="78"/>
    </row>
    <row r="23" spans="1:6" ht="14.25">
      <c r="A23" s="27" t="s">
        <v>1</v>
      </c>
      <c r="B23" s="28">
        <v>-0.10964706362652832</v>
      </c>
      <c r="C23" s="69">
        <v>-0.1557630891319074</v>
      </c>
      <c r="D23" s="82"/>
      <c r="E23" s="78"/>
      <c r="F23" s="78"/>
    </row>
    <row r="24" spans="1:6" ht="14.25">
      <c r="A24" s="27" t="s">
        <v>0</v>
      </c>
      <c r="B24" s="28">
        <v>-0.08967498110355265</v>
      </c>
      <c r="C24" s="69">
        <v>-0.2218288018194977</v>
      </c>
      <c r="D24" s="82"/>
      <c r="E24" s="78"/>
      <c r="F24" s="78"/>
    </row>
    <row r="25" spans="1:6" ht="14.25">
      <c r="A25" s="27" t="s">
        <v>9</v>
      </c>
      <c r="B25" s="28">
        <v>-0.07952841854733173</v>
      </c>
      <c r="C25" s="69">
        <v>-0.0035883803408101045</v>
      </c>
      <c r="D25" s="82"/>
      <c r="E25" s="78"/>
      <c r="F25" s="78"/>
    </row>
    <row r="26" spans="1:6" ht="14.25">
      <c r="A26" s="27" t="s">
        <v>66</v>
      </c>
      <c r="B26" s="28">
        <v>-0.05936900191938577</v>
      </c>
      <c r="C26" s="69">
        <v>-0.00834692870964071</v>
      </c>
      <c r="D26" s="82"/>
      <c r="E26" s="78"/>
      <c r="F26" s="78"/>
    </row>
    <row r="27" spans="1:6" ht="14.25">
      <c r="A27" s="27" t="s">
        <v>10</v>
      </c>
      <c r="B27" s="28">
        <v>-0.05838708859920494</v>
      </c>
      <c r="C27" s="69">
        <v>-0.014798761925644</v>
      </c>
      <c r="D27" s="82"/>
      <c r="E27" s="78"/>
      <c r="F27" s="78"/>
    </row>
    <row r="28" spans="1:6" ht="14.25">
      <c r="A28" s="27" t="s">
        <v>93</v>
      </c>
      <c r="B28" s="28">
        <v>-0.0520433656248378</v>
      </c>
      <c r="C28" s="69">
        <v>0.17639856509691332</v>
      </c>
      <c r="D28" s="82"/>
      <c r="E28" s="78"/>
      <c r="F28" s="78"/>
    </row>
    <row r="29" spans="1:6" ht="28.5">
      <c r="A29" s="27" t="s">
        <v>5</v>
      </c>
      <c r="B29" s="28">
        <v>-0.04778685870743038</v>
      </c>
      <c r="C29" s="69">
        <v>-0.035702711154491196</v>
      </c>
      <c r="D29" s="82"/>
      <c r="E29" s="78"/>
      <c r="F29" s="78"/>
    </row>
    <row r="30" spans="1:6" ht="14.25">
      <c r="A30" s="27" t="s">
        <v>134</v>
      </c>
      <c r="B30" s="28">
        <v>-0.044987544541551405</v>
      </c>
      <c r="C30" s="69">
        <v>-0.10776185911552116</v>
      </c>
      <c r="D30" s="82"/>
      <c r="E30" s="78"/>
      <c r="F30" s="78"/>
    </row>
    <row r="31" spans="1:6" ht="14.25">
      <c r="A31" s="27" t="s">
        <v>6</v>
      </c>
      <c r="B31" s="28">
        <v>-0.042480576838349826</v>
      </c>
      <c r="C31" s="69">
        <v>0.049404787141329454</v>
      </c>
      <c r="D31" s="82"/>
      <c r="E31" s="78"/>
      <c r="F31" s="78"/>
    </row>
    <row r="32" spans="1:6" ht="14.25">
      <c r="A32" s="27" t="s">
        <v>8</v>
      </c>
      <c r="B32" s="28">
        <v>-0.03803682227240812</v>
      </c>
      <c r="C32" s="69">
        <v>-0.1129649250460617</v>
      </c>
      <c r="D32" s="82"/>
      <c r="E32" s="78"/>
      <c r="F32" s="78"/>
    </row>
    <row r="33" spans="1:6" ht="14.25">
      <c r="A33" s="27" t="s">
        <v>7</v>
      </c>
      <c r="B33" s="28">
        <v>-0.029822629538695966</v>
      </c>
      <c r="C33" s="69">
        <v>-0.07413930044295103</v>
      </c>
      <c r="D33" s="82"/>
      <c r="E33" s="78"/>
      <c r="F33" s="78"/>
    </row>
    <row r="34" spans="1:6" ht="14.25">
      <c r="A34" s="27" t="s">
        <v>12</v>
      </c>
      <c r="B34" s="28">
        <v>-0.026442819620927094</v>
      </c>
      <c r="C34" s="69">
        <v>-0.07706395558439683</v>
      </c>
      <c r="D34" s="82"/>
      <c r="E34" s="78"/>
      <c r="F34" s="78"/>
    </row>
    <row r="35" spans="1:6" ht="15" thickBot="1">
      <c r="A35" s="83" t="s">
        <v>11</v>
      </c>
      <c r="B35" s="84">
        <v>-0.01472226272580568</v>
      </c>
      <c r="C35" s="85">
        <v>-0.09444271751152611</v>
      </c>
      <c r="D35" s="82"/>
      <c r="E35" s="78"/>
      <c r="F35" s="78"/>
    </row>
    <row r="36" spans="1:6" ht="14.25">
      <c r="A36" s="77"/>
      <c r="B36" s="78"/>
      <c r="C36" s="78"/>
      <c r="D36" s="82"/>
      <c r="E36" s="78"/>
      <c r="F36" s="78"/>
    </row>
    <row r="37" spans="1:6" ht="14.25">
      <c r="A37" s="77"/>
      <c r="B37" s="78"/>
      <c r="C37" s="78"/>
      <c r="D37" s="82"/>
      <c r="E37" s="78"/>
      <c r="F37" s="78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45.253906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9" t="s">
        <v>129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30.75" thickBot="1">
      <c r="A2" s="15" t="s">
        <v>49</v>
      </c>
      <c r="B2" s="49" t="s">
        <v>31</v>
      </c>
      <c r="C2" s="18" t="s">
        <v>42</v>
      </c>
      <c r="D2" s="18" t="s">
        <v>43</v>
      </c>
      <c r="E2" s="17" t="s">
        <v>50</v>
      </c>
      <c r="F2" s="17" t="s">
        <v>81</v>
      </c>
      <c r="G2" s="17" t="s">
        <v>82</v>
      </c>
      <c r="H2" s="18" t="s">
        <v>83</v>
      </c>
      <c r="I2" s="18" t="s">
        <v>16</v>
      </c>
      <c r="J2" s="18" t="s">
        <v>17</v>
      </c>
    </row>
    <row r="3" spans="1:11" ht="14.25" customHeight="1">
      <c r="A3" s="21">
        <v>1</v>
      </c>
      <c r="B3" s="117" t="s">
        <v>103</v>
      </c>
      <c r="C3" s="118" t="s">
        <v>47</v>
      </c>
      <c r="D3" s="119" t="s">
        <v>44</v>
      </c>
      <c r="E3" s="120">
        <v>5700812.83</v>
      </c>
      <c r="F3" s="121">
        <v>188814</v>
      </c>
      <c r="G3" s="120">
        <v>30.192744340991663</v>
      </c>
      <c r="H3" s="55">
        <v>100</v>
      </c>
      <c r="I3" s="117" t="s">
        <v>122</v>
      </c>
      <c r="J3" s="122" t="s">
        <v>95</v>
      </c>
      <c r="K3" s="50"/>
    </row>
    <row r="4" spans="1:11" ht="14.25">
      <c r="A4" s="21">
        <v>2</v>
      </c>
      <c r="B4" s="117" t="s">
        <v>65</v>
      </c>
      <c r="C4" s="118" t="s">
        <v>47</v>
      </c>
      <c r="D4" s="119" t="s">
        <v>48</v>
      </c>
      <c r="E4" s="120">
        <v>3647127.25</v>
      </c>
      <c r="F4" s="121">
        <v>4806</v>
      </c>
      <c r="G4" s="120">
        <v>758.8695900957136</v>
      </c>
      <c r="H4" s="55">
        <v>1000</v>
      </c>
      <c r="I4" s="117" t="s">
        <v>29</v>
      </c>
      <c r="J4" s="122" t="s">
        <v>125</v>
      </c>
      <c r="K4" s="51"/>
    </row>
    <row r="5" spans="1:11" ht="14.25" customHeight="1">
      <c r="A5" s="21">
        <v>3</v>
      </c>
      <c r="B5" s="117" t="s">
        <v>104</v>
      </c>
      <c r="C5" s="118" t="s">
        <v>47</v>
      </c>
      <c r="D5" s="119" t="s">
        <v>44</v>
      </c>
      <c r="E5" s="120">
        <v>1495906.61</v>
      </c>
      <c r="F5" s="121">
        <v>1011</v>
      </c>
      <c r="G5" s="120">
        <v>1479.630672601385</v>
      </c>
      <c r="H5" s="55">
        <v>1000</v>
      </c>
      <c r="I5" s="117" t="s">
        <v>80</v>
      </c>
      <c r="J5" s="122" t="s">
        <v>56</v>
      </c>
      <c r="K5" s="52"/>
    </row>
    <row r="6" spans="1:11" ht="14.25" customHeight="1">
      <c r="A6" s="21">
        <v>4</v>
      </c>
      <c r="B6" s="117" t="s">
        <v>138</v>
      </c>
      <c r="C6" s="118" t="s">
        <v>47</v>
      </c>
      <c r="D6" s="119" t="s">
        <v>44</v>
      </c>
      <c r="E6" s="120">
        <v>1009999.12</v>
      </c>
      <c r="F6" s="121">
        <v>648</v>
      </c>
      <c r="G6" s="120">
        <v>1558.6406172839506</v>
      </c>
      <c r="H6" s="55">
        <v>5000</v>
      </c>
      <c r="I6" s="117" t="s">
        <v>24</v>
      </c>
      <c r="J6" s="122" t="s">
        <v>41</v>
      </c>
      <c r="K6" s="52"/>
    </row>
    <row r="7" spans="1:10" ht="15.75" thickBot="1">
      <c r="A7" s="180" t="s">
        <v>60</v>
      </c>
      <c r="B7" s="181"/>
      <c r="C7" s="123" t="s">
        <v>61</v>
      </c>
      <c r="D7" s="123" t="s">
        <v>61</v>
      </c>
      <c r="E7" s="105">
        <f>SUM(E3:E6)</f>
        <v>11853845.809999999</v>
      </c>
      <c r="F7" s="106">
        <f>SUM(F3:F6)</f>
        <v>195279</v>
      </c>
      <c r="G7" s="123" t="s">
        <v>61</v>
      </c>
      <c r="H7" s="123" t="s">
        <v>61</v>
      </c>
      <c r="I7" s="123" t="s">
        <v>61</v>
      </c>
      <c r="J7" s="124" t="s">
        <v>61</v>
      </c>
    </row>
  </sheetData>
  <mergeCells count="2">
    <mergeCell ref="A1:J1"/>
    <mergeCell ref="A7:B7"/>
  </mergeCells>
  <hyperlinks>
    <hyperlink ref="J3" r:id="rId1" display="http://www.kinto.com/"/>
    <hyperlink ref="J5" r:id="rId2" display="http://pioglobal.ua/"/>
    <hyperlink ref="J4" r:id="rId3" display="http://pioglobal.ua/"/>
    <hyperlink ref="J7" r:id="rId4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4"/>
  <sheetViews>
    <sheetView zoomScale="85" zoomScaleNormal="85" workbookViewId="0" topLeftCell="A1">
      <selection activeCell="E4" activeCellId="1" sqref="B4:B7 E4:E7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3" customFormat="1" ht="16.5" thickBot="1">
      <c r="A1" s="191" t="s">
        <v>120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1" s="22" customFormat="1" ht="15.75" customHeight="1" thickBot="1">
      <c r="A2" s="184" t="s">
        <v>49</v>
      </c>
      <c r="B2" s="109"/>
      <c r="C2" s="110"/>
      <c r="D2" s="111"/>
      <c r="E2" s="186" t="s">
        <v>86</v>
      </c>
      <c r="F2" s="186"/>
      <c r="G2" s="186"/>
      <c r="H2" s="186"/>
      <c r="I2" s="186"/>
      <c r="J2" s="186"/>
      <c r="K2" s="186"/>
    </row>
    <row r="3" spans="1:11" s="22" customFormat="1" ht="60.75" thickBot="1">
      <c r="A3" s="185"/>
      <c r="B3" s="112" t="s">
        <v>31</v>
      </c>
      <c r="C3" s="26" t="s">
        <v>13</v>
      </c>
      <c r="D3" s="26" t="s">
        <v>14</v>
      </c>
      <c r="E3" s="17" t="s">
        <v>115</v>
      </c>
      <c r="F3" s="17" t="s">
        <v>126</v>
      </c>
      <c r="G3" s="17" t="s">
        <v>130</v>
      </c>
      <c r="H3" s="17" t="s">
        <v>109</v>
      </c>
      <c r="I3" s="17" t="s">
        <v>131</v>
      </c>
      <c r="J3" s="17" t="s">
        <v>62</v>
      </c>
      <c r="K3" s="18" t="s">
        <v>116</v>
      </c>
    </row>
    <row r="4" spans="1:11" s="22" customFormat="1" ht="14.25" collapsed="1">
      <c r="A4" s="21">
        <v>1</v>
      </c>
      <c r="B4" s="27" t="s">
        <v>138</v>
      </c>
      <c r="C4" s="113">
        <v>38945</v>
      </c>
      <c r="D4" s="113">
        <v>39016</v>
      </c>
      <c r="E4" s="107">
        <v>-0.01712359041285816</v>
      </c>
      <c r="F4" s="107">
        <v>-0.03261375090562124</v>
      </c>
      <c r="G4" s="107">
        <v>-0.07024959033412803</v>
      </c>
      <c r="H4" s="107">
        <v>-0.17316781502975476</v>
      </c>
      <c r="I4" s="107">
        <v>-0.1101213066950939</v>
      </c>
      <c r="J4" s="114">
        <v>-0.6882718765432042</v>
      </c>
      <c r="K4" s="132">
        <v>-0.12231449698000096</v>
      </c>
    </row>
    <row r="5" spans="1:11" s="22" customFormat="1" ht="14.25" collapsed="1">
      <c r="A5" s="21">
        <v>2</v>
      </c>
      <c r="B5" s="27" t="s">
        <v>65</v>
      </c>
      <c r="C5" s="113">
        <v>39205</v>
      </c>
      <c r="D5" s="113">
        <v>39322</v>
      </c>
      <c r="E5" s="107">
        <v>-0.03211334287115575</v>
      </c>
      <c r="F5" s="107">
        <v>-0.038998339625166856</v>
      </c>
      <c r="G5" s="107">
        <v>-0.034648734046383134</v>
      </c>
      <c r="H5" s="107">
        <v>-0.07080174372253956</v>
      </c>
      <c r="I5" s="107">
        <v>0.07406140358244406</v>
      </c>
      <c r="J5" s="114">
        <v>-0.2411304099042899</v>
      </c>
      <c r="K5" s="133">
        <v>-0.03350789392485709</v>
      </c>
    </row>
    <row r="6" spans="1:11" s="22" customFormat="1" ht="14.25" collapsed="1">
      <c r="A6" s="21">
        <v>3</v>
      </c>
      <c r="B6" s="27" t="s">
        <v>104</v>
      </c>
      <c r="C6" s="113">
        <v>40050</v>
      </c>
      <c r="D6" s="113">
        <v>40319</v>
      </c>
      <c r="E6" s="107">
        <v>-0.0796137820788233</v>
      </c>
      <c r="F6" s="107">
        <v>-0.06496362034484215</v>
      </c>
      <c r="G6" s="107">
        <v>0.06662439974924395</v>
      </c>
      <c r="H6" s="107">
        <v>-0.043368506917273675</v>
      </c>
      <c r="I6" s="107">
        <v>0.402772764944769</v>
      </c>
      <c r="J6" s="114">
        <v>0.4796306726013908</v>
      </c>
      <c r="K6" s="133">
        <v>0.0757691422412794</v>
      </c>
    </row>
    <row r="7" spans="1:11" s="22" customFormat="1" ht="14.25" collapsed="1">
      <c r="A7" s="21">
        <v>4</v>
      </c>
      <c r="B7" s="27" t="s">
        <v>103</v>
      </c>
      <c r="C7" s="113">
        <v>40555</v>
      </c>
      <c r="D7" s="113">
        <v>40626</v>
      </c>
      <c r="E7" s="107">
        <v>-0.11487687674717373</v>
      </c>
      <c r="F7" s="107">
        <v>-0.10432376713382674</v>
      </c>
      <c r="G7" s="107">
        <v>-0.14723305160054023</v>
      </c>
      <c r="H7" s="107">
        <v>-0.18377892644745975</v>
      </c>
      <c r="I7" s="107">
        <v>-0.0036811932979573525</v>
      </c>
      <c r="J7" s="114">
        <v>-0.6980725565900723</v>
      </c>
      <c r="K7" s="133">
        <v>-0.23260699746597624</v>
      </c>
    </row>
    <row r="8" spans="1:11" s="22" customFormat="1" ht="15.75" collapsed="1" thickBot="1">
      <c r="A8" s="21"/>
      <c r="B8" s="164" t="s">
        <v>133</v>
      </c>
      <c r="C8" s="165" t="s">
        <v>61</v>
      </c>
      <c r="D8" s="165" t="s">
        <v>61</v>
      </c>
      <c r="E8" s="166">
        <f>AVERAGE(E4:E7)</f>
        <v>-0.060931898027502734</v>
      </c>
      <c r="F8" s="166">
        <f>AVERAGE(F4:F7)</f>
        <v>-0.06022486950236425</v>
      </c>
      <c r="G8" s="166">
        <f>AVERAGE(G4:G7)</f>
        <v>-0.04637674405795186</v>
      </c>
      <c r="H8" s="166">
        <f>AVERAGE(H4:H7)</f>
        <v>-0.11777924802925693</v>
      </c>
      <c r="I8" s="166">
        <f>AVERAGE(I4:I7)</f>
        <v>0.09075791713354045</v>
      </c>
      <c r="J8" s="165" t="s">
        <v>61</v>
      </c>
      <c r="K8" s="165" t="s">
        <v>61</v>
      </c>
    </row>
    <row r="9" spans="1:11" s="22" customFormat="1" ht="14.25">
      <c r="A9" s="194" t="s">
        <v>117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1:11" s="22" customFormat="1" ht="15" hidden="1" thickBot="1">
      <c r="A10" s="193" t="s">
        <v>118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</row>
    <row r="11" spans="3:4" s="22" customFormat="1" ht="15.75" customHeight="1" hidden="1">
      <c r="C11" s="68"/>
      <c r="D11" s="68"/>
    </row>
    <row r="12" spans="2:8" ht="14.25">
      <c r="B12" s="29"/>
      <c r="C12" s="115"/>
      <c r="E12" s="115"/>
      <c r="F12" s="115"/>
      <c r="G12" s="115"/>
      <c r="H12" s="115"/>
    </row>
    <row r="13" spans="2:5" ht="14.25">
      <c r="B13" s="29"/>
      <c r="C13" s="115"/>
      <c r="E13" s="115"/>
    </row>
    <row r="14" spans="5:6" ht="14.25">
      <c r="E14" s="115"/>
      <c r="F14" s="115"/>
    </row>
  </sheetData>
  <mergeCells count="5">
    <mergeCell ref="A10:K10"/>
    <mergeCell ref="A1:J1"/>
    <mergeCell ref="A2:A3"/>
    <mergeCell ref="E2:K2"/>
    <mergeCell ref="A9:K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3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8" t="s">
        <v>113</v>
      </c>
      <c r="B1" s="188"/>
      <c r="C1" s="188"/>
      <c r="D1" s="188"/>
      <c r="E1" s="188"/>
      <c r="F1" s="188"/>
      <c r="G1" s="188"/>
    </row>
    <row r="2" spans="1:7" s="29" customFormat="1" ht="15.75" customHeight="1" thickBot="1">
      <c r="A2" s="198" t="s">
        <v>49</v>
      </c>
      <c r="B2" s="97"/>
      <c r="C2" s="189" t="s">
        <v>32</v>
      </c>
      <c r="D2" s="195"/>
      <c r="E2" s="196" t="s">
        <v>84</v>
      </c>
      <c r="F2" s="197"/>
      <c r="G2" s="98"/>
    </row>
    <row r="3" spans="1:7" s="29" customFormat="1" ht="45.75" thickBot="1">
      <c r="A3" s="185"/>
      <c r="B3" s="35" t="s">
        <v>31</v>
      </c>
      <c r="C3" s="35" t="s">
        <v>63</v>
      </c>
      <c r="D3" s="35" t="s">
        <v>34</v>
      </c>
      <c r="E3" s="35" t="s">
        <v>35</v>
      </c>
      <c r="F3" s="35" t="s">
        <v>34</v>
      </c>
      <c r="G3" s="36" t="s">
        <v>124</v>
      </c>
    </row>
    <row r="4" spans="1:7" s="29" customFormat="1" ht="14.25">
      <c r="A4" s="21">
        <v>1</v>
      </c>
      <c r="B4" s="37" t="s">
        <v>103</v>
      </c>
      <c r="C4" s="38">
        <v>-266.9336799999997</v>
      </c>
      <c r="D4" s="107">
        <v>-0.04472939317256619</v>
      </c>
      <c r="E4" s="39">
        <v>13865</v>
      </c>
      <c r="F4" s="107">
        <v>0.07925166762885184</v>
      </c>
      <c r="G4" s="40">
        <v>440.0693312909846</v>
      </c>
    </row>
    <row r="5" spans="1:7" s="29" customFormat="1" ht="14.25">
      <c r="A5" s="21">
        <v>2</v>
      </c>
      <c r="B5" s="37" t="s">
        <v>138</v>
      </c>
      <c r="C5" s="38">
        <v>-17.596119999999996</v>
      </c>
      <c r="D5" s="107">
        <v>-0.017123590412894473</v>
      </c>
      <c r="E5" s="39">
        <v>0</v>
      </c>
      <c r="F5" s="107">
        <v>0</v>
      </c>
      <c r="G5" s="40">
        <v>0</v>
      </c>
    </row>
    <row r="6" spans="1:7" s="45" customFormat="1" ht="14.25">
      <c r="A6" s="21">
        <v>3</v>
      </c>
      <c r="B6" s="37" t="s">
        <v>65</v>
      </c>
      <c r="C6" s="38">
        <v>-121.00739999999992</v>
      </c>
      <c r="D6" s="107">
        <v>-0.032113342871120575</v>
      </c>
      <c r="E6" s="39">
        <v>0</v>
      </c>
      <c r="F6" s="107">
        <v>0</v>
      </c>
      <c r="G6" s="40">
        <v>0</v>
      </c>
    </row>
    <row r="7" spans="1:7" s="45" customFormat="1" ht="14.25">
      <c r="A7" s="21">
        <v>4</v>
      </c>
      <c r="B7" s="37" t="s">
        <v>104</v>
      </c>
      <c r="C7" s="38">
        <v>-129.39652999999979</v>
      </c>
      <c r="D7" s="107">
        <v>-0.07961378207883102</v>
      </c>
      <c r="E7" s="39">
        <v>0</v>
      </c>
      <c r="F7" s="107">
        <v>0</v>
      </c>
      <c r="G7" s="40">
        <v>0</v>
      </c>
    </row>
    <row r="8" spans="1:7" s="29" customFormat="1" ht="15.75" thickBot="1">
      <c r="A8" s="127"/>
      <c r="B8" s="99" t="s">
        <v>60</v>
      </c>
      <c r="C8" s="100">
        <v>-534.9337299999994</v>
      </c>
      <c r="D8" s="104">
        <v>-0.043178888467007084</v>
      </c>
      <c r="E8" s="101">
        <v>13865</v>
      </c>
      <c r="F8" s="104">
        <v>0.07642739810598961</v>
      </c>
      <c r="G8" s="128">
        <v>440.0693312909846</v>
      </c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pans="2:5" s="29" customFormat="1" ht="15" thickBot="1">
      <c r="B30" s="87"/>
      <c r="C30" s="87"/>
      <c r="D30" s="88"/>
      <c r="E30" s="87"/>
    </row>
    <row r="31" s="29" customFormat="1" ht="14.25"/>
    <row r="32" s="29" customFormat="1" ht="14.25"/>
    <row r="33" s="29" customFormat="1" ht="14.25"/>
    <row r="34" s="29" customFormat="1" ht="14.25"/>
    <row r="35" s="29" customFormat="1" ht="14.25"/>
    <row r="36" spans="2:5" s="29" customFormat="1" ht="30.75" thickBot="1">
      <c r="B36" s="48" t="s">
        <v>31</v>
      </c>
      <c r="C36" s="35" t="s">
        <v>68</v>
      </c>
      <c r="D36" s="35" t="s">
        <v>69</v>
      </c>
      <c r="E36" s="36" t="s">
        <v>64</v>
      </c>
    </row>
    <row r="37" spans="2:5" s="29" customFormat="1" ht="14.25">
      <c r="B37" s="140" t="str">
        <f aca="true" t="shared" si="0" ref="B37:D40">B4</f>
        <v>Індекс Української Біржі</v>
      </c>
      <c r="C37" s="141">
        <f t="shared" si="0"/>
        <v>-266.9336799999997</v>
      </c>
      <c r="D37" s="168">
        <f t="shared" si="0"/>
        <v>-0.04472939317256619</v>
      </c>
      <c r="E37" s="142">
        <f>G4</f>
        <v>440.0693312909846</v>
      </c>
    </row>
    <row r="38" spans="2:5" s="29" customFormat="1" ht="14.25">
      <c r="B38" s="37" t="str">
        <f t="shared" si="0"/>
        <v>ТАСК Універсал</v>
      </c>
      <c r="C38" s="38">
        <f t="shared" si="0"/>
        <v>-17.596119999999996</v>
      </c>
      <c r="D38" s="169">
        <f t="shared" si="0"/>
        <v>-0.017123590412894473</v>
      </c>
      <c r="E38" s="40">
        <f>G5</f>
        <v>0</v>
      </c>
    </row>
    <row r="39" spans="2:5" s="29" customFormat="1" ht="14.25">
      <c r="B39" s="37" t="str">
        <f t="shared" si="0"/>
        <v>АнтиБанк</v>
      </c>
      <c r="C39" s="38">
        <f t="shared" si="0"/>
        <v>-121.00739999999992</v>
      </c>
      <c r="D39" s="169">
        <f t="shared" si="0"/>
        <v>-0.032113342871120575</v>
      </c>
      <c r="E39" s="40">
        <f>G6</f>
        <v>0</v>
      </c>
    </row>
    <row r="40" spans="2:5" s="29" customFormat="1" ht="14.25">
      <c r="B40" s="37" t="str">
        <f t="shared" si="0"/>
        <v>УНІВЕР.УА/Скiф: Фонд Нерухомостi</v>
      </c>
      <c r="C40" s="38">
        <f t="shared" si="0"/>
        <v>-129.39652999999979</v>
      </c>
      <c r="D40" s="169">
        <f t="shared" si="0"/>
        <v>-0.07961378207883102</v>
      </c>
      <c r="E40" s="40">
        <f>G7</f>
        <v>0</v>
      </c>
    </row>
    <row r="41" spans="2:6" ht="14.25">
      <c r="B41" s="37"/>
      <c r="C41" s="38"/>
      <c r="D41" s="169"/>
      <c r="E41" s="40"/>
      <c r="F41" s="19"/>
    </row>
    <row r="42" spans="2:6" ht="14.25">
      <c r="B42" s="37"/>
      <c r="C42" s="38"/>
      <c r="D42" s="169"/>
      <c r="E42" s="40"/>
      <c r="F42" s="19"/>
    </row>
    <row r="43" spans="2:6" ht="14.25">
      <c r="B43" s="170"/>
      <c r="C43" s="171"/>
      <c r="D43" s="172"/>
      <c r="E43" s="173"/>
      <c r="F43" s="19"/>
    </row>
    <row r="44" spans="2:6" ht="14.25">
      <c r="B44" s="29"/>
      <c r="C44" s="174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6" ht="14.25">
      <c r="B48" s="29"/>
      <c r="C48" s="29"/>
      <c r="D48" s="6"/>
      <c r="F48" s="19"/>
    </row>
    <row r="49" spans="2:6" ht="14.25">
      <c r="B49" s="29"/>
      <c r="C49" s="29"/>
      <c r="D49" s="6"/>
      <c r="F49" s="19"/>
    </row>
    <row r="50" spans="2:6" ht="14.25">
      <c r="B50" s="29"/>
      <c r="C50" s="29"/>
      <c r="D50" s="6"/>
      <c r="F50" s="19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  <row r="121" spans="2:4" ht="14.25">
      <c r="B121" s="29"/>
      <c r="C121" s="29"/>
      <c r="D121" s="6"/>
    </row>
    <row r="122" spans="2:4" ht="14.25">
      <c r="B122" s="29"/>
      <c r="C122" s="29"/>
      <c r="D122" s="6"/>
    </row>
    <row r="123" spans="2:4" ht="14.25">
      <c r="B123" s="29"/>
      <c r="C123" s="29"/>
      <c r="D123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6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31</v>
      </c>
      <c r="B1" s="71" t="s">
        <v>107</v>
      </c>
      <c r="C1" s="10"/>
      <c r="D1" s="10"/>
    </row>
    <row r="2" spans="1:4" ht="14.25">
      <c r="A2" s="27" t="s">
        <v>103</v>
      </c>
      <c r="B2" s="152">
        <v>-0.11487687674717373</v>
      </c>
      <c r="C2" s="10"/>
      <c r="D2" s="10"/>
    </row>
    <row r="3" spans="1:4" ht="14.25">
      <c r="A3" s="27" t="s">
        <v>104</v>
      </c>
      <c r="B3" s="152">
        <v>-0.0796137820788233</v>
      </c>
      <c r="C3" s="10"/>
      <c r="D3" s="10"/>
    </row>
    <row r="4" spans="1:4" ht="14.25">
      <c r="A4" s="27" t="s">
        <v>65</v>
      </c>
      <c r="B4" s="152">
        <v>-0.03211334287115575</v>
      </c>
      <c r="C4" s="10"/>
      <c r="D4" s="10"/>
    </row>
    <row r="5" spans="1:4" ht="14.25">
      <c r="A5" s="27" t="s">
        <v>138</v>
      </c>
      <c r="B5" s="152">
        <v>-0.01712359041285816</v>
      </c>
      <c r="C5" s="10"/>
      <c r="D5" s="10"/>
    </row>
    <row r="6" spans="1:4" ht="14.25">
      <c r="A6" s="27" t="s">
        <v>36</v>
      </c>
      <c r="B6" s="153">
        <v>-0.060931898027502734</v>
      </c>
      <c r="C6" s="10"/>
      <c r="D6" s="10"/>
    </row>
    <row r="7" spans="1:4" ht="14.25">
      <c r="A7" s="27" t="s">
        <v>1</v>
      </c>
      <c r="B7" s="153">
        <v>-0.10964706362652832</v>
      </c>
      <c r="C7" s="10"/>
      <c r="D7" s="10"/>
    </row>
    <row r="8" spans="1:4" ht="14.25">
      <c r="A8" s="27" t="s">
        <v>0</v>
      </c>
      <c r="B8" s="153">
        <v>-0.08967498110355265</v>
      </c>
      <c r="C8" s="10"/>
      <c r="D8" s="10"/>
    </row>
    <row r="9" spans="1:4" ht="14.25">
      <c r="A9" s="27" t="s">
        <v>37</v>
      </c>
      <c r="B9" s="153">
        <v>0.017020060300930506</v>
      </c>
      <c r="C9" s="10"/>
      <c r="D9" s="10"/>
    </row>
    <row r="10" spans="1:4" ht="14.25">
      <c r="A10" s="27" t="s">
        <v>38</v>
      </c>
      <c r="B10" s="153">
        <v>0.02449992510461385</v>
      </c>
      <c r="C10" s="10"/>
      <c r="D10" s="10"/>
    </row>
    <row r="11" spans="1:4" ht="14.25">
      <c r="A11" s="27" t="s">
        <v>39</v>
      </c>
      <c r="B11" s="153">
        <v>0.018904109589041096</v>
      </c>
      <c r="C11" s="10"/>
      <c r="D11" s="10"/>
    </row>
    <row r="12" spans="1:4" ht="15" thickBot="1">
      <c r="A12" s="83" t="s">
        <v>136</v>
      </c>
      <c r="B12" s="154">
        <v>0.024049491645806942</v>
      </c>
      <c r="C12" s="10"/>
      <c r="D12" s="10"/>
    </row>
    <row r="13" spans="3:4" ht="12.75">
      <c r="C13" s="10"/>
      <c r="D13" s="10"/>
    </row>
    <row r="14" spans="1:4" ht="12.75">
      <c r="A14" s="10"/>
      <c r="B14" s="10"/>
      <c r="C14" s="10"/>
      <c r="D14" s="10"/>
    </row>
    <row r="15" spans="2:4" ht="12.75">
      <c r="B15" s="10"/>
      <c r="C15" s="10"/>
      <c r="D15" s="10"/>
    </row>
    <row r="16" ht="12.75">
      <c r="C1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40"/>
  <sheetViews>
    <sheetView tabSelected="1" zoomScale="80" zoomScaleNormal="80" workbookViewId="0" topLeftCell="A1">
      <selection activeCell="B20" sqref="B20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9" t="s">
        <v>127</v>
      </c>
      <c r="B1" s="179"/>
      <c r="C1" s="179"/>
      <c r="D1" s="179"/>
      <c r="E1" s="179"/>
      <c r="F1" s="179"/>
      <c r="G1" s="179"/>
      <c r="H1" s="179"/>
      <c r="I1" s="13"/>
    </row>
    <row r="2" spans="1:9" ht="30.75" thickBot="1">
      <c r="A2" s="15" t="s">
        <v>49</v>
      </c>
      <c r="B2" s="16" t="s">
        <v>108</v>
      </c>
      <c r="C2" s="17" t="s">
        <v>50</v>
      </c>
      <c r="D2" s="17" t="s">
        <v>51</v>
      </c>
      <c r="E2" s="17" t="s">
        <v>52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0" t="s">
        <v>94</v>
      </c>
      <c r="C3" s="91">
        <v>21550101.429</v>
      </c>
      <c r="D3" s="92">
        <v>52220</v>
      </c>
      <c r="E3" s="91">
        <v>412.67907753734204</v>
      </c>
      <c r="F3" s="92">
        <v>100</v>
      </c>
      <c r="G3" s="90" t="s">
        <v>122</v>
      </c>
      <c r="H3" s="93" t="s">
        <v>95</v>
      </c>
      <c r="I3" s="19"/>
    </row>
    <row r="4" spans="1:9" ht="14.25">
      <c r="A4" s="21">
        <v>2</v>
      </c>
      <c r="B4" s="90" t="s">
        <v>99</v>
      </c>
      <c r="C4" s="91">
        <v>3797353.99</v>
      </c>
      <c r="D4" s="92">
        <v>1756</v>
      </c>
      <c r="E4" s="91">
        <v>2162.5022722095673</v>
      </c>
      <c r="F4" s="92">
        <v>1000</v>
      </c>
      <c r="G4" s="90" t="s">
        <v>19</v>
      </c>
      <c r="H4" s="93" t="s">
        <v>56</v>
      </c>
      <c r="I4" s="19"/>
    </row>
    <row r="5" spans="1:9" ht="14.25" customHeight="1">
      <c r="A5" s="21">
        <v>3</v>
      </c>
      <c r="B5" s="90" t="s">
        <v>96</v>
      </c>
      <c r="C5" s="91">
        <v>3546487.81</v>
      </c>
      <c r="D5" s="92">
        <v>4694</v>
      </c>
      <c r="E5" s="91">
        <v>755.5363890072433</v>
      </c>
      <c r="F5" s="92">
        <v>1000</v>
      </c>
      <c r="G5" s="90" t="s">
        <v>122</v>
      </c>
      <c r="H5" s="93" t="s">
        <v>95</v>
      </c>
      <c r="I5" s="19"/>
    </row>
    <row r="6" spans="1:9" ht="14.25">
      <c r="A6" s="21">
        <v>4</v>
      </c>
      <c r="B6" s="90" t="s">
        <v>75</v>
      </c>
      <c r="C6" s="91">
        <v>3517654.96</v>
      </c>
      <c r="D6" s="92">
        <v>4597</v>
      </c>
      <c r="E6" s="91">
        <v>765.2066478137916</v>
      </c>
      <c r="F6" s="92">
        <v>1000</v>
      </c>
      <c r="G6" s="90" t="s">
        <v>97</v>
      </c>
      <c r="H6" s="93" t="s">
        <v>106</v>
      </c>
      <c r="I6" s="19"/>
    </row>
    <row r="7" spans="1:9" ht="14.25" customHeight="1">
      <c r="A7" s="21">
        <v>5</v>
      </c>
      <c r="B7" s="90" t="s">
        <v>20</v>
      </c>
      <c r="C7" s="91">
        <v>3217641.2533</v>
      </c>
      <c r="D7" s="92">
        <v>10454</v>
      </c>
      <c r="E7" s="91">
        <v>307.7904393820547</v>
      </c>
      <c r="F7" s="92">
        <v>1000</v>
      </c>
      <c r="G7" s="90" t="s">
        <v>45</v>
      </c>
      <c r="H7" s="93" t="s">
        <v>46</v>
      </c>
      <c r="I7" s="19"/>
    </row>
    <row r="8" spans="1:9" ht="14.25">
      <c r="A8" s="21">
        <v>6</v>
      </c>
      <c r="B8" s="90" t="s">
        <v>78</v>
      </c>
      <c r="C8" s="91">
        <v>2890146.74</v>
      </c>
      <c r="D8" s="92">
        <v>1269</v>
      </c>
      <c r="E8" s="91">
        <v>2277.499401103231</v>
      </c>
      <c r="F8" s="92">
        <v>1000</v>
      </c>
      <c r="G8" s="90" t="s">
        <v>55</v>
      </c>
      <c r="H8" s="93" t="s">
        <v>77</v>
      </c>
      <c r="I8" s="19"/>
    </row>
    <row r="9" spans="1:9" ht="14.25">
      <c r="A9" s="21">
        <v>7</v>
      </c>
      <c r="B9" s="90" t="s">
        <v>100</v>
      </c>
      <c r="C9" s="91">
        <v>2719368.42</v>
      </c>
      <c r="D9" s="92">
        <v>1480</v>
      </c>
      <c r="E9" s="91">
        <v>1837.4110945945945</v>
      </c>
      <c r="F9" s="92">
        <v>1000</v>
      </c>
      <c r="G9" s="90" t="s">
        <v>19</v>
      </c>
      <c r="H9" s="93" t="s">
        <v>56</v>
      </c>
      <c r="I9" s="19"/>
    </row>
    <row r="10" spans="1:9" ht="14.25">
      <c r="A10" s="21">
        <v>8</v>
      </c>
      <c r="B10" s="90" t="s">
        <v>76</v>
      </c>
      <c r="C10" s="91">
        <v>2335287.16</v>
      </c>
      <c r="D10" s="92">
        <v>735</v>
      </c>
      <c r="E10" s="91">
        <v>3177.261442176871</v>
      </c>
      <c r="F10" s="92">
        <v>1000</v>
      </c>
      <c r="G10" s="90" t="s">
        <v>18</v>
      </c>
      <c r="H10" s="93" t="s">
        <v>77</v>
      </c>
      <c r="I10" s="19"/>
    </row>
    <row r="11" spans="1:9" ht="14.25">
      <c r="A11" s="21">
        <v>9</v>
      </c>
      <c r="B11" s="90" t="s">
        <v>132</v>
      </c>
      <c r="C11" s="91">
        <v>1986971.74</v>
      </c>
      <c r="D11" s="92">
        <v>14713</v>
      </c>
      <c r="E11" s="91">
        <v>135.04871474206485</v>
      </c>
      <c r="F11" s="92">
        <v>100</v>
      </c>
      <c r="G11" s="90" t="s">
        <v>122</v>
      </c>
      <c r="H11" s="93" t="s">
        <v>95</v>
      </c>
      <c r="I11" s="19"/>
    </row>
    <row r="12" spans="1:9" ht="14.25">
      <c r="A12" s="21">
        <v>10</v>
      </c>
      <c r="B12" s="90" t="s">
        <v>74</v>
      </c>
      <c r="C12" s="91">
        <v>1921216.34</v>
      </c>
      <c r="D12" s="92">
        <v>2897205</v>
      </c>
      <c r="E12" s="91">
        <v>0.6631275108250884</v>
      </c>
      <c r="F12" s="92">
        <v>1</v>
      </c>
      <c r="G12" s="90" t="s">
        <v>22</v>
      </c>
      <c r="H12" s="93" t="s">
        <v>59</v>
      </c>
      <c r="I12" s="19"/>
    </row>
    <row r="13" spans="1:9" ht="14.25">
      <c r="A13" s="21">
        <v>11</v>
      </c>
      <c r="B13" s="90" t="s">
        <v>90</v>
      </c>
      <c r="C13" s="91">
        <v>1577150.19</v>
      </c>
      <c r="D13" s="92">
        <v>1563</v>
      </c>
      <c r="E13" s="91">
        <v>1009.0532245681381</v>
      </c>
      <c r="F13" s="92">
        <v>1000</v>
      </c>
      <c r="G13" s="90" t="s">
        <v>91</v>
      </c>
      <c r="H13" s="93" t="s">
        <v>92</v>
      </c>
      <c r="I13" s="19"/>
    </row>
    <row r="14" spans="1:9" ht="14.25">
      <c r="A14" s="21">
        <v>12</v>
      </c>
      <c r="B14" s="90" t="s">
        <v>30</v>
      </c>
      <c r="C14" s="91">
        <v>1433095.26</v>
      </c>
      <c r="D14" s="92">
        <v>49610</v>
      </c>
      <c r="E14" s="91">
        <v>28.88722555936303</v>
      </c>
      <c r="F14" s="92">
        <v>100</v>
      </c>
      <c r="G14" s="90" t="s">
        <v>53</v>
      </c>
      <c r="H14" s="93" t="s">
        <v>54</v>
      </c>
      <c r="I14" s="19"/>
    </row>
    <row r="15" spans="1:9" ht="14.25">
      <c r="A15" s="21">
        <v>13</v>
      </c>
      <c r="B15" s="90" t="s">
        <v>144</v>
      </c>
      <c r="C15" s="91">
        <v>1105515.29</v>
      </c>
      <c r="D15" s="92">
        <v>25718</v>
      </c>
      <c r="E15" s="91">
        <v>42.98605218135158</v>
      </c>
      <c r="F15" s="92">
        <v>100</v>
      </c>
      <c r="G15" s="90" t="s">
        <v>45</v>
      </c>
      <c r="H15" s="93" t="s">
        <v>46</v>
      </c>
      <c r="I15" s="19"/>
    </row>
    <row r="16" spans="1:9" ht="14.25">
      <c r="A16" s="21">
        <v>14</v>
      </c>
      <c r="B16" s="90" t="s">
        <v>21</v>
      </c>
      <c r="C16" s="91">
        <v>1069877.78</v>
      </c>
      <c r="D16" s="92">
        <v>507</v>
      </c>
      <c r="E16" s="91">
        <v>2110.21258382643</v>
      </c>
      <c r="F16" s="92">
        <v>1000</v>
      </c>
      <c r="G16" s="90" t="s">
        <v>22</v>
      </c>
      <c r="H16" s="93" t="s">
        <v>59</v>
      </c>
      <c r="I16" s="19"/>
    </row>
    <row r="17" spans="1:9" ht="14.25">
      <c r="A17" s="21">
        <v>15</v>
      </c>
      <c r="B17" s="90" t="s">
        <v>101</v>
      </c>
      <c r="C17" s="91">
        <v>1041276.01</v>
      </c>
      <c r="D17" s="92">
        <v>600</v>
      </c>
      <c r="E17" s="91">
        <v>1735.4600166666667</v>
      </c>
      <c r="F17" s="92">
        <v>1000</v>
      </c>
      <c r="G17" s="90" t="s">
        <v>19</v>
      </c>
      <c r="H17" s="93" t="s">
        <v>56</v>
      </c>
      <c r="I17" s="19"/>
    </row>
    <row r="18" spans="1:9" ht="14.25">
      <c r="A18" s="21">
        <v>16</v>
      </c>
      <c r="B18" s="90" t="s">
        <v>23</v>
      </c>
      <c r="C18" s="91">
        <v>938548.18</v>
      </c>
      <c r="D18" s="92">
        <v>952</v>
      </c>
      <c r="E18" s="91">
        <v>985.86993697479</v>
      </c>
      <c r="F18" s="92">
        <v>1000</v>
      </c>
      <c r="G18" s="90" t="s">
        <v>24</v>
      </c>
      <c r="H18" s="93" t="s">
        <v>41</v>
      </c>
      <c r="I18" s="19"/>
    </row>
    <row r="19" spans="1:9" ht="14.25">
      <c r="A19" s="21">
        <v>17</v>
      </c>
      <c r="B19" s="90" t="s">
        <v>98</v>
      </c>
      <c r="C19" s="91">
        <v>806504.91</v>
      </c>
      <c r="D19" s="92">
        <v>1341</v>
      </c>
      <c r="E19" s="91">
        <v>601.4205145413871</v>
      </c>
      <c r="F19" s="92">
        <v>1000</v>
      </c>
      <c r="G19" s="90" t="s">
        <v>19</v>
      </c>
      <c r="H19" s="93" t="s">
        <v>56</v>
      </c>
      <c r="I19" s="19"/>
    </row>
    <row r="20" spans="1:9" ht="14.25">
      <c r="A20" s="21">
        <v>18</v>
      </c>
      <c r="B20" s="90" t="s">
        <v>145</v>
      </c>
      <c r="C20" s="91">
        <v>772196.4365</v>
      </c>
      <c r="D20" s="92">
        <v>8925</v>
      </c>
      <c r="E20" s="91">
        <v>86.52060913165266</v>
      </c>
      <c r="F20" s="92">
        <v>100</v>
      </c>
      <c r="G20" s="90" t="s">
        <v>146</v>
      </c>
      <c r="H20" s="93" t="s">
        <v>147</v>
      </c>
      <c r="I20" s="19"/>
    </row>
    <row r="21" spans="1:9" ht="14.25">
      <c r="A21" s="21">
        <v>19</v>
      </c>
      <c r="B21" s="90" t="s">
        <v>142</v>
      </c>
      <c r="C21" s="91">
        <v>742302.6504</v>
      </c>
      <c r="D21" s="92">
        <v>2484</v>
      </c>
      <c r="E21" s="91">
        <v>298.8335951690821</v>
      </c>
      <c r="F21" s="92">
        <v>1000</v>
      </c>
      <c r="G21" s="90" t="s">
        <v>45</v>
      </c>
      <c r="H21" s="93" t="s">
        <v>46</v>
      </c>
      <c r="I21" s="19"/>
    </row>
    <row r="22" spans="1:9" ht="14.25">
      <c r="A22" s="21">
        <v>20</v>
      </c>
      <c r="B22" s="90" t="s">
        <v>28</v>
      </c>
      <c r="C22" s="91">
        <v>586407.35</v>
      </c>
      <c r="D22" s="92">
        <v>9869</v>
      </c>
      <c r="E22" s="91">
        <v>59.41912554463471</v>
      </c>
      <c r="F22" s="92">
        <v>100</v>
      </c>
      <c r="G22" s="90" t="s">
        <v>57</v>
      </c>
      <c r="H22" s="93" t="s">
        <v>125</v>
      </c>
      <c r="I22" s="19"/>
    </row>
    <row r="23" spans="1:9" ht="14.25">
      <c r="A23" s="21">
        <v>21</v>
      </c>
      <c r="B23" s="90" t="s">
        <v>135</v>
      </c>
      <c r="C23" s="91">
        <v>537465.54</v>
      </c>
      <c r="D23" s="92">
        <v>328</v>
      </c>
      <c r="E23" s="91">
        <v>1638.6144512195124</v>
      </c>
      <c r="F23" s="92">
        <v>1000</v>
      </c>
      <c r="G23" s="90" t="s">
        <v>22</v>
      </c>
      <c r="H23" s="93" t="s">
        <v>59</v>
      </c>
      <c r="I23" s="19"/>
    </row>
    <row r="24" spans="1:9" ht="14.25">
      <c r="A24" s="21">
        <v>22</v>
      </c>
      <c r="B24" s="90" t="s">
        <v>79</v>
      </c>
      <c r="C24" s="91">
        <v>495427.24</v>
      </c>
      <c r="D24" s="92">
        <v>199</v>
      </c>
      <c r="E24" s="91">
        <v>2489.584120603015</v>
      </c>
      <c r="F24" s="92">
        <v>1000</v>
      </c>
      <c r="G24" s="90" t="s">
        <v>55</v>
      </c>
      <c r="H24" s="93" t="s">
        <v>77</v>
      </c>
      <c r="I24" s="19"/>
    </row>
    <row r="25" spans="1:9" ht="14.25">
      <c r="A25" s="21">
        <v>23</v>
      </c>
      <c r="B25" s="90" t="s">
        <v>25</v>
      </c>
      <c r="C25" s="91">
        <v>475873.93</v>
      </c>
      <c r="D25" s="92">
        <v>1121</v>
      </c>
      <c r="E25" s="91">
        <v>424.50841213202494</v>
      </c>
      <c r="F25" s="92">
        <v>1000</v>
      </c>
      <c r="G25" s="90" t="s">
        <v>26</v>
      </c>
      <c r="H25" s="93" t="s">
        <v>58</v>
      </c>
      <c r="I25" s="19"/>
    </row>
    <row r="26" spans="1:9" ht="14.25">
      <c r="A26" s="21">
        <v>24</v>
      </c>
      <c r="B26" s="90" t="s">
        <v>148</v>
      </c>
      <c r="C26" s="91">
        <v>268901.6501</v>
      </c>
      <c r="D26" s="92">
        <v>10422</v>
      </c>
      <c r="E26" s="91">
        <v>25.80134811936289</v>
      </c>
      <c r="F26" s="92">
        <v>100</v>
      </c>
      <c r="G26" s="90" t="s">
        <v>45</v>
      </c>
      <c r="H26" s="93" t="s">
        <v>46</v>
      </c>
      <c r="I26" s="19"/>
    </row>
    <row r="27" spans="1:8" ht="15" customHeight="1" thickBot="1">
      <c r="A27" s="180" t="s">
        <v>60</v>
      </c>
      <c r="B27" s="181"/>
      <c r="C27" s="105">
        <f>SUM(C3:C26)</f>
        <v>59332772.25929999</v>
      </c>
      <c r="D27" s="106">
        <f>SUM(D3:D26)</f>
        <v>3102762</v>
      </c>
      <c r="E27" s="59" t="s">
        <v>61</v>
      </c>
      <c r="F27" s="59" t="s">
        <v>61</v>
      </c>
      <c r="G27" s="59" t="s">
        <v>61</v>
      </c>
      <c r="H27" s="60" t="s">
        <v>61</v>
      </c>
    </row>
    <row r="28" spans="1:8" ht="15" customHeight="1" thickBot="1">
      <c r="A28" s="182" t="s">
        <v>123</v>
      </c>
      <c r="B28" s="182"/>
      <c r="C28" s="182"/>
      <c r="D28" s="182"/>
      <c r="E28" s="182"/>
      <c r="F28" s="182"/>
      <c r="G28" s="182"/>
      <c r="H28" s="182"/>
    </row>
    <row r="30" spans="2:4" ht="14.25">
      <c r="B30" s="20" t="s">
        <v>67</v>
      </c>
      <c r="C30" s="23">
        <f>C27-SUM(C3:C16)</f>
        <v>6664903.896999992</v>
      </c>
      <c r="D30" s="139">
        <f>C30/$C$27</f>
        <v>0.11233090319583568</v>
      </c>
    </row>
    <row r="31" spans="2:8" ht="14.25">
      <c r="B31" s="90" t="str">
        <f>B3</f>
        <v>КІНТО-Класичний</v>
      </c>
      <c r="C31" s="91">
        <f>C3</f>
        <v>21550101.429</v>
      </c>
      <c r="D31" s="139">
        <f>C31/$C$27</f>
        <v>0.36320739126802176</v>
      </c>
      <c r="H31" s="19"/>
    </row>
    <row r="32" spans="2:8" ht="14.25">
      <c r="B32" s="90" t="str">
        <f>B4</f>
        <v>УНIВЕР.УА/Михайло Грушевський: Фонд Державних Паперiв</v>
      </c>
      <c r="C32" s="91">
        <f>C4</f>
        <v>3797353.99</v>
      </c>
      <c r="D32" s="139">
        <f aca="true" t="shared" si="0" ref="D32:D40">C32/$C$27</f>
        <v>0.06400095335853435</v>
      </c>
      <c r="H32" s="19"/>
    </row>
    <row r="33" spans="2:8" ht="14.25">
      <c r="B33" s="90" t="str">
        <f aca="true" t="shared" si="1" ref="B33:C40">B5</f>
        <v>КІНТО-Еквіті</v>
      </c>
      <c r="C33" s="91">
        <f t="shared" si="1"/>
        <v>3546487.81</v>
      </c>
      <c r="D33" s="139">
        <f t="shared" si="0"/>
        <v>0.05977283169073754</v>
      </c>
      <c r="H33" s="19"/>
    </row>
    <row r="34" spans="2:8" ht="14.25">
      <c r="B34" s="90" t="str">
        <f t="shared" si="1"/>
        <v>Софіївський</v>
      </c>
      <c r="C34" s="91">
        <f t="shared" si="1"/>
        <v>3517654.96</v>
      </c>
      <c r="D34" s="139">
        <f t="shared" si="0"/>
        <v>0.05928688018532005</v>
      </c>
      <c r="H34" s="19"/>
    </row>
    <row r="35" spans="2:8" ht="14.25">
      <c r="B35" s="90" t="str">
        <f t="shared" si="1"/>
        <v>Преміум-фонд Індексний</v>
      </c>
      <c r="C35" s="91">
        <f t="shared" si="1"/>
        <v>3217641.2533</v>
      </c>
      <c r="D35" s="139">
        <f t="shared" si="0"/>
        <v>0.054230421582832034</v>
      </c>
      <c r="H35" s="19"/>
    </row>
    <row r="36" spans="2:8" ht="14.25">
      <c r="B36" s="90" t="str">
        <f t="shared" si="1"/>
        <v>Альтус-Депозит</v>
      </c>
      <c r="C36" s="91">
        <f t="shared" si="1"/>
        <v>2890146.74</v>
      </c>
      <c r="D36" s="139">
        <f t="shared" si="0"/>
        <v>0.04871079893872631</v>
      </c>
      <c r="H36" s="19"/>
    </row>
    <row r="37" spans="2:8" ht="14.25">
      <c r="B37" s="90" t="str">
        <f t="shared" si="1"/>
        <v>УНIВЕР.УА/Тарас Шевченко: Фонд Заощаджень</v>
      </c>
      <c r="C37" s="91">
        <f t="shared" si="1"/>
        <v>2719368.42</v>
      </c>
      <c r="D37" s="139">
        <f t="shared" si="0"/>
        <v>0.04583248542838411</v>
      </c>
      <c r="H37" s="19"/>
    </row>
    <row r="38" spans="2:8" ht="14.25">
      <c r="B38" s="90" t="str">
        <f t="shared" si="1"/>
        <v>Альтус-Збалансований</v>
      </c>
      <c r="C38" s="91">
        <f t="shared" si="1"/>
        <v>2335287.16</v>
      </c>
      <c r="D38" s="139">
        <f t="shared" si="0"/>
        <v>0.03935914455158397</v>
      </c>
      <c r="H38" s="19"/>
    </row>
    <row r="39" spans="2:4" ht="14.25">
      <c r="B39" s="90" t="str">
        <f t="shared" si="1"/>
        <v>КІНТО-Казначейський</v>
      </c>
      <c r="C39" s="91">
        <f t="shared" si="1"/>
        <v>1986971.74</v>
      </c>
      <c r="D39" s="139">
        <f t="shared" si="0"/>
        <v>0.03348860443123077</v>
      </c>
    </row>
    <row r="40" spans="2:4" ht="14.25">
      <c r="B40" s="90" t="str">
        <f t="shared" si="1"/>
        <v>ОТП Фонд Акцій</v>
      </c>
      <c r="C40" s="91">
        <f t="shared" si="1"/>
        <v>1921216.34</v>
      </c>
      <c r="D40" s="139">
        <f t="shared" si="0"/>
        <v>0.032380356872653344</v>
      </c>
    </row>
  </sheetData>
  <mergeCells count="3">
    <mergeCell ref="A1:H1"/>
    <mergeCell ref="A27:B27"/>
    <mergeCell ref="A28:H28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2" r:id="rId9" display="http://otpcapital.com.ua/"/>
    <hyperlink ref="H19" r:id="rId10" display="http://www.delta-capital.com.ua/"/>
    <hyperlink ref="H20" r:id="rId11" display="http://www.am.eavex.com.ua/"/>
    <hyperlink ref="H21" r:id="rId12" display="http://www.altus.ua/"/>
    <hyperlink ref="H25" r:id="rId13" display="http://www.delta-capital.com.ua/"/>
    <hyperlink ref="H26" r:id="rId14" display="http://am.concorde.ua/"/>
    <hyperlink ref="H16" r:id="rId15" display="http://www.vseswit.com.ua/"/>
    <hyperlink ref="H24" r:id="rId16" display="http://pioglobal.ua/"/>
    <hyperlink ref="H22" r:id="rId17" display="http://www.seb.ua/"/>
    <hyperlink ref="H27" r:id="rId18" display="http://art-capital.com.ua/"/>
    <hyperlink ref="H23" r:id="rId19" display="http://www.dragon-am.com/"/>
  </hyperlinks>
  <printOptions/>
  <pageMargins left="0.75" right="0.75" top="1" bottom="1" header="0.5" footer="0.5"/>
  <pageSetup horizontalDpi="600" verticalDpi="600" orientation="portrait" paperSize="9" scale="29" r:id="rId21"/>
  <drawing r:id="rId2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9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3" t="s">
        <v>114</v>
      </c>
      <c r="B1" s="183"/>
      <c r="C1" s="183"/>
      <c r="D1" s="183"/>
      <c r="E1" s="183"/>
      <c r="F1" s="183"/>
      <c r="G1" s="183"/>
      <c r="H1" s="183"/>
      <c r="I1" s="183"/>
      <c r="J1" s="108"/>
    </row>
    <row r="2" spans="1:11" s="20" customFormat="1" ht="15.75" customHeight="1" thickBot="1">
      <c r="A2" s="184" t="s">
        <v>49</v>
      </c>
      <c r="B2" s="109"/>
      <c r="C2" s="110"/>
      <c r="D2" s="111"/>
      <c r="E2" s="186" t="s">
        <v>86</v>
      </c>
      <c r="F2" s="186"/>
      <c r="G2" s="186"/>
      <c r="H2" s="186"/>
      <c r="I2" s="186"/>
      <c r="J2" s="186"/>
      <c r="K2" s="186"/>
    </row>
    <row r="3" spans="1:11" s="22" customFormat="1" ht="60.75" thickBot="1">
      <c r="A3" s="185"/>
      <c r="B3" s="112" t="s">
        <v>31</v>
      </c>
      <c r="C3" s="26" t="s">
        <v>13</v>
      </c>
      <c r="D3" s="26" t="s">
        <v>14</v>
      </c>
      <c r="E3" s="17" t="s">
        <v>115</v>
      </c>
      <c r="F3" s="17" t="s">
        <v>126</v>
      </c>
      <c r="G3" s="17" t="s">
        <v>130</v>
      </c>
      <c r="H3" s="17" t="s">
        <v>109</v>
      </c>
      <c r="I3" s="17" t="s">
        <v>131</v>
      </c>
      <c r="J3" s="17" t="s">
        <v>62</v>
      </c>
      <c r="K3" s="18" t="s">
        <v>116</v>
      </c>
    </row>
    <row r="4" spans="1:11" s="20" customFormat="1" ht="14.25" collapsed="1">
      <c r="A4" s="21">
        <v>1</v>
      </c>
      <c r="B4" s="160" t="s">
        <v>94</v>
      </c>
      <c r="C4" s="161">
        <v>38118</v>
      </c>
      <c r="D4" s="161">
        <v>38182</v>
      </c>
      <c r="E4" s="162">
        <v>-0.012134000285470625</v>
      </c>
      <c r="F4" s="162">
        <v>-0.006948857754769944</v>
      </c>
      <c r="G4" s="162">
        <v>0.006055443499360935</v>
      </c>
      <c r="H4" s="162">
        <v>0.08690353839234577</v>
      </c>
      <c r="I4" s="162">
        <v>0.17293152966783998</v>
      </c>
      <c r="J4" s="163">
        <v>3.1267907753730073</v>
      </c>
      <c r="K4" s="132">
        <v>0.1346748777368747</v>
      </c>
    </row>
    <row r="5" spans="1:11" s="20" customFormat="1" ht="14.25" collapsed="1">
      <c r="A5" s="21">
        <v>2</v>
      </c>
      <c r="B5" s="160" t="s">
        <v>142</v>
      </c>
      <c r="C5" s="161">
        <v>38492</v>
      </c>
      <c r="D5" s="161">
        <v>38629</v>
      </c>
      <c r="E5" s="162">
        <v>-0.015239286248318051</v>
      </c>
      <c r="F5" s="162" t="s">
        <v>27</v>
      </c>
      <c r="G5" s="162">
        <v>-0.012995612561078618</v>
      </c>
      <c r="H5" s="162">
        <v>-0.03437094794463569</v>
      </c>
      <c r="I5" s="162">
        <v>-0.13211988715943268</v>
      </c>
      <c r="J5" s="163">
        <v>-0.7011664048309263</v>
      </c>
      <c r="K5" s="133">
        <v>-0.11383583762841598</v>
      </c>
    </row>
    <row r="6" spans="1:11" s="20" customFormat="1" ht="14.25" collapsed="1">
      <c r="A6" s="21">
        <v>3</v>
      </c>
      <c r="B6" s="160" t="s">
        <v>76</v>
      </c>
      <c r="C6" s="161">
        <v>38828</v>
      </c>
      <c r="D6" s="161">
        <v>39028</v>
      </c>
      <c r="E6" s="162">
        <v>0.013398234462828063</v>
      </c>
      <c r="F6" s="162">
        <v>0.014528615287221047</v>
      </c>
      <c r="G6" s="162">
        <v>0.031182311736517754</v>
      </c>
      <c r="H6" s="162">
        <v>0.2563131129817262</v>
      </c>
      <c r="I6" s="162">
        <v>0.40385169823937095</v>
      </c>
      <c r="J6" s="163">
        <v>2.177261442176877</v>
      </c>
      <c r="K6" s="133">
        <v>0.13868018406909655</v>
      </c>
    </row>
    <row r="7" spans="1:11" s="20" customFormat="1" ht="14.25" collapsed="1">
      <c r="A7" s="21">
        <v>4</v>
      </c>
      <c r="B7" s="160" t="s">
        <v>101</v>
      </c>
      <c r="C7" s="161">
        <v>38919</v>
      </c>
      <c r="D7" s="161">
        <v>39092</v>
      </c>
      <c r="E7" s="162">
        <v>-0.042450012277673976</v>
      </c>
      <c r="F7" s="162">
        <v>-0.029158520401600385</v>
      </c>
      <c r="G7" s="162">
        <v>-0.06875420541117505</v>
      </c>
      <c r="H7" s="162">
        <v>0.06394699124296088</v>
      </c>
      <c r="I7" s="162">
        <v>0.36390043741427736</v>
      </c>
      <c r="J7" s="163">
        <v>0.7354600166666767</v>
      </c>
      <c r="K7" s="133">
        <v>0.06521393553713084</v>
      </c>
    </row>
    <row r="8" spans="1:11" s="20" customFormat="1" ht="14.25" collapsed="1">
      <c r="A8" s="21">
        <v>5</v>
      </c>
      <c r="B8" s="160" t="s">
        <v>98</v>
      </c>
      <c r="C8" s="161">
        <v>38919</v>
      </c>
      <c r="D8" s="161">
        <v>39092</v>
      </c>
      <c r="E8" s="162">
        <v>-0.07519744625932212</v>
      </c>
      <c r="F8" s="162">
        <v>-0.07484077163502778</v>
      </c>
      <c r="G8" s="162">
        <v>-0.14047798997125927</v>
      </c>
      <c r="H8" s="162">
        <v>-0.1235446462603651</v>
      </c>
      <c r="I8" s="162">
        <v>0.06522905329393325</v>
      </c>
      <c r="J8" s="163">
        <v>-0.3985794854586129</v>
      </c>
      <c r="K8" s="133">
        <v>-0.05660429349996654</v>
      </c>
    </row>
    <row r="9" spans="1:11" s="20" customFormat="1" ht="14.25" collapsed="1">
      <c r="A9" s="21">
        <v>6</v>
      </c>
      <c r="B9" s="160" t="s">
        <v>145</v>
      </c>
      <c r="C9" s="161">
        <v>38968</v>
      </c>
      <c r="D9" s="161">
        <v>39140</v>
      </c>
      <c r="E9" s="162" t="s">
        <v>27</v>
      </c>
      <c r="F9" s="162">
        <v>0.017151590108017034</v>
      </c>
      <c r="G9" s="162">
        <v>-0.014788913602006626</v>
      </c>
      <c r="H9" s="162">
        <v>0.022000105207597098</v>
      </c>
      <c r="I9" s="162">
        <v>0.0968157391473694</v>
      </c>
      <c r="J9" s="163">
        <v>-0.13479390868347751</v>
      </c>
      <c r="K9" s="133">
        <v>-0.01670538598189053</v>
      </c>
    </row>
    <row r="10" spans="1:11" s="20" customFormat="1" ht="14.25" collapsed="1">
      <c r="A10" s="21">
        <v>7</v>
      </c>
      <c r="B10" s="160" t="s">
        <v>148</v>
      </c>
      <c r="C10" s="161">
        <v>39269</v>
      </c>
      <c r="D10" s="161">
        <v>39443</v>
      </c>
      <c r="E10" s="162" t="s">
        <v>27</v>
      </c>
      <c r="F10" s="162">
        <v>-0.012454890600737678</v>
      </c>
      <c r="G10" s="162">
        <v>-0.051036221855732644</v>
      </c>
      <c r="H10" s="162">
        <v>-0.13548572811191106</v>
      </c>
      <c r="I10" s="162">
        <v>-0.2225397636716887</v>
      </c>
      <c r="J10" s="163">
        <v>-0.7419865188063705</v>
      </c>
      <c r="K10" s="133">
        <v>-0.16010784072762718</v>
      </c>
    </row>
    <row r="11" spans="1:11" s="20" customFormat="1" ht="14.25" collapsed="1">
      <c r="A11" s="21">
        <v>8</v>
      </c>
      <c r="B11" s="160" t="s">
        <v>144</v>
      </c>
      <c r="C11" s="161">
        <v>39269</v>
      </c>
      <c r="D11" s="161">
        <v>39471</v>
      </c>
      <c r="E11" s="162" t="s">
        <v>27</v>
      </c>
      <c r="F11" s="162">
        <v>-0.05703457109104959</v>
      </c>
      <c r="G11" s="162">
        <v>-0.046436863012495166</v>
      </c>
      <c r="H11" s="162">
        <v>-0.0662057109625267</v>
      </c>
      <c r="I11" s="162">
        <v>-0.08067020593708407</v>
      </c>
      <c r="J11" s="163">
        <v>-0.5701394781864859</v>
      </c>
      <c r="K11" s="133">
        <v>-0.10400861353985424</v>
      </c>
    </row>
    <row r="12" spans="1:11" s="20" customFormat="1" ht="14.25" collapsed="1">
      <c r="A12" s="21">
        <v>9</v>
      </c>
      <c r="B12" s="160" t="s">
        <v>20</v>
      </c>
      <c r="C12" s="161">
        <v>39378</v>
      </c>
      <c r="D12" s="161">
        <v>39478</v>
      </c>
      <c r="E12" s="162">
        <v>-0.005335231156175735</v>
      </c>
      <c r="F12" s="162">
        <v>0.00013460296441292208</v>
      </c>
      <c r="G12" s="162">
        <v>-0.004825006233808882</v>
      </c>
      <c r="H12" s="162">
        <v>-0.04425179696067405</v>
      </c>
      <c r="I12" s="162">
        <v>-0.07916363632753265</v>
      </c>
      <c r="J12" s="163">
        <v>-0.6922095606179426</v>
      </c>
      <c r="K12" s="133">
        <v>-0.14243594942541393</v>
      </c>
    </row>
    <row r="13" spans="1:11" s="20" customFormat="1" ht="14.25" collapsed="1">
      <c r="A13" s="21">
        <v>10</v>
      </c>
      <c r="B13" s="160" t="s">
        <v>21</v>
      </c>
      <c r="C13" s="161">
        <v>39413</v>
      </c>
      <c r="D13" s="161">
        <v>39589</v>
      </c>
      <c r="E13" s="162">
        <v>0.017729875882769086</v>
      </c>
      <c r="F13" s="162">
        <v>0.03380510544494397</v>
      </c>
      <c r="G13" s="162">
        <v>0.09816871025153273</v>
      </c>
      <c r="H13" s="162">
        <v>0.18882527124213255</v>
      </c>
      <c r="I13" s="162">
        <v>0.2631861669967659</v>
      </c>
      <c r="J13" s="163">
        <v>1.1102125838265926</v>
      </c>
      <c r="K13" s="133">
        <v>0.1067252821884197</v>
      </c>
    </row>
    <row r="14" spans="1:11" s="20" customFormat="1" ht="14.25">
      <c r="A14" s="21">
        <v>11</v>
      </c>
      <c r="B14" s="160" t="s">
        <v>23</v>
      </c>
      <c r="C14" s="161">
        <v>39429</v>
      </c>
      <c r="D14" s="161">
        <v>39618</v>
      </c>
      <c r="E14" s="162">
        <v>-0.02318959984396507</v>
      </c>
      <c r="F14" s="162">
        <v>-0.019726282983156262</v>
      </c>
      <c r="G14" s="162">
        <v>-0.011021272804552673</v>
      </c>
      <c r="H14" s="162">
        <v>-0.06324643374714811</v>
      </c>
      <c r="I14" s="162">
        <v>0.02054080181887752</v>
      </c>
      <c r="J14" s="163">
        <v>-0.014130063025198814</v>
      </c>
      <c r="K14" s="133">
        <v>-0.0019515560529433928</v>
      </c>
    </row>
    <row r="15" spans="1:11" s="20" customFormat="1" ht="14.25">
      <c r="A15" s="21">
        <v>12</v>
      </c>
      <c r="B15" s="160" t="s">
        <v>25</v>
      </c>
      <c r="C15" s="161">
        <v>39429</v>
      </c>
      <c r="D15" s="161">
        <v>39651</v>
      </c>
      <c r="E15" s="162">
        <v>-0.04047196041551604</v>
      </c>
      <c r="F15" s="162">
        <v>-0.026505579120066125</v>
      </c>
      <c r="G15" s="162">
        <v>-0.04757180148924034</v>
      </c>
      <c r="H15" s="162">
        <v>-0.15171291451206026</v>
      </c>
      <c r="I15" s="162">
        <v>-0.16051102974655895</v>
      </c>
      <c r="J15" s="163">
        <v>-0.5754915878679749</v>
      </c>
      <c r="K15" s="133">
        <v>-0.11227555383547116</v>
      </c>
    </row>
    <row r="16" spans="1:11" s="20" customFormat="1" ht="14.25">
      <c r="A16" s="21">
        <v>13</v>
      </c>
      <c r="B16" s="160" t="s">
        <v>79</v>
      </c>
      <c r="C16" s="161">
        <v>39527</v>
      </c>
      <c r="D16" s="161">
        <v>39715</v>
      </c>
      <c r="E16" s="162">
        <v>0.0027722882578036234</v>
      </c>
      <c r="F16" s="162">
        <v>0.016475309399573312</v>
      </c>
      <c r="G16" s="162">
        <v>0.06361027402769914</v>
      </c>
      <c r="H16" s="162">
        <v>0.2959709658078289</v>
      </c>
      <c r="I16" s="162">
        <v>0.43877553558631366</v>
      </c>
      <c r="J16" s="163">
        <v>1.489584120603007</v>
      </c>
      <c r="K16" s="133">
        <v>0.13876714160419468</v>
      </c>
    </row>
    <row r="17" spans="1:11" s="20" customFormat="1" ht="14.25" collapsed="1">
      <c r="A17" s="21">
        <v>14</v>
      </c>
      <c r="B17" s="160" t="s">
        <v>28</v>
      </c>
      <c r="C17" s="161">
        <v>39560</v>
      </c>
      <c r="D17" s="161">
        <v>39770</v>
      </c>
      <c r="E17" s="162">
        <v>-0.07190123950116811</v>
      </c>
      <c r="F17" s="162">
        <v>-0.09526604198636413</v>
      </c>
      <c r="G17" s="162">
        <v>-0.12259408867413213</v>
      </c>
      <c r="H17" s="162">
        <v>-0.1215816874333171</v>
      </c>
      <c r="I17" s="162">
        <v>-0.004469895078390795</v>
      </c>
      <c r="J17" s="163">
        <v>-0.40580874455365135</v>
      </c>
      <c r="K17" s="133">
        <v>-0.07298791836252339</v>
      </c>
    </row>
    <row r="18" spans="1:11" s="20" customFormat="1" ht="14.25" collapsed="1">
      <c r="A18" s="21">
        <v>15</v>
      </c>
      <c r="B18" s="160" t="s">
        <v>96</v>
      </c>
      <c r="C18" s="161">
        <v>39884</v>
      </c>
      <c r="D18" s="161">
        <v>40001</v>
      </c>
      <c r="E18" s="162">
        <v>-0.04284932049320678</v>
      </c>
      <c r="F18" s="162">
        <v>-0.04127393815954983</v>
      </c>
      <c r="G18" s="162">
        <v>-0.053623610036643066</v>
      </c>
      <c r="H18" s="162">
        <v>-0.032088505923597466</v>
      </c>
      <c r="I18" s="162">
        <v>0.1504338519498396</v>
      </c>
      <c r="J18" s="163">
        <v>-0.24446361099276648</v>
      </c>
      <c r="K18" s="133">
        <v>-0.043960293956076146</v>
      </c>
    </row>
    <row r="19" spans="1:11" s="20" customFormat="1" ht="14.25" collapsed="1">
      <c r="A19" s="21">
        <v>16</v>
      </c>
      <c r="B19" s="160" t="s">
        <v>30</v>
      </c>
      <c r="C19" s="161">
        <v>40031</v>
      </c>
      <c r="D19" s="161">
        <v>40129</v>
      </c>
      <c r="E19" s="162">
        <v>-0.12096860801085974</v>
      </c>
      <c r="F19" s="162">
        <v>-0.12156358897476138</v>
      </c>
      <c r="G19" s="162">
        <v>-0.16154097526147881</v>
      </c>
      <c r="H19" s="162">
        <v>-0.21498612362827862</v>
      </c>
      <c r="I19" s="162">
        <v>-0.1990540983467023</v>
      </c>
      <c r="J19" s="163">
        <v>-0.711127744406368</v>
      </c>
      <c r="K19" s="133">
        <v>-0.19023283555615733</v>
      </c>
    </row>
    <row r="20" spans="1:11" s="20" customFormat="1" ht="14.25" collapsed="1">
      <c r="A20" s="21">
        <v>17</v>
      </c>
      <c r="B20" s="160" t="s">
        <v>74</v>
      </c>
      <c r="C20" s="161">
        <v>40253</v>
      </c>
      <c r="D20" s="161">
        <v>40366</v>
      </c>
      <c r="E20" s="162">
        <v>-0.06860472422374353</v>
      </c>
      <c r="F20" s="162">
        <v>-0.06348149495866373</v>
      </c>
      <c r="G20" s="162">
        <v>-0.0672426735039251</v>
      </c>
      <c r="H20" s="162">
        <v>-0.09453761214209266</v>
      </c>
      <c r="I20" s="162">
        <v>0.08183966345868443</v>
      </c>
      <c r="J20" s="163">
        <v>-0.3368724891749113</v>
      </c>
      <c r="K20" s="133">
        <v>-0.07546122721902104</v>
      </c>
    </row>
    <row r="21" spans="1:11" s="20" customFormat="1" ht="14.25" collapsed="1">
      <c r="A21" s="21">
        <v>18</v>
      </c>
      <c r="B21" s="160" t="s">
        <v>75</v>
      </c>
      <c r="C21" s="161">
        <v>40114</v>
      </c>
      <c r="D21" s="161">
        <v>40401</v>
      </c>
      <c r="E21" s="162">
        <v>-0.08132017315966744</v>
      </c>
      <c r="F21" s="162">
        <v>-0.09327958354489974</v>
      </c>
      <c r="G21" s="162">
        <v>-0.1574789548711779</v>
      </c>
      <c r="H21" s="162">
        <v>-0.11071265734687197</v>
      </c>
      <c r="I21" s="162">
        <v>0.3264740552958918</v>
      </c>
      <c r="J21" s="163">
        <v>-0.23479335218621267</v>
      </c>
      <c r="K21" s="133">
        <v>-0.05073459545531034</v>
      </c>
    </row>
    <row r="22" spans="1:11" s="20" customFormat="1" ht="14.25" collapsed="1">
      <c r="A22" s="21">
        <v>19</v>
      </c>
      <c r="B22" s="160" t="s">
        <v>78</v>
      </c>
      <c r="C22" s="161">
        <v>40226</v>
      </c>
      <c r="D22" s="161">
        <v>40430</v>
      </c>
      <c r="E22" s="162">
        <v>0.013441734908462566</v>
      </c>
      <c r="F22" s="162">
        <v>0.015583231538298437</v>
      </c>
      <c r="G22" s="162">
        <v>0.03856127543980192</v>
      </c>
      <c r="H22" s="162">
        <v>0.27448051680686314</v>
      </c>
      <c r="I22" s="162">
        <v>0.4266692621743442</v>
      </c>
      <c r="J22" s="163">
        <v>1.2774994011032383</v>
      </c>
      <c r="K22" s="133">
        <v>0.1766305016738381</v>
      </c>
    </row>
    <row r="23" spans="1:11" s="20" customFormat="1" ht="14.25" collapsed="1">
      <c r="A23" s="21">
        <v>20</v>
      </c>
      <c r="B23" s="160" t="s">
        <v>100</v>
      </c>
      <c r="C23" s="161">
        <v>40427</v>
      </c>
      <c r="D23" s="161">
        <v>40543</v>
      </c>
      <c r="E23" s="162">
        <v>0.005820166737095178</v>
      </c>
      <c r="F23" s="162">
        <v>0.015514475137194284</v>
      </c>
      <c r="G23" s="162">
        <v>0.04493897456477214</v>
      </c>
      <c r="H23" s="162">
        <v>0.2680964404080204</v>
      </c>
      <c r="I23" s="162">
        <v>0.8337639877335472</v>
      </c>
      <c r="J23" s="163">
        <v>0.8374110945945914</v>
      </c>
      <c r="K23" s="133">
        <v>0.1366175743553364</v>
      </c>
    </row>
    <row r="24" spans="1:11" s="20" customFormat="1" ht="14.25">
      <c r="A24" s="21">
        <v>21</v>
      </c>
      <c r="B24" s="160" t="s">
        <v>90</v>
      </c>
      <c r="C24" s="161">
        <v>40444</v>
      </c>
      <c r="D24" s="161">
        <v>40638</v>
      </c>
      <c r="E24" s="162">
        <v>0.015043934517692925</v>
      </c>
      <c r="F24" s="162">
        <v>0.017190946018839526</v>
      </c>
      <c r="G24" s="162">
        <v>-0.05227832699454571</v>
      </c>
      <c r="H24" s="162">
        <v>0.17851339970438773</v>
      </c>
      <c r="I24" s="162">
        <v>0.4320435719936029</v>
      </c>
      <c r="J24" s="163">
        <v>0.009053224568138507</v>
      </c>
      <c r="K24" s="133">
        <v>0.0020090678126643002</v>
      </c>
    </row>
    <row r="25" spans="1:11" s="20" customFormat="1" ht="14.25">
      <c r="A25" s="21">
        <v>22</v>
      </c>
      <c r="B25" s="160" t="s">
        <v>99</v>
      </c>
      <c r="C25" s="161">
        <v>40427</v>
      </c>
      <c r="D25" s="161">
        <v>40708</v>
      </c>
      <c r="E25" s="162">
        <v>0.01005327455877092</v>
      </c>
      <c r="F25" s="162">
        <v>0.026616083988599604</v>
      </c>
      <c r="G25" s="162">
        <v>0.031411194252788155</v>
      </c>
      <c r="H25" s="162">
        <v>0.2978337837070397</v>
      </c>
      <c r="I25" s="162">
        <v>0.6553493209760961</v>
      </c>
      <c r="J25" s="163">
        <v>1.1625022722095641</v>
      </c>
      <c r="K25" s="133">
        <v>0.19652479041468762</v>
      </c>
    </row>
    <row r="26" spans="1:11" s="20" customFormat="1" ht="14.25">
      <c r="A26" s="21">
        <v>23</v>
      </c>
      <c r="B26" s="160" t="s">
        <v>132</v>
      </c>
      <c r="C26" s="161">
        <v>41026</v>
      </c>
      <c r="D26" s="161">
        <v>41242</v>
      </c>
      <c r="E26" s="162">
        <v>-0.023337872968561935</v>
      </c>
      <c r="F26" s="162">
        <v>-0.015190038228265035</v>
      </c>
      <c r="G26" s="162">
        <v>-0.06344042183060294</v>
      </c>
      <c r="H26" s="162">
        <v>0.15251498592041268</v>
      </c>
      <c r="I26" s="162">
        <v>0.4326875619368131</v>
      </c>
      <c r="J26" s="163">
        <v>0.35048714742064524</v>
      </c>
      <c r="K26" s="133">
        <v>0.11177876090609584</v>
      </c>
    </row>
    <row r="27" spans="1:11" s="20" customFormat="1" ht="14.25">
      <c r="A27" s="21">
        <v>24</v>
      </c>
      <c r="B27" s="160" t="s">
        <v>135</v>
      </c>
      <c r="C27" s="161">
        <v>41127</v>
      </c>
      <c r="D27" s="161">
        <v>41332</v>
      </c>
      <c r="E27" s="162">
        <v>0.014161900968712393</v>
      </c>
      <c r="F27" s="162">
        <v>0.01831478730062641</v>
      </c>
      <c r="G27" s="162">
        <v>0.1103350904200684</v>
      </c>
      <c r="H27" s="162">
        <v>0.2519963452542642</v>
      </c>
      <c r="I27" s="162">
        <v>0.3965389886984252</v>
      </c>
      <c r="J27" s="163">
        <v>0.638614451219538</v>
      </c>
      <c r="K27" s="133">
        <v>0.21015287813235317</v>
      </c>
    </row>
    <row r="28" spans="1:12" s="20" customFormat="1" ht="15.75" thickBot="1">
      <c r="A28" s="159"/>
      <c r="B28" s="164" t="s">
        <v>133</v>
      </c>
      <c r="C28" s="165" t="s">
        <v>61</v>
      </c>
      <c r="D28" s="165" t="s">
        <v>61</v>
      </c>
      <c r="E28" s="166">
        <f>AVERAGE(E4:E27)</f>
        <v>-0.025265622121405446</v>
      </c>
      <c r="F28" s="166">
        <f>AVERAGE(F4:F27)</f>
        <v>-0.02093084401092109</v>
      </c>
      <c r="G28" s="166">
        <f>AVERAGE(G4:G27)</f>
        <v>-0.027160152663388074</v>
      </c>
      <c r="H28" s="166">
        <f>AVERAGE(H4:H27)</f>
        <v>0.04769461215425419</v>
      </c>
      <c r="I28" s="166">
        <f>AVERAGE(I4:I27)</f>
        <v>0.19510427958810841</v>
      </c>
      <c r="J28" s="165" t="s">
        <v>61</v>
      </c>
      <c r="K28" s="165" t="s">
        <v>61</v>
      </c>
      <c r="L28" s="167"/>
    </row>
    <row r="29" spans="1:11" s="20" customFormat="1" ht="14.25">
      <c r="A29" s="187" t="s">
        <v>117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</row>
    <row r="30" s="20" customFormat="1" ht="14.25" collapsed="1">
      <c r="J30" s="19"/>
    </row>
    <row r="31" spans="5:10" s="20" customFormat="1" ht="14.25" collapsed="1">
      <c r="E31" s="115"/>
      <c r="J31" s="19"/>
    </row>
    <row r="32" spans="5:10" s="20" customFormat="1" ht="14.25" collapsed="1">
      <c r="E32" s="116"/>
      <c r="J32" s="19"/>
    </row>
    <row r="33" spans="5:10" s="20" customFormat="1" ht="14.25">
      <c r="E33" s="115"/>
      <c r="F33" s="115"/>
      <c r="J33" s="19"/>
    </row>
    <row r="34" spans="5:10" s="20" customFormat="1" ht="14.25" collapsed="1">
      <c r="E34" s="116"/>
      <c r="I34" s="116"/>
      <c r="J34" s="19"/>
    </row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 collapsed="1"/>
    <row r="42" s="20" customFormat="1" ht="14.25" collapsed="1"/>
    <row r="43" s="20" customFormat="1" ht="14.25" collapsed="1"/>
    <row r="44" s="20" customFormat="1" ht="14.25" collapsed="1"/>
    <row r="45" s="20" customFormat="1" ht="14.25" collapsed="1"/>
    <row r="46" s="20" customFormat="1" ht="14.25" collapsed="1"/>
    <row r="47" s="20" customFormat="1" ht="14.25" collapsed="1"/>
    <row r="48" s="20" customFormat="1" ht="14.25"/>
    <row r="49" s="20" customFormat="1" ht="14.25"/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  <row r="64" spans="3:8" s="29" customFormat="1" ht="14.25">
      <c r="C64" s="30"/>
      <c r="D64" s="30"/>
      <c r="E64" s="31"/>
      <c r="F64" s="31"/>
      <c r="G64" s="31"/>
      <c r="H64" s="31"/>
    </row>
    <row r="65" spans="3:8" s="29" customFormat="1" ht="14.25">
      <c r="C65" s="30"/>
      <c r="D65" s="30"/>
      <c r="E65" s="31"/>
      <c r="F65" s="31"/>
      <c r="G65" s="31"/>
      <c r="H65" s="31"/>
    </row>
    <row r="66" spans="3:8" s="29" customFormat="1" ht="14.25">
      <c r="C66" s="30"/>
      <c r="D66" s="30"/>
      <c r="E66" s="31"/>
      <c r="F66" s="31"/>
      <c r="G66" s="31"/>
      <c r="H66" s="31"/>
    </row>
    <row r="67" spans="3:8" s="29" customFormat="1" ht="14.25">
      <c r="C67" s="30"/>
      <c r="D67" s="30"/>
      <c r="E67" s="31"/>
      <c r="F67" s="31"/>
      <c r="G67" s="31"/>
      <c r="H67" s="31"/>
    </row>
    <row r="68" spans="3:8" s="29" customFormat="1" ht="14.25">
      <c r="C68" s="30"/>
      <c r="D68" s="30"/>
      <c r="E68" s="31"/>
      <c r="F68" s="31"/>
      <c r="G68" s="31"/>
      <c r="H68" s="31"/>
    </row>
    <row r="69" spans="3:8" s="29" customFormat="1" ht="14.25">
      <c r="C69" s="30"/>
      <c r="D69" s="30"/>
      <c r="E69" s="31"/>
      <c r="F69" s="31"/>
      <c r="G69" s="31"/>
      <c r="H69" s="31"/>
    </row>
  </sheetData>
  <mergeCells count="4">
    <mergeCell ref="A1:I1"/>
    <mergeCell ref="A2:A3"/>
    <mergeCell ref="E2:K2"/>
    <mergeCell ref="A29:K29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4"/>
  <sheetViews>
    <sheetView zoomScale="85" zoomScaleNormal="85" workbookViewId="0" topLeftCell="A1">
      <selection activeCell="E72" sqref="E68:E72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8" t="s">
        <v>111</v>
      </c>
      <c r="B1" s="188"/>
      <c r="C1" s="188"/>
      <c r="D1" s="188"/>
      <c r="E1" s="188"/>
      <c r="F1" s="188"/>
      <c r="G1" s="188"/>
    </row>
    <row r="2" spans="1:7" ht="15.75" thickBot="1">
      <c r="A2" s="184" t="s">
        <v>49</v>
      </c>
      <c r="B2" s="97"/>
      <c r="C2" s="189" t="s">
        <v>32</v>
      </c>
      <c r="D2" s="190"/>
      <c r="E2" s="189" t="s">
        <v>33</v>
      </c>
      <c r="F2" s="190"/>
      <c r="G2" s="98"/>
    </row>
    <row r="3" spans="1:7" ht="45.75" thickBot="1">
      <c r="A3" s="185"/>
      <c r="B3" s="42" t="s">
        <v>31</v>
      </c>
      <c r="C3" s="35" t="s">
        <v>63</v>
      </c>
      <c r="D3" s="35" t="s">
        <v>34</v>
      </c>
      <c r="E3" s="35" t="s">
        <v>35</v>
      </c>
      <c r="F3" s="35" t="s">
        <v>34</v>
      </c>
      <c r="G3" s="36" t="s">
        <v>124</v>
      </c>
    </row>
    <row r="4" spans="1:8" ht="15" customHeight="1">
      <c r="A4" s="21">
        <v>1</v>
      </c>
      <c r="B4" s="37" t="s">
        <v>90</v>
      </c>
      <c r="C4" s="38">
        <v>51.209639999999894</v>
      </c>
      <c r="D4" s="103">
        <v>0.0335593939095464</v>
      </c>
      <c r="E4" s="39">
        <v>28</v>
      </c>
      <c r="F4" s="103">
        <v>0.018241042345276872</v>
      </c>
      <c r="G4" s="40">
        <v>28.560448187293403</v>
      </c>
      <c r="H4" s="56"/>
    </row>
    <row r="5" spans="1:8" ht="14.25" customHeight="1">
      <c r="A5" s="21">
        <v>2</v>
      </c>
      <c r="B5" s="37" t="s">
        <v>132</v>
      </c>
      <c r="C5" s="38">
        <v>-44.57597959999996</v>
      </c>
      <c r="D5" s="103">
        <v>-0.021941881635335996</v>
      </c>
      <c r="E5" s="39">
        <v>21</v>
      </c>
      <c r="F5" s="103">
        <v>0.0014293493057446229</v>
      </c>
      <c r="G5" s="40">
        <v>2.9604523303771857</v>
      </c>
      <c r="H5" s="56"/>
    </row>
    <row r="6" spans="1:7" ht="14.25">
      <c r="A6" s="21">
        <v>3</v>
      </c>
      <c r="B6" s="37" t="s">
        <v>78</v>
      </c>
      <c r="C6" s="38">
        <v>38.3333200000003</v>
      </c>
      <c r="D6" s="103">
        <v>0.013441734908450041</v>
      </c>
      <c r="E6" s="39">
        <v>0</v>
      </c>
      <c r="F6" s="103">
        <v>0</v>
      </c>
      <c r="G6" s="40">
        <v>0</v>
      </c>
    </row>
    <row r="7" spans="1:7" ht="14.25">
      <c r="A7" s="21">
        <v>4</v>
      </c>
      <c r="B7" s="37" t="s">
        <v>99</v>
      </c>
      <c r="C7" s="38">
        <v>37.79587000000011</v>
      </c>
      <c r="D7" s="103">
        <v>0.010053274558766524</v>
      </c>
      <c r="E7" s="39">
        <v>0</v>
      </c>
      <c r="F7" s="103">
        <v>0</v>
      </c>
      <c r="G7" s="40">
        <v>0</v>
      </c>
    </row>
    <row r="8" spans="1:7" ht="14.25">
      <c r="A8" s="21">
        <v>5</v>
      </c>
      <c r="B8" s="37" t="s">
        <v>79</v>
      </c>
      <c r="C8" s="38">
        <v>1.3696699999999837</v>
      </c>
      <c r="D8" s="103">
        <v>0.0027722882578238477</v>
      </c>
      <c r="E8" s="39">
        <v>0</v>
      </c>
      <c r="F8" s="103">
        <v>0</v>
      </c>
      <c r="G8" s="40">
        <v>0</v>
      </c>
    </row>
    <row r="9" spans="1:7" ht="14.25">
      <c r="A9" s="21">
        <v>6</v>
      </c>
      <c r="B9" s="37" t="s">
        <v>142</v>
      </c>
      <c r="C9" s="38">
        <v>-11.487219599999953</v>
      </c>
      <c r="D9" s="103">
        <v>-0.01523928624830147</v>
      </c>
      <c r="E9" s="39">
        <v>0</v>
      </c>
      <c r="F9" s="103">
        <v>0</v>
      </c>
      <c r="G9" s="40">
        <v>0</v>
      </c>
    </row>
    <row r="10" spans="1:8" ht="14.25">
      <c r="A10" s="21">
        <v>7</v>
      </c>
      <c r="B10" s="37" t="s">
        <v>20</v>
      </c>
      <c r="C10" s="38">
        <v>-17.2589402999999</v>
      </c>
      <c r="D10" s="103">
        <v>-0.005335231156171489</v>
      </c>
      <c r="E10" s="39">
        <v>0</v>
      </c>
      <c r="F10" s="103">
        <v>0</v>
      </c>
      <c r="G10" s="40">
        <v>0</v>
      </c>
      <c r="H10" s="56"/>
    </row>
    <row r="11" spans="1:7" ht="14.25">
      <c r="A11" s="21">
        <v>8</v>
      </c>
      <c r="B11" s="37" t="s">
        <v>25</v>
      </c>
      <c r="C11" s="38">
        <v>-20.071900000000024</v>
      </c>
      <c r="D11" s="103">
        <v>-0.04047196041551559</v>
      </c>
      <c r="E11" s="39">
        <v>0</v>
      </c>
      <c r="F11" s="103">
        <v>0</v>
      </c>
      <c r="G11" s="40">
        <v>0</v>
      </c>
    </row>
    <row r="12" spans="1:7" ht="14.25">
      <c r="A12" s="21">
        <v>9</v>
      </c>
      <c r="B12" s="37" t="s">
        <v>23</v>
      </c>
      <c r="C12" s="38">
        <v>-22.28125</v>
      </c>
      <c r="D12" s="103">
        <v>-0.023189599843959817</v>
      </c>
      <c r="E12" s="39">
        <v>0</v>
      </c>
      <c r="F12" s="103">
        <v>0</v>
      </c>
      <c r="G12" s="40">
        <v>0</v>
      </c>
    </row>
    <row r="13" spans="1:7" ht="14.25">
      <c r="A13" s="21">
        <v>10</v>
      </c>
      <c r="B13" s="37" t="s">
        <v>28</v>
      </c>
      <c r="C13" s="38">
        <v>-45.429880000000004</v>
      </c>
      <c r="D13" s="103">
        <v>-0.07190123950119243</v>
      </c>
      <c r="E13" s="39">
        <v>0</v>
      </c>
      <c r="F13" s="103">
        <v>0</v>
      </c>
      <c r="G13" s="40">
        <v>0</v>
      </c>
    </row>
    <row r="14" spans="1:7" ht="14.25">
      <c r="A14" s="21">
        <v>11</v>
      </c>
      <c r="B14" s="37" t="s">
        <v>96</v>
      </c>
      <c r="C14" s="38">
        <v>-158.76768000000018</v>
      </c>
      <c r="D14" s="103">
        <v>-0.042849320493146395</v>
      </c>
      <c r="E14" s="39">
        <v>0</v>
      </c>
      <c r="F14" s="103">
        <v>0</v>
      </c>
      <c r="G14" s="40">
        <v>0</v>
      </c>
    </row>
    <row r="15" spans="1:7" ht="14.25">
      <c r="A15" s="21">
        <v>12</v>
      </c>
      <c r="B15" s="37" t="s">
        <v>75</v>
      </c>
      <c r="C15" s="38">
        <v>-311.3775899999999</v>
      </c>
      <c r="D15" s="103">
        <v>-0.08132017315966664</v>
      </c>
      <c r="E15" s="39">
        <v>0</v>
      </c>
      <c r="F15" s="103">
        <v>0</v>
      </c>
      <c r="G15" s="40">
        <v>0</v>
      </c>
    </row>
    <row r="16" spans="1:7" ht="14.25">
      <c r="A16" s="21">
        <v>13</v>
      </c>
      <c r="B16" s="37" t="s">
        <v>74</v>
      </c>
      <c r="C16" s="38">
        <v>-142.22565999999992</v>
      </c>
      <c r="D16" s="103">
        <v>-0.06892641518394989</v>
      </c>
      <c r="E16" s="39">
        <v>-1001</v>
      </c>
      <c r="F16" s="103">
        <v>-0.0003453860767661098</v>
      </c>
      <c r="G16" s="40">
        <v>-0.7106169089175088</v>
      </c>
    </row>
    <row r="17" spans="1:7" ht="14.25">
      <c r="A17" s="21">
        <v>14</v>
      </c>
      <c r="B17" s="37" t="s">
        <v>135</v>
      </c>
      <c r="C17" s="38">
        <v>4.273780000000028</v>
      </c>
      <c r="D17" s="103">
        <v>0.008015465205238784</v>
      </c>
      <c r="E17" s="39">
        <v>-2</v>
      </c>
      <c r="F17" s="103">
        <v>-0.006060606060606061</v>
      </c>
      <c r="G17" s="40">
        <v>-3.23296593939396</v>
      </c>
    </row>
    <row r="18" spans="1:7" ht="14.25">
      <c r="A18" s="21">
        <v>15</v>
      </c>
      <c r="B18" s="37" t="s">
        <v>76</v>
      </c>
      <c r="C18" s="38">
        <v>21.469290000000036</v>
      </c>
      <c r="D18" s="103">
        <v>0.009278729444681848</v>
      </c>
      <c r="E18" s="39">
        <v>-3</v>
      </c>
      <c r="F18" s="103">
        <v>-0.0040650406504065045</v>
      </c>
      <c r="G18" s="40">
        <v>-9.520236585365776</v>
      </c>
    </row>
    <row r="19" spans="1:7" ht="14.25">
      <c r="A19" s="21">
        <v>16</v>
      </c>
      <c r="B19" s="37" t="s">
        <v>101</v>
      </c>
      <c r="C19" s="38">
        <v>-73.34768999999994</v>
      </c>
      <c r="D19" s="103">
        <v>-0.06580489002701086</v>
      </c>
      <c r="E19" s="39">
        <v>-15</v>
      </c>
      <c r="F19" s="103">
        <v>-0.024390243902439025</v>
      </c>
      <c r="G19" s="40">
        <v>-27.548143658536606</v>
      </c>
    </row>
    <row r="20" spans="1:7" ht="14.25">
      <c r="A20" s="21">
        <v>17</v>
      </c>
      <c r="B20" s="37" t="s">
        <v>94</v>
      </c>
      <c r="C20" s="38">
        <v>-320.6790529999994</v>
      </c>
      <c r="D20" s="103">
        <v>-0.014662442122901069</v>
      </c>
      <c r="E20" s="39">
        <v>-134</v>
      </c>
      <c r="F20" s="103">
        <v>-0.0025594987966535507</v>
      </c>
      <c r="G20" s="40">
        <v>-55.962812992966875</v>
      </c>
    </row>
    <row r="21" spans="1:7" ht="13.5" customHeight="1">
      <c r="A21" s="21">
        <v>18</v>
      </c>
      <c r="B21" s="37" t="s">
        <v>30</v>
      </c>
      <c r="C21" s="38">
        <v>-258.47236999999984</v>
      </c>
      <c r="D21" s="103">
        <v>-0.15280049429652415</v>
      </c>
      <c r="E21" s="39">
        <v>-1864</v>
      </c>
      <c r="F21" s="103">
        <v>-0.03621245677429382</v>
      </c>
      <c r="G21" s="40">
        <v>-61.92660510859858</v>
      </c>
    </row>
    <row r="22" spans="1:7" ht="14.25">
      <c r="A22" s="21">
        <v>19</v>
      </c>
      <c r="B22" s="37" t="s">
        <v>100</v>
      </c>
      <c r="C22" s="38">
        <v>-46.374890000000136</v>
      </c>
      <c r="D22" s="103">
        <v>-0.01676760451062978</v>
      </c>
      <c r="E22" s="39">
        <v>-34</v>
      </c>
      <c r="F22" s="103">
        <v>-0.022457067371202115</v>
      </c>
      <c r="G22" s="40">
        <v>-62.80149791281376</v>
      </c>
    </row>
    <row r="23" spans="1:7" ht="14.25">
      <c r="A23" s="21">
        <v>20</v>
      </c>
      <c r="B23" s="37" t="s">
        <v>98</v>
      </c>
      <c r="C23" s="38">
        <v>-154.02239</v>
      </c>
      <c r="D23" s="103">
        <v>-0.16035191295447823</v>
      </c>
      <c r="E23" s="39">
        <v>-136</v>
      </c>
      <c r="F23" s="103">
        <v>-0.09207853757616791</v>
      </c>
      <c r="G23" s="40">
        <v>-89.28252950575491</v>
      </c>
    </row>
    <row r="24" spans="1:7" ht="14.25">
      <c r="A24" s="21">
        <v>21</v>
      </c>
      <c r="B24" s="37" t="s">
        <v>21</v>
      </c>
      <c r="C24" s="38">
        <v>-219.80846999999997</v>
      </c>
      <c r="D24" s="103">
        <v>-0.17043561563907497</v>
      </c>
      <c r="E24" s="39">
        <v>-115</v>
      </c>
      <c r="F24" s="103">
        <v>-0.18488745980707397</v>
      </c>
      <c r="G24" s="40">
        <v>-240.33239887333687</v>
      </c>
    </row>
    <row r="25" spans="1:7" ht="14.25">
      <c r="A25" s="21">
        <v>22</v>
      </c>
      <c r="B25" s="37" t="s">
        <v>145</v>
      </c>
      <c r="C25" s="38" t="s">
        <v>27</v>
      </c>
      <c r="D25" s="103" t="s">
        <v>27</v>
      </c>
      <c r="E25" s="39" t="s">
        <v>27</v>
      </c>
      <c r="F25" s="103" t="s">
        <v>27</v>
      </c>
      <c r="G25" s="40" t="s">
        <v>27</v>
      </c>
    </row>
    <row r="26" spans="1:7" ht="14.25">
      <c r="A26" s="21">
        <v>23</v>
      </c>
      <c r="B26" s="37" t="s">
        <v>144</v>
      </c>
      <c r="C26" s="38" t="s">
        <v>27</v>
      </c>
      <c r="D26" s="103" t="s">
        <v>27</v>
      </c>
      <c r="E26" s="39" t="s">
        <v>27</v>
      </c>
      <c r="F26" s="103" t="s">
        <v>27</v>
      </c>
      <c r="G26" s="40" t="s">
        <v>27</v>
      </c>
    </row>
    <row r="27" spans="1:7" ht="14.25">
      <c r="A27" s="21">
        <v>24</v>
      </c>
      <c r="B27" s="37" t="s">
        <v>148</v>
      </c>
      <c r="C27" s="38" t="s">
        <v>27</v>
      </c>
      <c r="D27" s="103" t="s">
        <v>27</v>
      </c>
      <c r="E27" s="39" t="s">
        <v>27</v>
      </c>
      <c r="F27" s="103" t="s">
        <v>27</v>
      </c>
      <c r="G27" s="40" t="s">
        <v>27</v>
      </c>
    </row>
    <row r="28" spans="1:8" ht="15.75" thickBot="1">
      <c r="A28" s="96"/>
      <c r="B28" s="99" t="s">
        <v>60</v>
      </c>
      <c r="C28" s="100">
        <v>-1691.7293924999988</v>
      </c>
      <c r="D28" s="104">
        <v>-0.028732847628514104</v>
      </c>
      <c r="E28" s="101">
        <v>-3255</v>
      </c>
      <c r="F28" s="104">
        <v>-0.0010633946563030064</v>
      </c>
      <c r="G28" s="102">
        <v>-519.7969069680142</v>
      </c>
      <c r="H28" s="56"/>
    </row>
    <row r="29" spans="2:8" ht="14.25">
      <c r="B29" s="72"/>
      <c r="C29" s="73"/>
      <c r="D29" s="74"/>
      <c r="E29" s="75"/>
      <c r="F29" s="74"/>
      <c r="G29" s="73"/>
      <c r="H29" s="56"/>
    </row>
    <row r="48" spans="2:5" ht="15">
      <c r="B48" s="64"/>
      <c r="C48" s="65"/>
      <c r="D48" s="66"/>
      <c r="E48" s="67"/>
    </row>
    <row r="49" spans="2:5" ht="15">
      <c r="B49" s="64"/>
      <c r="C49" s="65"/>
      <c r="D49" s="66"/>
      <c r="E49" s="67"/>
    </row>
    <row r="50" spans="2:5" ht="15">
      <c r="B50" s="64"/>
      <c r="C50" s="65"/>
      <c r="D50" s="66"/>
      <c r="E50" s="67"/>
    </row>
    <row r="51" spans="2:5" ht="15">
      <c r="B51" s="64"/>
      <c r="C51" s="65"/>
      <c r="D51" s="66"/>
      <c r="E51" s="67"/>
    </row>
    <row r="52" spans="2:5" ht="15">
      <c r="B52" s="64"/>
      <c r="C52" s="65"/>
      <c r="D52" s="66"/>
      <c r="E52" s="67"/>
    </row>
    <row r="53" spans="2:5" ht="15">
      <c r="B53" s="64"/>
      <c r="C53" s="65"/>
      <c r="D53" s="66"/>
      <c r="E53" s="67"/>
    </row>
    <row r="54" spans="2:5" ht="15.75" thickBot="1">
      <c r="B54" s="86"/>
      <c r="C54" s="86"/>
      <c r="D54" s="86"/>
      <c r="E54" s="86"/>
    </row>
    <row r="57" ht="14.25" customHeight="1"/>
    <row r="58" ht="14.25">
      <c r="F58" s="56"/>
    </row>
    <row r="60" ht="14.25">
      <c r="F60"/>
    </row>
    <row r="61" ht="14.25">
      <c r="F61"/>
    </row>
    <row r="62" spans="2:6" ht="30.75" thickBot="1">
      <c r="B62" s="42" t="s">
        <v>31</v>
      </c>
      <c r="C62" s="35" t="s">
        <v>68</v>
      </c>
      <c r="D62" s="35" t="s">
        <v>69</v>
      </c>
      <c r="E62" s="63" t="s">
        <v>64</v>
      </c>
      <c r="F62"/>
    </row>
    <row r="63" spans="2:5" ht="14.25">
      <c r="B63" s="37" t="str">
        <f aca="true" t="shared" si="0" ref="B63:D67">B4</f>
        <v>ВСІ</v>
      </c>
      <c r="C63" s="38">
        <f t="shared" si="0"/>
        <v>51.209639999999894</v>
      </c>
      <c r="D63" s="103">
        <f t="shared" si="0"/>
        <v>0.0335593939095464</v>
      </c>
      <c r="E63" s="40">
        <f>G4</f>
        <v>28.560448187293403</v>
      </c>
    </row>
    <row r="64" spans="2:5" ht="14.25">
      <c r="B64" s="37" t="str">
        <f t="shared" si="0"/>
        <v>КІНТО-Казначейський</v>
      </c>
      <c r="C64" s="38">
        <f t="shared" si="0"/>
        <v>-44.57597959999996</v>
      </c>
      <c r="D64" s="103">
        <f t="shared" si="0"/>
        <v>-0.021941881635335996</v>
      </c>
      <c r="E64" s="40">
        <f>G5</f>
        <v>2.9604523303771857</v>
      </c>
    </row>
    <row r="65" spans="2:5" ht="14.25">
      <c r="B65" s="37" t="str">
        <f t="shared" si="0"/>
        <v>Альтус-Депозит</v>
      </c>
      <c r="C65" s="38">
        <f t="shared" si="0"/>
        <v>38.3333200000003</v>
      </c>
      <c r="D65" s="103">
        <f t="shared" si="0"/>
        <v>0.013441734908450041</v>
      </c>
      <c r="E65" s="40">
        <f>G6</f>
        <v>0</v>
      </c>
    </row>
    <row r="66" spans="2:5" ht="14.25">
      <c r="B66" s="37" t="str">
        <f t="shared" si="0"/>
        <v>УНIВЕР.УА/Михайло Грушевський: Фонд Державних Паперiв</v>
      </c>
      <c r="C66" s="38">
        <f t="shared" si="0"/>
        <v>37.79587000000011</v>
      </c>
      <c r="D66" s="103">
        <f t="shared" si="0"/>
        <v>0.010053274558766524</v>
      </c>
      <c r="E66" s="40">
        <f>G7</f>
        <v>0</v>
      </c>
    </row>
    <row r="67" spans="2:5" ht="14.25">
      <c r="B67" s="135" t="str">
        <f t="shared" si="0"/>
        <v>Альтус-Стратегічний</v>
      </c>
      <c r="C67" s="136">
        <f t="shared" si="0"/>
        <v>1.3696699999999837</v>
      </c>
      <c r="D67" s="137">
        <f t="shared" si="0"/>
        <v>0.0027722882578238477</v>
      </c>
      <c r="E67" s="138">
        <f>G8</f>
        <v>0</v>
      </c>
    </row>
    <row r="68" spans="2:5" ht="14.25">
      <c r="B68" s="134" t="str">
        <f aca="true" t="shared" si="1" ref="B68:D71">B20</f>
        <v>КІНТО-Класичний</v>
      </c>
      <c r="C68" s="38">
        <f t="shared" si="1"/>
        <v>-320.6790529999994</v>
      </c>
      <c r="D68" s="103">
        <f t="shared" si="1"/>
        <v>-0.014662442122901069</v>
      </c>
      <c r="E68" s="40">
        <f>G20</f>
        <v>-55.962812992966875</v>
      </c>
    </row>
    <row r="69" spans="2:5" ht="14.25">
      <c r="B69" s="134" t="str">
        <f t="shared" si="1"/>
        <v>Аргентум</v>
      </c>
      <c r="C69" s="38">
        <f t="shared" si="1"/>
        <v>-258.47236999999984</v>
      </c>
      <c r="D69" s="103">
        <f t="shared" si="1"/>
        <v>-0.15280049429652415</v>
      </c>
      <c r="E69" s="40">
        <f>G21</f>
        <v>-61.92660510859858</v>
      </c>
    </row>
    <row r="70" spans="2:5" ht="14.25">
      <c r="B70" s="134" t="str">
        <f t="shared" si="1"/>
        <v>УНIВЕР.УА/Тарас Шевченко: Фонд Заощаджень</v>
      </c>
      <c r="C70" s="38">
        <f t="shared" si="1"/>
        <v>-46.374890000000136</v>
      </c>
      <c r="D70" s="103">
        <f t="shared" si="1"/>
        <v>-0.01676760451062978</v>
      </c>
      <c r="E70" s="40">
        <f>G22</f>
        <v>-62.80149791281376</v>
      </c>
    </row>
    <row r="71" spans="2:5" ht="14.25">
      <c r="B71" s="134" t="str">
        <f t="shared" si="1"/>
        <v>УНІВЕР.УА/Ярослав Мудрий: Фонд Акцiй</v>
      </c>
      <c r="C71" s="38">
        <f t="shared" si="1"/>
        <v>-154.02239</v>
      </c>
      <c r="D71" s="103">
        <f t="shared" si="1"/>
        <v>-0.16035191295447823</v>
      </c>
      <c r="E71" s="40">
        <f>G23</f>
        <v>-89.28252950575491</v>
      </c>
    </row>
    <row r="72" spans="2:5" ht="14.25">
      <c r="B72" s="134" t="str">
        <f>B24</f>
        <v>ОТП Класичний</v>
      </c>
      <c r="C72" s="38">
        <f>C24</f>
        <v>-219.80846999999997</v>
      </c>
      <c r="D72" s="103">
        <f>D24</f>
        <v>-0.17043561563907497</v>
      </c>
      <c r="E72" s="40">
        <f>G24</f>
        <v>-240.33239887333687</v>
      </c>
    </row>
    <row r="73" spans="2:5" ht="14.25">
      <c r="B73" s="145" t="s">
        <v>67</v>
      </c>
      <c r="C73" s="146">
        <f>C28-SUM(C63:C72)</f>
        <v>-776.5047398999998</v>
      </c>
      <c r="D73" s="147"/>
      <c r="E73" s="146">
        <f>G28-SUM(E63:E72)</f>
        <v>-41.01196309221382</v>
      </c>
    </row>
    <row r="74" spans="2:5" ht="15">
      <c r="B74" s="143" t="s">
        <v>60</v>
      </c>
      <c r="C74" s="144">
        <f>SUM(C63:C73)</f>
        <v>-1691.7293924999988</v>
      </c>
      <c r="D74" s="144"/>
      <c r="E74" s="144">
        <f>SUM(E63:E73)</f>
        <v>-519.7969069680142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11"/>
  <sheetViews>
    <sheetView zoomScale="80" zoomScaleNormal="80" workbookViewId="0" topLeftCell="A1">
      <selection activeCell="A24" sqref="A24:B29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0" t="s">
        <v>31</v>
      </c>
      <c r="B1" s="71" t="s">
        <v>107</v>
      </c>
      <c r="C1" s="10"/>
    </row>
    <row r="2" spans="1:3" ht="14.25">
      <c r="A2" s="177" t="s">
        <v>30</v>
      </c>
      <c r="B2" s="178">
        <v>-0.12096860801085974</v>
      </c>
      <c r="C2" s="10"/>
    </row>
    <row r="3" spans="1:3" ht="14.25">
      <c r="A3" s="148" t="s">
        <v>75</v>
      </c>
      <c r="B3" s="155">
        <v>-0.08132017315966744</v>
      </c>
      <c r="C3" s="10"/>
    </row>
    <row r="4" spans="1:3" ht="14.25">
      <c r="A4" s="148" t="s">
        <v>98</v>
      </c>
      <c r="B4" s="155">
        <v>-0.07519744625932212</v>
      </c>
      <c r="C4" s="10"/>
    </row>
    <row r="5" spans="1:3" ht="14.25">
      <c r="A5" s="148" t="s">
        <v>28</v>
      </c>
      <c r="B5" s="156">
        <v>-0.07190123950116811</v>
      </c>
      <c r="C5" s="10"/>
    </row>
    <row r="6" spans="1:3" ht="14.25">
      <c r="A6" s="148" t="s">
        <v>74</v>
      </c>
      <c r="B6" s="156">
        <v>-0.06860472422374353</v>
      </c>
      <c r="C6" s="10"/>
    </row>
    <row r="7" spans="1:3" ht="14.25">
      <c r="A7" s="148" t="s">
        <v>96</v>
      </c>
      <c r="B7" s="156">
        <v>-0.04284932049320678</v>
      </c>
      <c r="C7" s="10"/>
    </row>
    <row r="8" spans="1:3" ht="14.25">
      <c r="A8" s="148" t="s">
        <v>101</v>
      </c>
      <c r="B8" s="156">
        <v>-0.042450012277673976</v>
      </c>
      <c r="C8" s="10"/>
    </row>
    <row r="9" spans="1:3" ht="14.25">
      <c r="A9" s="149" t="s">
        <v>25</v>
      </c>
      <c r="B9" s="157">
        <v>-0.04047196041551604</v>
      </c>
      <c r="C9" s="10"/>
    </row>
    <row r="10" spans="1:3" ht="14.25">
      <c r="A10" s="148" t="s">
        <v>132</v>
      </c>
      <c r="B10" s="156">
        <v>-0.023337872968561935</v>
      </c>
      <c r="C10" s="10"/>
    </row>
    <row r="11" spans="1:3" ht="14.25">
      <c r="A11" s="148" t="s">
        <v>23</v>
      </c>
      <c r="B11" s="156">
        <v>-0.02318959984396507</v>
      </c>
      <c r="C11" s="10"/>
    </row>
    <row r="12" spans="1:3" ht="14.25">
      <c r="A12" s="149" t="s">
        <v>142</v>
      </c>
      <c r="B12" s="157">
        <v>-0.015239286248318051</v>
      </c>
      <c r="C12" s="10"/>
    </row>
    <row r="13" spans="1:3" ht="14.25">
      <c r="A13" s="148" t="s">
        <v>94</v>
      </c>
      <c r="B13" s="156">
        <v>-0.012134000285470625</v>
      </c>
      <c r="C13" s="10"/>
    </row>
    <row r="14" spans="1:3" ht="14.25">
      <c r="A14" s="148" t="s">
        <v>20</v>
      </c>
      <c r="B14" s="156">
        <v>-0.005335231156175735</v>
      </c>
      <c r="C14" s="10"/>
    </row>
    <row r="15" spans="1:3" ht="14.25">
      <c r="A15" s="148" t="s">
        <v>79</v>
      </c>
      <c r="B15" s="156">
        <v>0.0027722882578036234</v>
      </c>
      <c r="C15" s="10"/>
    </row>
    <row r="16" spans="1:3" ht="14.25">
      <c r="A16" s="148" t="s">
        <v>100</v>
      </c>
      <c r="B16" s="156">
        <v>0.005820166737095178</v>
      </c>
      <c r="C16" s="10"/>
    </row>
    <row r="17" spans="1:3" ht="14.25">
      <c r="A17" s="148" t="s">
        <v>99</v>
      </c>
      <c r="B17" s="156">
        <v>0.01005327455877092</v>
      </c>
      <c r="C17" s="10"/>
    </row>
    <row r="18" spans="1:3" ht="14.25">
      <c r="A18" s="148" t="s">
        <v>76</v>
      </c>
      <c r="B18" s="156">
        <v>0.013398234462828063</v>
      </c>
      <c r="C18" s="10"/>
    </row>
    <row r="19" spans="1:3" ht="14.25">
      <c r="A19" s="148" t="s">
        <v>78</v>
      </c>
      <c r="B19" s="156">
        <v>0.013441734908462566</v>
      </c>
      <c r="C19" s="10"/>
    </row>
    <row r="20" spans="1:3" ht="14.25">
      <c r="A20" s="148" t="s">
        <v>135</v>
      </c>
      <c r="B20" s="156">
        <v>0.014161900968712393</v>
      </c>
      <c r="C20" s="10"/>
    </row>
    <row r="21" spans="1:3" ht="14.25">
      <c r="A21" s="148" t="s">
        <v>90</v>
      </c>
      <c r="B21" s="156">
        <v>0.015043934517692925</v>
      </c>
      <c r="C21" s="10"/>
    </row>
    <row r="22" spans="1:3" ht="14.25">
      <c r="A22" s="148" t="s">
        <v>21</v>
      </c>
      <c r="B22" s="155">
        <v>0.017729875882769086</v>
      </c>
      <c r="C22" s="10"/>
    </row>
    <row r="23" spans="1:3" ht="14.25">
      <c r="A23" s="150" t="s">
        <v>36</v>
      </c>
      <c r="B23" s="155">
        <v>-0.0252656221214054</v>
      </c>
      <c r="C23" s="10"/>
    </row>
    <row r="24" spans="1:3" ht="14.25">
      <c r="A24" s="150" t="s">
        <v>1</v>
      </c>
      <c r="B24" s="155">
        <v>-0.10964706362652832</v>
      </c>
      <c r="C24" s="10"/>
    </row>
    <row r="25" spans="1:3" ht="14.25">
      <c r="A25" s="150" t="s">
        <v>0</v>
      </c>
      <c r="B25" s="155">
        <v>-0.08967498110355265</v>
      </c>
      <c r="C25" s="61"/>
    </row>
    <row r="26" spans="1:3" ht="14.25">
      <c r="A26" s="150" t="s">
        <v>37</v>
      </c>
      <c r="B26" s="155">
        <v>0.017020060300930506</v>
      </c>
      <c r="C26" s="9"/>
    </row>
    <row r="27" spans="1:3" ht="14.25">
      <c r="A27" s="150" t="s">
        <v>38</v>
      </c>
      <c r="B27" s="155">
        <v>0.02449992510461385</v>
      </c>
      <c r="C27" s="81"/>
    </row>
    <row r="28" spans="1:3" ht="14.25">
      <c r="A28" s="150" t="s">
        <v>39</v>
      </c>
      <c r="B28" s="155">
        <v>0.018904109589041096</v>
      </c>
      <c r="C28" s="10"/>
    </row>
    <row r="29" spans="1:3" ht="15" thickBot="1">
      <c r="A29" s="151" t="s">
        <v>136</v>
      </c>
      <c r="B29" s="158">
        <v>0.024049491645806942</v>
      </c>
      <c r="C29" s="10"/>
    </row>
    <row r="30" spans="2:3" ht="12.75">
      <c r="B30" s="10"/>
      <c r="C30" s="10"/>
    </row>
    <row r="31" ht="12.75">
      <c r="C31" s="10"/>
    </row>
    <row r="32" spans="2:3" ht="12.75">
      <c r="B32" s="10"/>
      <c r="C32" s="10"/>
    </row>
    <row r="33" ht="12.75">
      <c r="C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0"/>
  <sheetViews>
    <sheetView zoomScale="85" zoomScaleNormal="85" workbookViewId="0" topLeftCell="A1">
      <selection activeCell="B8" sqref="B8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9" t="s">
        <v>128</v>
      </c>
      <c r="B1" s="179"/>
      <c r="C1" s="179"/>
      <c r="D1" s="179"/>
      <c r="E1" s="179"/>
      <c r="F1" s="179"/>
      <c r="G1" s="179"/>
      <c r="H1" s="179"/>
      <c r="I1" s="179"/>
      <c r="J1" s="179"/>
      <c r="K1" s="13"/>
      <c r="L1" s="14"/>
      <c r="M1" s="14"/>
    </row>
    <row r="2" spans="1:10" ht="30.75" thickBot="1">
      <c r="A2" s="15" t="s">
        <v>49</v>
      </c>
      <c r="B2" s="15" t="s">
        <v>31</v>
      </c>
      <c r="C2" s="44" t="s">
        <v>42</v>
      </c>
      <c r="D2" s="44" t="s">
        <v>43</v>
      </c>
      <c r="E2" s="44" t="s">
        <v>50</v>
      </c>
      <c r="F2" s="44" t="s">
        <v>51</v>
      </c>
      <c r="G2" s="44" t="s">
        <v>52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7" t="s">
        <v>71</v>
      </c>
      <c r="C3" s="118" t="s">
        <v>47</v>
      </c>
      <c r="D3" s="119" t="s">
        <v>48</v>
      </c>
      <c r="E3" s="120">
        <v>10021793.72</v>
      </c>
      <c r="F3" s="121">
        <v>32580</v>
      </c>
      <c r="G3" s="120">
        <v>307.6057004297115</v>
      </c>
      <c r="H3" s="55">
        <v>100</v>
      </c>
      <c r="I3" s="117" t="s">
        <v>72</v>
      </c>
      <c r="J3" s="122" t="s">
        <v>73</v>
      </c>
    </row>
    <row r="4" spans="1:10" ht="14.25" customHeight="1">
      <c r="A4" s="21">
        <v>2</v>
      </c>
      <c r="B4" s="117" t="s">
        <v>85</v>
      </c>
      <c r="C4" s="118" t="s">
        <v>47</v>
      </c>
      <c r="D4" s="119" t="s">
        <v>140</v>
      </c>
      <c r="E4" s="120">
        <v>1776693.21</v>
      </c>
      <c r="F4" s="121">
        <v>56699</v>
      </c>
      <c r="G4" s="120">
        <v>31.335529903525636</v>
      </c>
      <c r="H4" s="89">
        <v>100</v>
      </c>
      <c r="I4" s="117" t="s">
        <v>53</v>
      </c>
      <c r="J4" s="122" t="s">
        <v>54</v>
      </c>
    </row>
    <row r="5" spans="1:10" ht="14.25">
      <c r="A5" s="21">
        <v>3</v>
      </c>
      <c r="B5" s="117" t="s">
        <v>137</v>
      </c>
      <c r="C5" s="118" t="s">
        <v>47</v>
      </c>
      <c r="D5" s="119" t="s">
        <v>140</v>
      </c>
      <c r="E5" s="120">
        <v>1298891.0802</v>
      </c>
      <c r="F5" s="121">
        <v>2940</v>
      </c>
      <c r="G5" s="120">
        <v>441.7996871428571</v>
      </c>
      <c r="H5" s="55">
        <v>1000</v>
      </c>
      <c r="I5" s="117" t="s">
        <v>24</v>
      </c>
      <c r="J5" s="122" t="s">
        <v>41</v>
      </c>
    </row>
    <row r="6" spans="1:10" ht="14.25">
      <c r="A6" s="21">
        <v>4</v>
      </c>
      <c r="B6" s="117" t="s">
        <v>40</v>
      </c>
      <c r="C6" s="118" t="s">
        <v>47</v>
      </c>
      <c r="D6" s="119" t="s">
        <v>48</v>
      </c>
      <c r="E6" s="120">
        <v>1043956.5</v>
      </c>
      <c r="F6" s="121">
        <v>784</v>
      </c>
      <c r="G6" s="120">
        <v>1331.577168367347</v>
      </c>
      <c r="H6" s="55">
        <v>1000</v>
      </c>
      <c r="I6" s="117" t="s">
        <v>29</v>
      </c>
      <c r="J6" s="122" t="s">
        <v>125</v>
      </c>
    </row>
    <row r="7" spans="1:10" ht="14.25">
      <c r="A7" s="21">
        <v>5</v>
      </c>
      <c r="B7" s="117" t="s">
        <v>102</v>
      </c>
      <c r="C7" s="118" t="s">
        <v>47</v>
      </c>
      <c r="D7" s="119" t="s">
        <v>48</v>
      </c>
      <c r="E7" s="120">
        <v>734087.91</v>
      </c>
      <c r="F7" s="121">
        <v>910</v>
      </c>
      <c r="G7" s="120">
        <v>806.6900109890111</v>
      </c>
      <c r="H7" s="55">
        <v>1000</v>
      </c>
      <c r="I7" s="117" t="s">
        <v>19</v>
      </c>
      <c r="J7" s="122" t="s">
        <v>56</v>
      </c>
    </row>
    <row r="8" spans="1:10" s="45" customFormat="1" ht="14.25" collapsed="1">
      <c r="A8" s="21">
        <v>6</v>
      </c>
      <c r="B8" s="117" t="s">
        <v>87</v>
      </c>
      <c r="C8" s="118" t="s">
        <v>47</v>
      </c>
      <c r="D8" s="119" t="s">
        <v>48</v>
      </c>
      <c r="E8" s="120">
        <v>630071.85</v>
      </c>
      <c r="F8" s="121">
        <v>679</v>
      </c>
      <c r="G8" s="120">
        <v>927.9408689248895</v>
      </c>
      <c r="H8" s="55">
        <v>1000</v>
      </c>
      <c r="I8" s="117" t="s">
        <v>88</v>
      </c>
      <c r="J8" s="122" t="s">
        <v>58</v>
      </c>
    </row>
    <row r="9" spans="1:10" s="45" customFormat="1" ht="14.25">
      <c r="A9" s="21">
        <v>7</v>
      </c>
      <c r="B9" s="117" t="s">
        <v>149</v>
      </c>
      <c r="C9" s="118" t="s">
        <v>47</v>
      </c>
      <c r="D9" s="119" t="s">
        <v>48</v>
      </c>
      <c r="E9" s="120">
        <v>360764.7668</v>
      </c>
      <c r="F9" s="121">
        <v>6282</v>
      </c>
      <c r="G9" s="120">
        <v>57.428329640241955</v>
      </c>
      <c r="H9" s="55">
        <v>10.5</v>
      </c>
      <c r="I9" s="117" t="s">
        <v>150</v>
      </c>
      <c r="J9" s="122" t="s">
        <v>151</v>
      </c>
    </row>
    <row r="10" spans="1:10" ht="15.75" thickBot="1">
      <c r="A10" s="180" t="s">
        <v>60</v>
      </c>
      <c r="B10" s="181"/>
      <c r="C10" s="123" t="s">
        <v>61</v>
      </c>
      <c r="D10" s="123" t="s">
        <v>61</v>
      </c>
      <c r="E10" s="105">
        <f>SUM(E3:E9)</f>
        <v>15866259.036999999</v>
      </c>
      <c r="F10" s="106">
        <f>SUM(F3:F9)</f>
        <v>100874</v>
      </c>
      <c r="G10" s="123" t="s">
        <v>61</v>
      </c>
      <c r="H10" s="123" t="s">
        <v>61</v>
      </c>
      <c r="I10" s="123" t="s">
        <v>61</v>
      </c>
      <c r="J10" s="124" t="s">
        <v>61</v>
      </c>
    </row>
  </sheetData>
  <mergeCells count="2">
    <mergeCell ref="A1:J1"/>
    <mergeCell ref="A10:B10"/>
  </mergeCells>
  <hyperlinks>
    <hyperlink ref="J5" r:id="rId1" display="http://am.concorde.ua/"/>
    <hyperlink ref="J7" r:id="rId2" display="http://www.dragon-am.com/"/>
    <hyperlink ref="J8" r:id="rId3" display="http://otpcapital.com.ua/"/>
    <hyperlink ref="J3" r:id="rId4" display="http://dragon-am.com/"/>
    <hyperlink ref="J10" r:id="rId5" display="http://www.sem.biz.ua/"/>
    <hyperlink ref="J4" r:id="rId6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1" t="s">
        <v>119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1" ht="15.75" customHeight="1" thickBot="1">
      <c r="A2" s="184" t="s">
        <v>49</v>
      </c>
      <c r="B2" s="109"/>
      <c r="C2" s="110"/>
      <c r="D2" s="111"/>
      <c r="E2" s="186" t="s">
        <v>86</v>
      </c>
      <c r="F2" s="186"/>
      <c r="G2" s="186"/>
      <c r="H2" s="186"/>
      <c r="I2" s="186"/>
      <c r="J2" s="186"/>
      <c r="K2" s="186"/>
    </row>
    <row r="3" spans="1:11" ht="45.75" thickBot="1">
      <c r="A3" s="185"/>
      <c r="B3" s="112" t="s">
        <v>31</v>
      </c>
      <c r="C3" s="26" t="s">
        <v>13</v>
      </c>
      <c r="D3" s="26" t="s">
        <v>14</v>
      </c>
      <c r="E3" s="17" t="s">
        <v>115</v>
      </c>
      <c r="F3" s="17" t="s">
        <v>126</v>
      </c>
      <c r="G3" s="17" t="s">
        <v>130</v>
      </c>
      <c r="H3" s="17" t="s">
        <v>109</v>
      </c>
      <c r="I3" s="17" t="s">
        <v>131</v>
      </c>
      <c r="J3" s="17" t="s">
        <v>62</v>
      </c>
      <c r="K3" s="18" t="s">
        <v>116</v>
      </c>
    </row>
    <row r="4" spans="1:11" ht="14.25" collapsed="1">
      <c r="A4" s="21">
        <v>1</v>
      </c>
      <c r="B4" s="27" t="s">
        <v>87</v>
      </c>
      <c r="C4" s="113">
        <v>38441</v>
      </c>
      <c r="D4" s="113">
        <v>38625</v>
      </c>
      <c r="E4" s="107">
        <v>-0.009440963463183016</v>
      </c>
      <c r="F4" s="107">
        <v>-0.004400569114547781</v>
      </c>
      <c r="G4" s="107">
        <v>-0.03748376168212608</v>
      </c>
      <c r="H4" s="107">
        <v>-0.07026275274017035</v>
      </c>
      <c r="I4" s="107">
        <v>-0.07362630075689813</v>
      </c>
      <c r="J4" s="114">
        <v>-0.07205913107511075</v>
      </c>
      <c r="K4" s="175">
        <v>-0.00744676543458922</v>
      </c>
    </row>
    <row r="5" spans="1:11" ht="14.25" collapsed="1">
      <c r="A5" s="21">
        <v>2</v>
      </c>
      <c r="B5" s="27" t="s">
        <v>149</v>
      </c>
      <c r="C5" s="113">
        <v>38572</v>
      </c>
      <c r="D5" s="113">
        <v>38888</v>
      </c>
      <c r="E5" s="107" t="s">
        <v>27</v>
      </c>
      <c r="F5" s="107" t="s">
        <v>27</v>
      </c>
      <c r="G5" s="107">
        <v>-0.11670687413500846</v>
      </c>
      <c r="H5" s="107">
        <v>-0.027839506799070324</v>
      </c>
      <c r="I5" s="107" t="s">
        <v>27</v>
      </c>
      <c r="J5" s="114">
        <v>4.469364727642139</v>
      </c>
      <c r="K5" s="176">
        <v>0.20081699549801568</v>
      </c>
    </row>
    <row r="6" spans="1:11" ht="14.25">
      <c r="A6" s="21">
        <v>3</v>
      </c>
      <c r="B6" s="27" t="s">
        <v>71</v>
      </c>
      <c r="C6" s="113">
        <v>38862</v>
      </c>
      <c r="D6" s="113">
        <v>38958</v>
      </c>
      <c r="E6" s="107">
        <v>-0.06343563352128823</v>
      </c>
      <c r="F6" s="107">
        <v>-0.07303308206301717</v>
      </c>
      <c r="G6" s="107">
        <v>-0.07275508285691878</v>
      </c>
      <c r="H6" s="107">
        <v>0.04455554140864115</v>
      </c>
      <c r="I6" s="107">
        <v>0.21530529648761565</v>
      </c>
      <c r="J6" s="114">
        <v>2.0760570042970916</v>
      </c>
      <c r="K6" s="176">
        <v>0.1315301985028119</v>
      </c>
    </row>
    <row r="7" spans="1:11" ht="14.25">
      <c r="A7" s="21">
        <v>4</v>
      </c>
      <c r="B7" s="27" t="s">
        <v>137</v>
      </c>
      <c r="C7" s="113">
        <v>39048</v>
      </c>
      <c r="D7" s="113">
        <v>39140</v>
      </c>
      <c r="E7" s="107">
        <v>-0.055750504371736564</v>
      </c>
      <c r="F7" s="107">
        <v>-0.0505361159820924</v>
      </c>
      <c r="G7" s="107">
        <v>-0.08021986555809879</v>
      </c>
      <c r="H7" s="107">
        <v>-0.21101334610025402</v>
      </c>
      <c r="I7" s="107">
        <v>-0.16646973656187192</v>
      </c>
      <c r="J7" s="114">
        <v>-0.5582003128571527</v>
      </c>
      <c r="K7" s="176">
        <v>-0.09067142401830153</v>
      </c>
    </row>
    <row r="8" spans="1:11" ht="14.25">
      <c r="A8" s="21">
        <v>5</v>
      </c>
      <c r="B8" s="27" t="s">
        <v>40</v>
      </c>
      <c r="C8" s="113">
        <v>39100</v>
      </c>
      <c r="D8" s="113">
        <v>39268</v>
      </c>
      <c r="E8" s="107">
        <v>-0.02917724560770485</v>
      </c>
      <c r="F8" s="107">
        <v>-0.03238366923676206</v>
      </c>
      <c r="G8" s="107">
        <v>-0.01763762613304154</v>
      </c>
      <c r="H8" s="107">
        <v>-0.013337039152216623</v>
      </c>
      <c r="I8" s="107">
        <v>0.1308366427615557</v>
      </c>
      <c r="J8" s="114">
        <v>0.3315771683673381</v>
      </c>
      <c r="K8" s="176">
        <v>0.035347120770159446</v>
      </c>
    </row>
    <row r="9" spans="1:11" ht="14.25">
      <c r="A9" s="21">
        <v>6</v>
      </c>
      <c r="B9" s="27" t="s">
        <v>102</v>
      </c>
      <c r="C9" s="113">
        <v>39647</v>
      </c>
      <c r="D9" s="113">
        <v>39861</v>
      </c>
      <c r="E9" s="107">
        <v>-0.06515139912948764</v>
      </c>
      <c r="F9" s="107">
        <v>-0.06423585530194076</v>
      </c>
      <c r="G9" s="107">
        <v>-0.15397224582197588</v>
      </c>
      <c r="H9" s="107">
        <v>-0.09922251507355462</v>
      </c>
      <c r="I9" s="107">
        <v>0.15537405414291428</v>
      </c>
      <c r="J9" s="114">
        <v>-0.19330998901098806</v>
      </c>
      <c r="K9" s="176">
        <v>-0.0319325819699009</v>
      </c>
    </row>
    <row r="10" spans="1:11" ht="14.25">
      <c r="A10" s="21">
        <v>7</v>
      </c>
      <c r="B10" s="27" t="s">
        <v>85</v>
      </c>
      <c r="C10" s="113">
        <v>40253</v>
      </c>
      <c r="D10" s="113">
        <v>40445</v>
      </c>
      <c r="E10" s="107">
        <v>-0.09094096207692193</v>
      </c>
      <c r="F10" s="107">
        <v>-0.1051490500997796</v>
      </c>
      <c r="G10" s="107">
        <v>-0.14602674082477773</v>
      </c>
      <c r="H10" s="107">
        <v>-0.17429756163016874</v>
      </c>
      <c r="I10" s="107">
        <v>-0.1426138582222196</v>
      </c>
      <c r="J10" s="114">
        <v>-0.6866447009647467</v>
      </c>
      <c r="K10" s="176">
        <v>-0.2064166759750059</v>
      </c>
    </row>
    <row r="11" spans="1:11" ht="15.75" thickBot="1">
      <c r="A11" s="159"/>
      <c r="B11" s="164" t="s">
        <v>133</v>
      </c>
      <c r="C11" s="165" t="s">
        <v>61</v>
      </c>
      <c r="D11" s="165" t="s">
        <v>61</v>
      </c>
      <c r="E11" s="166">
        <f>AVERAGE(E4:E10)</f>
        <v>-0.05231611802838704</v>
      </c>
      <c r="F11" s="166">
        <f>AVERAGE(F4:F10)</f>
        <v>-0.05495639029968996</v>
      </c>
      <c r="G11" s="166">
        <f>AVERAGE(G4:G10)</f>
        <v>-0.08925745671599247</v>
      </c>
      <c r="H11" s="166">
        <f>AVERAGE(H4:H10)</f>
        <v>-0.07877388286954193</v>
      </c>
      <c r="I11" s="166">
        <f>AVERAGE(I4:I10)</f>
        <v>0.019801016308515995</v>
      </c>
      <c r="J11" s="165" t="s">
        <v>61</v>
      </c>
      <c r="K11" s="165" t="s">
        <v>61</v>
      </c>
    </row>
    <row r="12" spans="1:11" ht="15" thickBot="1">
      <c r="A12" s="192" t="s">
        <v>117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1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0" spans="2:9" ht="14.25">
      <c r="B20" s="29"/>
      <c r="C20" s="30"/>
      <c r="D20" s="30"/>
      <c r="E20" s="29"/>
      <c r="F20" s="29"/>
      <c r="G20" s="29"/>
      <c r="H20" s="29"/>
      <c r="I20" s="29"/>
    </row>
    <row r="21" spans="2:9" ht="14.25">
      <c r="B21" s="29"/>
      <c r="C21" s="30"/>
      <c r="D21" s="30"/>
      <c r="E21" s="29"/>
      <c r="F21" s="29"/>
      <c r="G21" s="29"/>
      <c r="H21" s="29"/>
      <c r="I21" s="29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  <row r="32" ht="14.25">
      <c r="C32" s="5"/>
    </row>
  </sheetData>
  <mergeCells count="4">
    <mergeCell ref="A2:A3"/>
    <mergeCell ref="A1:J1"/>
    <mergeCell ref="E2:K2"/>
    <mergeCell ref="A12:K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5"/>
  <sheetViews>
    <sheetView zoomScale="85" zoomScaleNormal="85" workbookViewId="0" topLeftCell="A1">
      <selection activeCell="E42" sqref="E42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8" t="s">
        <v>112</v>
      </c>
      <c r="B1" s="188"/>
      <c r="C1" s="188"/>
      <c r="D1" s="188"/>
      <c r="E1" s="188"/>
      <c r="F1" s="188"/>
      <c r="G1" s="188"/>
    </row>
    <row r="2" spans="1:7" s="31" customFormat="1" ht="15.75" customHeight="1" thickBot="1">
      <c r="A2" s="184" t="s">
        <v>49</v>
      </c>
      <c r="B2" s="97"/>
      <c r="C2" s="189" t="s">
        <v>32</v>
      </c>
      <c r="D2" s="190"/>
      <c r="E2" s="189" t="s">
        <v>33</v>
      </c>
      <c r="F2" s="190"/>
      <c r="G2" s="98"/>
    </row>
    <row r="3" spans="1:7" s="31" customFormat="1" ht="45.75" thickBot="1">
      <c r="A3" s="185"/>
      <c r="B3" s="35" t="s">
        <v>31</v>
      </c>
      <c r="C3" s="35" t="s">
        <v>63</v>
      </c>
      <c r="D3" s="35" t="s">
        <v>34</v>
      </c>
      <c r="E3" s="35" t="s">
        <v>35</v>
      </c>
      <c r="F3" s="35" t="s">
        <v>34</v>
      </c>
      <c r="G3" s="36" t="s">
        <v>124</v>
      </c>
    </row>
    <row r="4" spans="1:7" s="31" customFormat="1" ht="14.25">
      <c r="A4" s="21">
        <v>1</v>
      </c>
      <c r="B4" s="37" t="s">
        <v>87</v>
      </c>
      <c r="C4" s="38">
        <v>-6.005180000000052</v>
      </c>
      <c r="D4" s="107">
        <v>-0.00944096346318315</v>
      </c>
      <c r="E4" s="39">
        <v>0</v>
      </c>
      <c r="F4" s="107">
        <v>0</v>
      </c>
      <c r="G4" s="40">
        <v>0</v>
      </c>
    </row>
    <row r="5" spans="1:7" s="31" customFormat="1" ht="14.25">
      <c r="A5" s="21">
        <v>2</v>
      </c>
      <c r="B5" s="37" t="s">
        <v>102</v>
      </c>
      <c r="C5" s="38">
        <v>-51.16</v>
      </c>
      <c r="D5" s="107">
        <v>-0.06515139912948001</v>
      </c>
      <c r="E5" s="39">
        <v>0</v>
      </c>
      <c r="F5" s="107">
        <v>0</v>
      </c>
      <c r="G5" s="40">
        <v>0</v>
      </c>
    </row>
    <row r="6" spans="1:7" s="31" customFormat="1" ht="14.25">
      <c r="A6" s="21">
        <v>3</v>
      </c>
      <c r="B6" s="37" t="s">
        <v>137</v>
      </c>
      <c r="C6" s="38">
        <v>-76.68930000000005</v>
      </c>
      <c r="D6" s="107">
        <v>-0.05575050437172559</v>
      </c>
      <c r="E6" s="39">
        <v>0</v>
      </c>
      <c r="F6" s="107">
        <v>0</v>
      </c>
      <c r="G6" s="40">
        <v>0</v>
      </c>
    </row>
    <row r="7" spans="1:7" s="31" customFormat="1" ht="14.25">
      <c r="A7" s="21">
        <v>4</v>
      </c>
      <c r="B7" s="37" t="s">
        <v>85</v>
      </c>
      <c r="C7" s="38">
        <v>-177.7378400000001</v>
      </c>
      <c r="D7" s="107">
        <v>-0.09094096207691751</v>
      </c>
      <c r="E7" s="39">
        <v>0</v>
      </c>
      <c r="F7" s="107">
        <v>0</v>
      </c>
      <c r="G7" s="40">
        <v>0</v>
      </c>
    </row>
    <row r="8" spans="1:7" s="31" customFormat="1" ht="14.25">
      <c r="A8" s="21">
        <v>5</v>
      </c>
      <c r="B8" s="37" t="s">
        <v>71</v>
      </c>
      <c r="C8" s="38">
        <v>-678.7988699999992</v>
      </c>
      <c r="D8" s="107">
        <v>-0.06343563352130194</v>
      </c>
      <c r="E8" s="39">
        <v>0</v>
      </c>
      <c r="F8" s="107">
        <v>0</v>
      </c>
      <c r="G8" s="40">
        <v>0</v>
      </c>
    </row>
    <row r="9" spans="1:7" s="31" customFormat="1" ht="14.25">
      <c r="A9" s="21">
        <v>6</v>
      </c>
      <c r="B9" s="37" t="s">
        <v>40</v>
      </c>
      <c r="C9" s="38">
        <v>-46.46278000000003</v>
      </c>
      <c r="D9" s="107">
        <v>-0.04261001327856201</v>
      </c>
      <c r="E9" s="39">
        <v>-11</v>
      </c>
      <c r="F9" s="107">
        <v>-0.013836477987421384</v>
      </c>
      <c r="G9" s="40">
        <v>-15.167578569162357</v>
      </c>
    </row>
    <row r="10" spans="1:7" s="31" customFormat="1" ht="14.25">
      <c r="A10" s="21">
        <v>7</v>
      </c>
      <c r="B10" s="37" t="s">
        <v>149</v>
      </c>
      <c r="C10" s="38" t="s">
        <v>27</v>
      </c>
      <c r="D10" s="107" t="s">
        <v>27</v>
      </c>
      <c r="E10" s="39" t="s">
        <v>27</v>
      </c>
      <c r="F10" s="107" t="s">
        <v>27</v>
      </c>
      <c r="G10" s="40" t="s">
        <v>27</v>
      </c>
    </row>
    <row r="11" spans="1:7" s="31" customFormat="1" ht="15.75" thickBot="1">
      <c r="A11" s="125"/>
      <c r="B11" s="99" t="s">
        <v>60</v>
      </c>
      <c r="C11" s="126">
        <v>-1036.8539699999994</v>
      </c>
      <c r="D11" s="104">
        <v>-0.06267876573171836</v>
      </c>
      <c r="E11" s="101">
        <v>-11</v>
      </c>
      <c r="F11" s="104">
        <v>-0.00011627538238745072</v>
      </c>
      <c r="G11" s="102">
        <v>-15.167578569162357</v>
      </c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>
      <c r="D32" s="41"/>
    </row>
    <row r="33" s="31" customFormat="1" ht="14.25"/>
    <row r="34" s="31" customFormat="1" ht="14.25"/>
    <row r="35" spans="8:9" s="31" customFormat="1" ht="14.25">
      <c r="H35" s="22"/>
      <c r="I35" s="22"/>
    </row>
    <row r="38" spans="2:5" ht="30.75" thickBot="1">
      <c r="B38" s="42" t="s">
        <v>31</v>
      </c>
      <c r="C38" s="35" t="s">
        <v>68</v>
      </c>
      <c r="D38" s="35" t="s">
        <v>69</v>
      </c>
      <c r="E38" s="36" t="s">
        <v>64</v>
      </c>
    </row>
    <row r="39" spans="1:5" ht="14.25">
      <c r="A39" s="22">
        <v>1</v>
      </c>
      <c r="B39" s="37" t="str">
        <f>B4</f>
        <v>Оптімум</v>
      </c>
      <c r="C39" s="130">
        <f>C4</f>
        <v>-6.005180000000052</v>
      </c>
      <c r="D39" s="107">
        <f>D4</f>
        <v>-0.00944096346318315</v>
      </c>
      <c r="E39" s="131">
        <f>G4</f>
        <v>0</v>
      </c>
    </row>
    <row r="40" spans="1:5" ht="14.25">
      <c r="A40" s="22">
        <v>2</v>
      </c>
      <c r="B40" s="37" t="str">
        <f>B5</f>
        <v>УНІВЕР.УА/Отаман: Фонд Перспективних Акцій</v>
      </c>
      <c r="C40" s="130">
        <f>C5</f>
        <v>-51.16</v>
      </c>
      <c r="D40" s="107">
        <f>D5</f>
        <v>-0.06515139912948001</v>
      </c>
      <c r="E40" s="131">
        <f>G5</f>
        <v>0</v>
      </c>
    </row>
    <row r="41" spans="1:5" ht="14.25">
      <c r="A41" s="22">
        <v>3</v>
      </c>
      <c r="B41" s="37" t="str">
        <f aca="true" t="shared" si="0" ref="B41:D44">B6</f>
        <v>ТАСК Український Капітал</v>
      </c>
      <c r="C41" s="130">
        <f t="shared" si="0"/>
        <v>-76.68930000000005</v>
      </c>
      <c r="D41" s="107">
        <f t="shared" si="0"/>
        <v>-0.05575050437172559</v>
      </c>
      <c r="E41" s="131">
        <f>G6</f>
        <v>0</v>
      </c>
    </row>
    <row r="42" spans="1:5" ht="14.25">
      <c r="A42" s="22">
        <v>4</v>
      </c>
      <c r="B42" s="37" t="str">
        <f t="shared" si="0"/>
        <v>Аурум</v>
      </c>
      <c r="C42" s="130">
        <f t="shared" si="0"/>
        <v>-177.7378400000001</v>
      </c>
      <c r="D42" s="107">
        <f t="shared" si="0"/>
        <v>-0.09094096207691751</v>
      </c>
      <c r="E42" s="131">
        <f>G7</f>
        <v>0</v>
      </c>
    </row>
    <row r="43" spans="1:5" ht="14.25">
      <c r="A43" s="22">
        <v>5</v>
      </c>
      <c r="B43" s="37" t="str">
        <f t="shared" si="0"/>
        <v>Платинум</v>
      </c>
      <c r="C43" s="130">
        <f t="shared" si="0"/>
        <v>-678.7988699999992</v>
      </c>
      <c r="D43" s="107">
        <f t="shared" si="0"/>
        <v>-0.06343563352130194</v>
      </c>
      <c r="E43" s="131">
        <f>G8</f>
        <v>0</v>
      </c>
    </row>
    <row r="44" spans="1:5" ht="14.25">
      <c r="A44" s="22">
        <v>6</v>
      </c>
      <c r="B44" s="37" t="str">
        <f t="shared" si="0"/>
        <v>Збалансований фонд "Паритет"</v>
      </c>
      <c r="C44" s="130">
        <f t="shared" si="0"/>
        <v>-46.46278000000003</v>
      </c>
      <c r="D44" s="107">
        <f t="shared" si="0"/>
        <v>-0.04261001327856201</v>
      </c>
      <c r="E44" s="131">
        <f>G9</f>
        <v>-15.167578569162357</v>
      </c>
    </row>
    <row r="45" spans="2:5" ht="14.25">
      <c r="B45" s="37"/>
      <c r="C45" s="130"/>
      <c r="D45" s="107"/>
      <c r="E45" s="131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7"/>
  <sheetViews>
    <sheetView zoomScale="85" zoomScaleNormal="85" workbookViewId="0" topLeftCell="A1">
      <selection activeCell="A5" sqref="A5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31</v>
      </c>
      <c r="B1" s="71" t="s">
        <v>107</v>
      </c>
      <c r="C1" s="10"/>
      <c r="D1" s="10"/>
    </row>
    <row r="2" spans="1:4" ht="14.25">
      <c r="A2" s="27" t="s">
        <v>85</v>
      </c>
      <c r="B2" s="152">
        <v>-0.09094096207692193</v>
      </c>
      <c r="C2" s="10"/>
      <c r="D2" s="10"/>
    </row>
    <row r="3" spans="1:4" ht="14.25">
      <c r="A3" s="27" t="s">
        <v>102</v>
      </c>
      <c r="B3" s="152">
        <v>-0.06515139912948764</v>
      </c>
      <c r="C3" s="10"/>
      <c r="D3" s="10"/>
    </row>
    <row r="4" spans="1:4" ht="14.25">
      <c r="A4" s="27" t="s">
        <v>71</v>
      </c>
      <c r="B4" s="152">
        <v>-0.06343563352128823</v>
      </c>
      <c r="C4" s="10"/>
      <c r="D4" s="10"/>
    </row>
    <row r="5" spans="1:4" ht="14.25">
      <c r="A5" s="27" t="s">
        <v>137</v>
      </c>
      <c r="B5" s="152">
        <v>-0.055750504371736564</v>
      </c>
      <c r="C5" s="10"/>
      <c r="D5" s="10"/>
    </row>
    <row r="6" spans="1:4" ht="14.25">
      <c r="A6" s="27" t="s">
        <v>40</v>
      </c>
      <c r="B6" s="152">
        <v>-0.02917724560770485</v>
      </c>
      <c r="C6" s="10"/>
      <c r="D6" s="10"/>
    </row>
    <row r="7" spans="1:4" ht="14.25">
      <c r="A7" s="27" t="s">
        <v>87</v>
      </c>
      <c r="B7" s="152">
        <v>-0.009440963463183016</v>
      </c>
      <c r="C7" s="10"/>
      <c r="D7" s="10"/>
    </row>
    <row r="8" spans="1:4" ht="14.25">
      <c r="A8" s="27" t="s">
        <v>36</v>
      </c>
      <c r="B8" s="153">
        <v>-0.05231611802838704</v>
      </c>
      <c r="C8" s="10"/>
      <c r="D8" s="10"/>
    </row>
    <row r="9" spans="1:4" ht="14.25">
      <c r="A9" s="27" t="s">
        <v>1</v>
      </c>
      <c r="B9" s="153">
        <v>-0.10964706362652832</v>
      </c>
      <c r="C9" s="10"/>
      <c r="D9" s="10"/>
    </row>
    <row r="10" spans="1:4" ht="14.25">
      <c r="A10" s="27" t="s">
        <v>0</v>
      </c>
      <c r="B10" s="153">
        <v>-0.08967498110355265</v>
      </c>
      <c r="C10" s="10"/>
      <c r="D10" s="10"/>
    </row>
    <row r="11" spans="1:4" ht="14.25">
      <c r="A11" s="27" t="s">
        <v>37</v>
      </c>
      <c r="B11" s="153">
        <v>0.017020060300930506</v>
      </c>
      <c r="C11" s="10"/>
      <c r="D11" s="10"/>
    </row>
    <row r="12" spans="1:4" ht="14.25">
      <c r="A12" s="27" t="s">
        <v>38</v>
      </c>
      <c r="B12" s="153">
        <v>0.02449992510461385</v>
      </c>
      <c r="C12" s="10"/>
      <c r="D12" s="10"/>
    </row>
    <row r="13" spans="1:4" ht="14.25">
      <c r="A13" s="27" t="s">
        <v>39</v>
      </c>
      <c r="B13" s="153">
        <v>0.018904109589041096</v>
      </c>
      <c r="C13" s="10"/>
      <c r="D13" s="10"/>
    </row>
    <row r="14" spans="1:4" ht="15" thickBot="1">
      <c r="A14" s="83" t="s">
        <v>136</v>
      </c>
      <c r="B14" s="154">
        <v>0.024049491645806942</v>
      </c>
      <c r="C14" s="10"/>
      <c r="D14" s="10"/>
    </row>
    <row r="15" spans="2:4" ht="12.75">
      <c r="B15" s="10"/>
      <c r="C15" s="10"/>
      <c r="D15" s="10"/>
    </row>
    <row r="16" spans="1:4" ht="14.25">
      <c r="A16" s="57"/>
      <c r="B16" s="58"/>
      <c r="C16" s="10"/>
      <c r="D16" s="10"/>
    </row>
    <row r="17" spans="1:4" ht="14.25">
      <c r="A17" s="57"/>
      <c r="B17" s="58"/>
      <c r="C17" s="10"/>
      <c r="D17" s="10"/>
    </row>
    <row r="18" spans="1:4" ht="14.25">
      <c r="A18" s="57"/>
      <c r="B18" s="58"/>
      <c r="C18" s="10"/>
      <c r="D18" s="10"/>
    </row>
    <row r="19" spans="1:4" ht="14.25">
      <c r="A19" s="57"/>
      <c r="B19" s="58"/>
      <c r="C19" s="10"/>
      <c r="D19" s="10"/>
    </row>
    <row r="20" spans="1:4" ht="14.25">
      <c r="A20" s="57"/>
      <c r="B20" s="58"/>
      <c r="C20" s="10"/>
      <c r="D20" s="10"/>
    </row>
    <row r="21" ht="12.75">
      <c r="B21" s="10"/>
    </row>
    <row r="25" spans="1:2" ht="12.75">
      <c r="A25" s="7"/>
      <c r="B25" s="8"/>
    </row>
    <row r="26" ht="12.75">
      <c r="B26" s="8"/>
    </row>
    <row r="27" ht="12.75">
      <c r="B27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2015-10-08T13:35:40Z</dcterms:modified>
  <cp:category/>
  <cp:version/>
  <cp:contentType/>
  <cp:contentStatus/>
</cp:coreProperties>
</file>