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<sst xmlns="http://schemas.openxmlformats.org/spreadsheetml/2006/main" count="348" uniqueCount="128">
  <si>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</si>
  <si>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</si>
  <si>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</si>
  <si>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</si>
  <si>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</si>
  <si>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</si>
  <si>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</si>
  <si>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</si>
  <si>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</si>
  <si>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</si>
  <si>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</si>
  <si>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</si>
  <si>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</si>
  <si>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</si>
  <si>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</si>
  <si>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</si>
  <si>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</si>
  <si>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</si>
  <si>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</si>
  <si>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</si>
  <si>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</si>
  <si>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</si>
  <si>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</si>
  <si>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</si>
  <si>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</si>
  <si>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</si>
  <si>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</si>
  <si>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</si>
  <si>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</si>
  <si>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</si>
  <si>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</si>
  <si>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</si>
  <si>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</si>
  <si>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</si>
  <si>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</si>
  <si>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</si>
  <si>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</si>
  <si>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</si>
  <si>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</si>
  <si>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</si>
  <si>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</si>
  <si>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</si>
  <si>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</si>
  <si>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</si>
  <si>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</si>
  <si>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</si>
  <si>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</si>
  <si>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</si>
  <si>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</si>
  <si>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</si>
  <si>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</si>
  <si>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</si>
  <si>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</si>
  <si>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</si>
  <si>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</si>
  <si>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</si>
  <si>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</si>
  <si>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</si>
  <si>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</si>
  <si>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</si>
  <si>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</si>
  <si>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</si>
  <si>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</si>
  <si>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</si>
  <si>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</si>
  <si>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</si>
  <si>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</si>
  <si>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</si>
  <si>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</si>
  <si>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</si>
  <si>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</si>
  <si>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</si>
  <si>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</si>
  <si>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</si>
  <si>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</si>
  <si>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</si>
  <si>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</si>
  <si>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</si>
  <si>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</si>
  <si>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</si>
  <si>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</si>
  <si>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</si>
  <si>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</si>
  <si>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</si>
  <si>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</si>
  <si>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</si>
  <si>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</si>
  <si>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</si>
  <si>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</si>
  <si>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</si>
  <si>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</si>
  <si>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</si>
  <si>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</si>
  <si>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</si>
  <si>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</si>
  <si>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</si>
  <si>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</si>
  <si>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</si>
  <si>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</si>
  <si>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</si>
  <si>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</si>
  <si>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</si>
  <si>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</si>
  <si>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</si>
  <si>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</si>
  <si>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</si>
  <si>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</si>
  <si>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</si>
  <si>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</si>
  <si>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</si>
  <si>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</si>
  <si>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</si>
  <si>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</si>
  <si>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</si>
  <si>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</si>
  <si>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</si>
  <si>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</si>
  <si>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</si>
  <si>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</si>
  <si>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</si>
  <si>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</si>
  <si>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</si>
  <si>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жовтень</t>
  </si>
  <si>
    <t>листопад</t>
  </si>
  <si>
    <t>ОТП Класичний</t>
  </si>
  <si>
    <t>н.д.**</t>
  </si>
  <si>
    <t>** За наявними даними чистий притік/відтік становив -1299,68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</si>
  <si>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-1252,88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</si>
</sst>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8649584"/>
        <c:axId val="58084209"/>
      </c:barChart>
      <c:catAx>
        <c:axId val="58649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8084209"/>
        <c:crosses val="autoZero"/>
        <c:auto val="1"/>
        <c:lblOffset val="0"/>
        <c:noMultiLvlLbl val="0"/>
      </c:catAx>
      <c:valAx>
        <c:axId val="58084209"/>
        <c:scaling>
          <c:orientation val="minMax"/>
          <c:max val="0.6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58649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2995834"/>
        <c:axId val="7200459"/>
      </c:barChart>
      <c:catAx>
        <c:axId val="52995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00459"/>
        <c:crosses val="autoZero"/>
        <c:auto val="0"/>
        <c:lblOffset val="100"/>
        <c:tickLblSkip val="1"/>
        <c:noMultiLvlLbl val="0"/>
      </c:catAx>
      <c:valAx>
        <c:axId val="7200459"/>
        <c:scaling>
          <c:orientation val="minMax"/>
          <c:max val="0.6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9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64804132"/>
        <c:axId val="46366277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14643310"/>
        <c:axId val="64680927"/>
      </c:lineChart>
      <c:catAx>
        <c:axId val="64804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366277"/>
        <c:crosses val="autoZero"/>
        <c:auto val="0"/>
        <c:lblOffset val="40"/>
        <c:noMultiLvlLbl val="0"/>
      </c:catAx>
      <c:valAx>
        <c:axId val="46366277"/>
        <c:scaling>
          <c:orientation val="minMax"/>
          <c:max val="1800"/>
          <c:min val="-2300"/>
        </c:scaling>
        <c:axPos val="l"/>
        <c:delete val="0"/>
        <c:numFmt formatCode="#,##0" sourceLinked="0"/>
        <c:majorTickMark val="in"/>
        <c:minorTickMark val="none"/>
        <c:tickLblPos val="nextTo"/>
        <c:crossAx val="64804132"/>
        <c:crossesAt val="1"/>
        <c:crossBetween val="between"/>
        <c:dispUnits/>
      </c:valAx>
      <c:catAx>
        <c:axId val="14643310"/>
        <c:scaling>
          <c:orientation val="minMax"/>
        </c:scaling>
        <c:axPos val="b"/>
        <c:delete val="1"/>
        <c:majorTickMark val="in"/>
        <c:minorTickMark val="none"/>
        <c:tickLblPos val="nextTo"/>
        <c:crossAx val="64680927"/>
        <c:crosses val="autoZero"/>
        <c:auto val="0"/>
        <c:lblOffset val="100"/>
        <c:noMultiLvlLbl val="0"/>
      </c:catAx>
      <c:valAx>
        <c:axId val="6468092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46433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45257432"/>
        <c:axId val="4663705"/>
      </c:barChart>
      <c:catAx>
        <c:axId val="4525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3705"/>
        <c:crosses val="autoZero"/>
        <c:auto val="0"/>
        <c:lblOffset val="0"/>
        <c:tickLblSkip val="1"/>
        <c:noMultiLvlLbl val="0"/>
      </c:catAx>
      <c:valAx>
        <c:axId val="4663705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5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41973346"/>
        <c:axId val="42215795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44397836"/>
        <c:axId val="64036205"/>
      </c:lineChart>
      <c:catAx>
        <c:axId val="41973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2215795"/>
        <c:crosses val="autoZero"/>
        <c:auto val="0"/>
        <c:lblOffset val="100"/>
        <c:noMultiLvlLbl val="0"/>
      </c:catAx>
      <c:valAx>
        <c:axId val="42215795"/>
        <c:scaling>
          <c:orientation val="minMax"/>
          <c:max val="10"/>
          <c:min val="-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973346"/>
        <c:crossesAt val="1"/>
        <c:crossBetween val="between"/>
        <c:dispUnits/>
      </c:valAx>
      <c:catAx>
        <c:axId val="44397836"/>
        <c:scaling>
          <c:orientation val="minMax"/>
        </c:scaling>
        <c:axPos val="b"/>
        <c:delete val="1"/>
        <c:majorTickMark val="in"/>
        <c:minorTickMark val="none"/>
        <c:tickLblPos val="nextTo"/>
        <c:crossAx val="64036205"/>
        <c:crosses val="autoZero"/>
        <c:auto val="0"/>
        <c:lblOffset val="100"/>
        <c:noMultiLvlLbl val="0"/>
      </c:catAx>
      <c:valAx>
        <c:axId val="6403620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97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9454934"/>
        <c:axId val="19550087"/>
      </c:barChart>
      <c:catAx>
        <c:axId val="3945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50087"/>
        <c:crosses val="autoZero"/>
        <c:auto val="0"/>
        <c:lblOffset val="100"/>
        <c:tickLblSkip val="1"/>
        <c:noMultiLvlLbl val="0"/>
      </c:catAx>
      <c:valAx>
        <c:axId val="1955008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54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41733056"/>
        <c:axId val="40053185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24934346"/>
        <c:axId val="23082523"/>
      </c:lineChart>
      <c:catAx>
        <c:axId val="41733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0053185"/>
        <c:crosses val="autoZero"/>
        <c:auto val="0"/>
        <c:lblOffset val="100"/>
        <c:noMultiLvlLbl val="0"/>
      </c:catAx>
      <c:valAx>
        <c:axId val="4005318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733056"/>
        <c:crossesAt val="1"/>
        <c:crossBetween val="between"/>
        <c:dispUnits/>
      </c:valAx>
      <c:catAx>
        <c:axId val="24934346"/>
        <c:scaling>
          <c:orientation val="minMax"/>
        </c:scaling>
        <c:axPos val="b"/>
        <c:delete val="1"/>
        <c:majorTickMark val="in"/>
        <c:minorTickMark val="none"/>
        <c:tickLblPos val="nextTo"/>
        <c:crossAx val="23082523"/>
        <c:crosses val="autoZero"/>
        <c:auto val="0"/>
        <c:lblOffset val="100"/>
        <c:noMultiLvlLbl val="0"/>
      </c:catAx>
      <c:valAx>
        <c:axId val="230825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9343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6416116"/>
        <c:axId val="57745045"/>
      </c:barChart>
      <c:catAx>
        <c:axId val="641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5045"/>
        <c:crosses val="autoZero"/>
        <c:auto val="0"/>
        <c:lblOffset val="100"/>
        <c:tickLblSkip val="1"/>
        <c:noMultiLvlLbl val="0"/>
      </c:catAx>
      <c:valAx>
        <c:axId val="5774504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50482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71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0.026502248262705974</v>
      </c>
      <c r="C3" s="87">
        <v>0.07609823590453124</v>
      </c>
      <c r="D3" s="87">
        <v>0.029497839314156577</v>
      </c>
      <c r="E3" s="87">
        <v>0.023506591517657216</v>
      </c>
      <c r="F3" s="87">
        <v>0.055930386578572855</v>
      </c>
      <c r="G3" s="59"/>
      <c r="H3" s="59"/>
      <c r="I3" s="2"/>
      <c r="J3" s="2"/>
      <c r="K3" s="2"/>
      <c r="L3" s="2"/>
    </row>
    <row r="4" spans="1:12" ht="14.25">
      <c r="A4" s="86" t="s">
        <v>123</v>
      </c>
      <c r="B4" s="87">
        <v>0.009723236211588215</v>
      </c>
      <c r="C4" s="87">
        <v>0.007385281181645054</v>
      </c>
      <c r="D4" s="87">
        <v>0.006494157930739327</v>
      </c>
      <c r="E4" s="87">
        <v>0.0007544178143534067</v>
      </c>
      <c r="F4" s="87">
        <v>0.0005724763781626563</v>
      </c>
      <c r="G4" s="59"/>
      <c r="H4" s="59"/>
      <c r="I4" s="2"/>
      <c r="J4" s="2"/>
      <c r="K4" s="2"/>
      <c r="L4" s="2"/>
    </row>
    <row r="5" spans="1:12" ht="15" thickBot="1">
      <c r="A5" s="76" t="s">
        <v>121</v>
      </c>
      <c r="B5" s="78">
        <v>0.14753912879502162</v>
      </c>
      <c r="C5" s="78">
        <v>0.6145582026537997</v>
      </c>
      <c r="D5" s="78">
        <v>0.22069136418750943</v>
      </c>
      <c r="E5" s="78">
        <v>0.08790740741618393</v>
      </c>
      <c r="F5" s="78">
        <v>0.35503843491546794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86</v>
      </c>
      <c r="B22" s="18" t="s">
        <v>91</v>
      </c>
      <c r="C22" s="18" t="s">
        <v>72</v>
      </c>
      <c r="D22" s="75"/>
      <c r="E22" s="71"/>
      <c r="F22" s="71"/>
    </row>
    <row r="23" spans="1:6" ht="14.25">
      <c r="A23" s="27" t="s">
        <v>106</v>
      </c>
      <c r="B23" s="28">
        <v>-0.046025585171689976</v>
      </c>
      <c r="C23" s="66">
        <v>0.23756114102511416</v>
      </c>
      <c r="D23" s="75"/>
      <c r="E23" s="71"/>
      <c r="F23" s="71"/>
    </row>
    <row r="24" spans="1:6" ht="14.25">
      <c r="A24" s="27" t="s">
        <v>6</v>
      </c>
      <c r="B24" s="28">
        <v>-0.0237130879891847</v>
      </c>
      <c r="C24" s="66">
        <v>0.11043160337875402</v>
      </c>
      <c r="D24" s="75"/>
      <c r="E24" s="71"/>
      <c r="F24" s="71"/>
    </row>
    <row r="25" spans="1:6" ht="28.5">
      <c r="A25" s="27" t="s">
        <v>5</v>
      </c>
      <c r="B25" s="28">
        <v>-0.022238253615462278</v>
      </c>
      <c r="C25" s="66">
        <v>0.07163309159887432</v>
      </c>
      <c r="D25" s="75"/>
      <c r="E25" s="71"/>
      <c r="F25" s="71"/>
    </row>
    <row r="26" spans="1:6" ht="14.25">
      <c r="A26" s="27" t="s">
        <v>7</v>
      </c>
      <c r="B26" s="28">
        <v>-0.022208491034394373</v>
      </c>
      <c r="C26" s="66">
        <v>0.028989109948232228</v>
      </c>
      <c r="D26" s="75"/>
      <c r="E26" s="71"/>
      <c r="F26" s="71"/>
    </row>
    <row r="27" spans="1:6" ht="14.25">
      <c r="A27" s="27" t="s">
        <v>10</v>
      </c>
      <c r="B27" s="28">
        <v>-0.015540187625145752</v>
      </c>
      <c r="C27" s="66">
        <v>0.13736120268446994</v>
      </c>
      <c r="D27" s="75"/>
      <c r="E27" s="71"/>
      <c r="F27" s="71"/>
    </row>
    <row r="28" spans="1:6" ht="14.25">
      <c r="A28" s="27" t="s">
        <v>1</v>
      </c>
      <c r="B28" s="28">
        <v>0.007385281181645054</v>
      </c>
      <c r="C28" s="66">
        <v>0.6145582026537997</v>
      </c>
      <c r="D28" s="75"/>
      <c r="E28" s="71"/>
      <c r="F28" s="71"/>
    </row>
    <row r="29" spans="1:6" ht="14.25">
      <c r="A29" s="27" t="s">
        <v>0</v>
      </c>
      <c r="B29" s="28">
        <v>0.009723236211588215</v>
      </c>
      <c r="C29" s="66">
        <v>0.14753912879502162</v>
      </c>
      <c r="D29" s="75"/>
      <c r="E29" s="71"/>
      <c r="F29" s="71"/>
    </row>
    <row r="30" spans="1:6" ht="14.25">
      <c r="A30" s="27" t="s">
        <v>55</v>
      </c>
      <c r="B30" s="28">
        <v>0.016301272666852107</v>
      </c>
      <c r="C30" s="66">
        <v>-0.01109887612955096</v>
      </c>
      <c r="D30" s="75"/>
      <c r="E30" s="71"/>
      <c r="F30" s="71"/>
    </row>
    <row r="31" spans="1:6" ht="14.25">
      <c r="A31" s="27" t="s">
        <v>76</v>
      </c>
      <c r="B31" s="28">
        <v>0.017589412442898578</v>
      </c>
      <c r="C31" s="66">
        <v>-0.04791214369563934</v>
      </c>
      <c r="D31" s="75"/>
      <c r="E31" s="71"/>
      <c r="F31" s="71"/>
    </row>
    <row r="32" spans="1:6" ht="14.25">
      <c r="A32" s="27" t="s">
        <v>12</v>
      </c>
      <c r="B32" s="28">
        <v>0.028082601368405458</v>
      </c>
      <c r="C32" s="66">
        <v>0.1770893538319267</v>
      </c>
      <c r="D32" s="75"/>
      <c r="E32" s="71"/>
      <c r="F32" s="71"/>
    </row>
    <row r="33" spans="1:6" ht="14.25">
      <c r="A33" s="27" t="s">
        <v>9</v>
      </c>
      <c r="B33" s="28">
        <v>0.03240789746865391</v>
      </c>
      <c r="C33" s="66">
        <v>0.18698322394090616</v>
      </c>
      <c r="D33" s="75"/>
      <c r="E33" s="71"/>
      <c r="F33" s="71"/>
    </row>
    <row r="34" spans="1:6" ht="14.25">
      <c r="A34" s="27" t="s">
        <v>8</v>
      </c>
      <c r="B34" s="28">
        <v>0.032989633053572165</v>
      </c>
      <c r="C34" s="66">
        <v>0.3389688636224921</v>
      </c>
      <c r="D34" s="75"/>
      <c r="E34" s="71"/>
      <c r="F34" s="71"/>
    </row>
    <row r="35" spans="1:6" ht="15" thickBot="1">
      <c r="A35" s="76" t="s">
        <v>11</v>
      </c>
      <c r="B35" s="77">
        <v>0.038289806666655046</v>
      </c>
      <c r="C35" s="78">
        <v>0.22465284680253772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8464805.22</v>
      </c>
      <c r="F3" s="113">
        <v>175390</v>
      </c>
      <c r="G3" s="112">
        <v>48.262758538115065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971296.7201</v>
      </c>
      <c r="F4" s="113">
        <v>648</v>
      </c>
      <c r="G4" s="112">
        <v>1498.9146915123458</v>
      </c>
      <c r="H4" s="53">
        <v>5000</v>
      </c>
      <c r="I4" s="109" t="s">
        <v>21</v>
      </c>
      <c r="J4" s="114" t="s">
        <v>35</v>
      </c>
      <c r="K4" s="50"/>
    </row>
    <row r="5" spans="1:10" ht="15.75" thickBot="1">
      <c r="A5" s="181" t="s">
        <v>50</v>
      </c>
      <c r="B5" s="182"/>
      <c r="C5" s="115" t="s">
        <v>51</v>
      </c>
      <c r="D5" s="115" t="s">
        <v>51</v>
      </c>
      <c r="E5" s="97">
        <f>SUM(E3:E4)</f>
        <v>9436101.940100001</v>
      </c>
      <c r="F5" s="98">
        <f>SUM(F3:F4)</f>
        <v>176038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8"/>
      <c r="B6" s="198"/>
      <c r="C6" s="198"/>
      <c r="D6" s="198"/>
      <c r="E6" s="198"/>
      <c r="F6" s="198"/>
      <c r="G6" s="198"/>
      <c r="H6" s="198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I6" sqref="I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2" customFormat="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-0.0005050589607326073</v>
      </c>
      <c r="F4" s="99">
        <v>0.02202892777555232</v>
      </c>
      <c r="G4" s="99">
        <v>0.004567669816966546</v>
      </c>
      <c r="H4" s="99">
        <v>-0.05946482767619987</v>
      </c>
      <c r="I4" s="99">
        <v>-0.06065568727129733</v>
      </c>
      <c r="J4" s="106">
        <v>-0.7002170616975394</v>
      </c>
      <c r="K4" s="123">
        <v>-0.10281308319848415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0.0016500117170579198</v>
      </c>
      <c r="F5" s="99">
        <v>0.09111278285100255</v>
      </c>
      <c r="G5" s="99">
        <v>0.30437847461305667</v>
      </c>
      <c r="H5" s="99">
        <v>0.7547981023940336</v>
      </c>
      <c r="I5" s="99">
        <v>0.7707325571022332</v>
      </c>
      <c r="J5" s="106">
        <v>-0.5173724146188676</v>
      </c>
      <c r="K5" s="124">
        <v>-0.10312977200586004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0.0005724763781626563</v>
      </c>
      <c r="F6" s="174">
        <f>AVERAGE(F4:F5)</f>
        <v>0.056570855313277435</v>
      </c>
      <c r="G6" s="174">
        <f>AVERAGE(G4:G5)</f>
        <v>0.1544730722150116</v>
      </c>
      <c r="H6" s="174">
        <f>AVERAGE(H4:H5)</f>
        <v>0.34766663735891684</v>
      </c>
      <c r="I6" s="174">
        <f>AVERAGE(I4:I5)</f>
        <v>0.35503843491546794</v>
      </c>
      <c r="J6" s="173" t="s">
        <v>51</v>
      </c>
      <c r="K6" s="173" t="s">
        <v>51</v>
      </c>
    </row>
    <row r="7" spans="1:11" s="22" customFormat="1" ht="14.25" hidden="1">
      <c r="A7" s="201" t="s">
        <v>94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s="22" customFormat="1" ht="15" hidden="1" thickBot="1">
      <c r="A8" s="200" t="s">
        <v>95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3:4" s="22" customFormat="1" ht="15.75" customHeight="1" hidden="1">
      <c r="C9" s="65"/>
      <c r="D9" s="65"/>
    </row>
    <row r="10" spans="1:11" ht="15" thickBot="1">
      <c r="A10" s="199"/>
      <c r="B10" s="199"/>
      <c r="C10" s="199"/>
      <c r="D10" s="199"/>
      <c r="E10" s="199"/>
      <c r="F10" s="199"/>
      <c r="G10" s="199"/>
      <c r="H10" s="199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2" t="s">
        <v>119</v>
      </c>
      <c r="B1" s="192"/>
      <c r="C1" s="192"/>
      <c r="D1" s="192"/>
      <c r="E1" s="192"/>
      <c r="F1" s="192"/>
      <c r="G1" s="192"/>
    </row>
    <row r="2" spans="1:7" s="29" customFormat="1" ht="15.75" customHeight="1" thickBot="1">
      <c r="A2" s="204" t="s">
        <v>41</v>
      </c>
      <c r="B2" s="89"/>
      <c r="C2" s="193" t="s">
        <v>26</v>
      </c>
      <c r="D2" s="202"/>
      <c r="E2" s="179" t="s">
        <v>68</v>
      </c>
      <c r="F2" s="203"/>
      <c r="G2" s="90"/>
    </row>
    <row r="3" spans="1:7" s="29" customFormat="1" ht="45.75" thickBot="1">
      <c r="A3" s="188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13.944020000001416</v>
      </c>
      <c r="D4" s="99">
        <v>0.0016500117171491843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109</v>
      </c>
      <c r="C5" s="38">
        <v>-0.49080999999993946</v>
      </c>
      <c r="D5" s="99">
        <v>-0.0005050589607271804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13.453210000001476</v>
      </c>
      <c r="D6" s="96">
        <v>0.001427752470176048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3"/>
      <c r="B7" s="183"/>
      <c r="C7" s="183"/>
      <c r="D7" s="183"/>
      <c r="E7" s="183"/>
      <c r="F7" s="183"/>
      <c r="G7" s="183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13.944020000001416</v>
      </c>
      <c r="D36" s="159">
        <f t="shared" si="0"/>
        <v>0.0016500117171491843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-0.49080999999993946</v>
      </c>
      <c r="D37" s="160">
        <f t="shared" si="0"/>
        <v>-0.0005050589607271804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-0.0005050589607326073</v>
      </c>
      <c r="C2" s="10"/>
      <c r="D2" s="10"/>
    </row>
    <row r="3" spans="1:4" ht="14.25">
      <c r="A3" s="27" t="s">
        <v>85</v>
      </c>
      <c r="B3" s="144">
        <v>0.0016500117170579198</v>
      </c>
      <c r="C3" s="10"/>
      <c r="D3" s="10"/>
    </row>
    <row r="4" spans="1:4" ht="14.25">
      <c r="A4" s="27" t="s">
        <v>30</v>
      </c>
      <c r="B4" s="144">
        <v>0.0005724763781626563</v>
      </c>
      <c r="C4" s="10"/>
      <c r="D4" s="10"/>
    </row>
    <row r="5" spans="1:4" ht="14.25">
      <c r="A5" s="27" t="s">
        <v>1</v>
      </c>
      <c r="B5" s="144">
        <v>0.007385281181645054</v>
      </c>
      <c r="C5" s="10"/>
      <c r="D5" s="10"/>
    </row>
    <row r="6" spans="1:4" ht="14.25">
      <c r="A6" s="27" t="s">
        <v>0</v>
      </c>
      <c r="B6" s="144">
        <v>0.009723236211588215</v>
      </c>
      <c r="C6" s="10"/>
      <c r="D6" s="10"/>
    </row>
    <row r="7" spans="1:4" ht="14.25">
      <c r="A7" s="27" t="s">
        <v>31</v>
      </c>
      <c r="B7" s="144">
        <v>0.027628183981766252</v>
      </c>
      <c r="C7" s="10"/>
      <c r="D7" s="10"/>
    </row>
    <row r="8" spans="1:4" ht="14.25">
      <c r="A8" s="27" t="s">
        <v>32</v>
      </c>
      <c r="B8" s="144">
        <v>0.008533420263150404</v>
      </c>
      <c r="C8" s="10"/>
      <c r="D8" s="10"/>
    </row>
    <row r="9" spans="1:4" ht="14.25">
      <c r="A9" s="27" t="s">
        <v>33</v>
      </c>
      <c r="B9" s="144">
        <v>0.012328767123287671</v>
      </c>
      <c r="C9" s="10"/>
      <c r="D9" s="10"/>
    </row>
    <row r="10" spans="1:4" ht="15" thickBot="1">
      <c r="A10" s="76" t="s">
        <v>107</v>
      </c>
      <c r="B10" s="145">
        <v>0.018189982428005402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D27" sqref="D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111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26904738.75</v>
      </c>
      <c r="D3" s="84">
        <v>49210</v>
      </c>
      <c r="E3" s="83">
        <v>546.7331589107905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7776458.2</v>
      </c>
      <c r="D4" s="84">
        <v>6709188</v>
      </c>
      <c r="E4" s="83">
        <v>1.159075912017967</v>
      </c>
      <c r="F4" s="84">
        <v>1</v>
      </c>
      <c r="G4" s="82" t="s">
        <v>20</v>
      </c>
      <c r="H4" s="85" t="s">
        <v>49</v>
      </c>
      <c r="I4" s="19"/>
    </row>
    <row r="5" spans="1:9" ht="14.25" customHeight="1">
      <c r="A5" s="21">
        <v>3</v>
      </c>
      <c r="B5" s="82" t="s">
        <v>61</v>
      </c>
      <c r="C5" s="83">
        <v>6000711.11</v>
      </c>
      <c r="D5" s="84">
        <v>3629</v>
      </c>
      <c r="E5" s="83">
        <v>1653.5439818131717</v>
      </c>
      <c r="F5" s="84">
        <v>1000</v>
      </c>
      <c r="G5" s="82" t="s">
        <v>80</v>
      </c>
      <c r="H5" s="85" t="s">
        <v>87</v>
      </c>
      <c r="I5" s="19"/>
    </row>
    <row r="6" spans="1:9" ht="14.25">
      <c r="A6" s="21">
        <v>4</v>
      </c>
      <c r="B6" s="82" t="s">
        <v>79</v>
      </c>
      <c r="C6" s="83">
        <v>4827422.03</v>
      </c>
      <c r="D6" s="84">
        <v>4573</v>
      </c>
      <c r="E6" s="83">
        <v>1055.635694292587</v>
      </c>
      <c r="F6" s="84">
        <v>1000</v>
      </c>
      <c r="G6" s="82" t="s">
        <v>97</v>
      </c>
      <c r="H6" s="85" t="s">
        <v>78</v>
      </c>
      <c r="I6" s="19"/>
    </row>
    <row r="7" spans="1:9" ht="14.25" customHeight="1">
      <c r="A7" s="21">
        <v>5</v>
      </c>
      <c r="B7" s="82" t="s">
        <v>82</v>
      </c>
      <c r="C7" s="83">
        <v>4257699.8</v>
      </c>
      <c r="D7" s="84">
        <v>1482</v>
      </c>
      <c r="E7" s="83">
        <v>2872.9418353576248</v>
      </c>
      <c r="F7" s="84">
        <v>1000</v>
      </c>
      <c r="G7" s="82" t="s">
        <v>19</v>
      </c>
      <c r="H7" s="85" t="s">
        <v>46</v>
      </c>
      <c r="I7" s="19"/>
    </row>
    <row r="8" spans="1:9" ht="14.25">
      <c r="A8" s="21">
        <v>6</v>
      </c>
      <c r="B8" s="82" t="s">
        <v>64</v>
      </c>
      <c r="C8" s="83">
        <v>3848461.93</v>
      </c>
      <c r="D8" s="84">
        <v>1256</v>
      </c>
      <c r="E8" s="83">
        <v>3064.062046178344</v>
      </c>
      <c r="F8" s="84">
        <v>1000</v>
      </c>
      <c r="G8" s="82" t="s">
        <v>45</v>
      </c>
      <c r="H8" s="85" t="s">
        <v>63</v>
      </c>
      <c r="I8" s="19"/>
    </row>
    <row r="9" spans="1:9" ht="14.25">
      <c r="A9" s="21">
        <v>7</v>
      </c>
      <c r="B9" s="82" t="s">
        <v>124</v>
      </c>
      <c r="C9" s="83">
        <v>3540265.39</v>
      </c>
      <c r="D9" s="84">
        <v>1199</v>
      </c>
      <c r="E9" s="83">
        <v>2952.681726438699</v>
      </c>
      <c r="F9" s="84">
        <v>1000</v>
      </c>
      <c r="G9" s="82" t="s">
        <v>20</v>
      </c>
      <c r="H9" s="85" t="s">
        <v>49</v>
      </c>
      <c r="I9" s="19"/>
    </row>
    <row r="10" spans="1:9" ht="14.25">
      <c r="A10" s="21">
        <v>8</v>
      </c>
      <c r="B10" s="82" t="s">
        <v>83</v>
      </c>
      <c r="C10" s="83">
        <v>3039682</v>
      </c>
      <c r="D10" s="84">
        <v>1248</v>
      </c>
      <c r="E10" s="83">
        <v>2435.6426282051284</v>
      </c>
      <c r="F10" s="84">
        <v>1000</v>
      </c>
      <c r="G10" s="82" t="s">
        <v>19</v>
      </c>
      <c r="H10" s="85" t="s">
        <v>46</v>
      </c>
      <c r="I10" s="19"/>
    </row>
    <row r="11" spans="1:9" ht="14.25">
      <c r="A11" s="21">
        <v>9</v>
      </c>
      <c r="B11" s="82" t="s">
        <v>62</v>
      </c>
      <c r="C11" s="83">
        <v>2959146.61</v>
      </c>
      <c r="D11" s="84">
        <v>699</v>
      </c>
      <c r="E11" s="83">
        <v>4233.400014306151</v>
      </c>
      <c r="F11" s="84">
        <v>1000</v>
      </c>
      <c r="G11" s="82" t="s">
        <v>18</v>
      </c>
      <c r="H11" s="85" t="s">
        <v>63</v>
      </c>
      <c r="I11" s="19"/>
    </row>
    <row r="12" spans="1:9" ht="14.25">
      <c r="A12" s="21">
        <v>10</v>
      </c>
      <c r="B12" s="82" t="s">
        <v>104</v>
      </c>
      <c r="C12" s="83">
        <v>1790349.81</v>
      </c>
      <c r="D12" s="84">
        <v>10236</v>
      </c>
      <c r="E12" s="83">
        <v>174.9071717467761</v>
      </c>
      <c r="F12" s="84">
        <v>100</v>
      </c>
      <c r="G12" s="82" t="s">
        <v>97</v>
      </c>
      <c r="H12" s="85" t="s">
        <v>78</v>
      </c>
      <c r="I12" s="19"/>
    </row>
    <row r="13" spans="1:9" ht="14.25">
      <c r="A13" s="21">
        <v>11</v>
      </c>
      <c r="B13" s="82" t="s">
        <v>73</v>
      </c>
      <c r="C13" s="83">
        <v>1703345.48</v>
      </c>
      <c r="D13" s="84">
        <v>1287</v>
      </c>
      <c r="E13" s="83">
        <v>1323.5007614607614</v>
      </c>
      <c r="F13" s="84">
        <v>1000</v>
      </c>
      <c r="G13" s="82" t="s">
        <v>74</v>
      </c>
      <c r="H13" s="85" t="s">
        <v>75</v>
      </c>
      <c r="I13" s="19"/>
    </row>
    <row r="14" spans="1:9" ht="14.25">
      <c r="A14" s="21">
        <v>12</v>
      </c>
      <c r="B14" s="82" t="s">
        <v>84</v>
      </c>
      <c r="C14" s="83">
        <v>1384856.18</v>
      </c>
      <c r="D14" s="84">
        <v>590</v>
      </c>
      <c r="E14" s="83">
        <v>2347.2138644067795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1041224.32</v>
      </c>
      <c r="D15" s="84">
        <v>955</v>
      </c>
      <c r="E15" s="83">
        <v>1090.2872460732983</v>
      </c>
      <c r="F15" s="84">
        <v>1000</v>
      </c>
      <c r="G15" s="82" t="s">
        <v>21</v>
      </c>
      <c r="H15" s="85" t="s">
        <v>35</v>
      </c>
      <c r="I15" s="19"/>
    </row>
    <row r="16" spans="1:9" ht="14.25">
      <c r="A16" s="21">
        <v>14</v>
      </c>
      <c r="B16" s="82" t="s">
        <v>81</v>
      </c>
      <c r="C16" s="83">
        <v>978995.33</v>
      </c>
      <c r="D16" s="84">
        <v>1431</v>
      </c>
      <c r="E16" s="83">
        <v>684.1337037037036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763591.96</v>
      </c>
      <c r="D17" s="84">
        <v>7648</v>
      </c>
      <c r="E17" s="83">
        <v>99.84204497907949</v>
      </c>
      <c r="F17" s="84">
        <v>100</v>
      </c>
      <c r="G17" s="82" t="s">
        <v>47</v>
      </c>
      <c r="H17" s="85" t="s">
        <v>100</v>
      </c>
      <c r="I17" s="19"/>
    </row>
    <row r="18" spans="1:8" ht="15" customHeight="1" thickBot="1">
      <c r="A18" s="181" t="s">
        <v>50</v>
      </c>
      <c r="B18" s="182"/>
      <c r="C18" s="97">
        <f>SUM(C3:C17)</f>
        <v>70816948.89999999</v>
      </c>
      <c r="D18" s="98">
        <f>SUM(D3:D17)</f>
        <v>6794631</v>
      </c>
      <c r="E18" s="57" t="s">
        <v>51</v>
      </c>
      <c r="F18" s="57" t="s">
        <v>51</v>
      </c>
      <c r="G18" s="57" t="s">
        <v>51</v>
      </c>
      <c r="H18" s="57" t="s">
        <v>51</v>
      </c>
    </row>
    <row r="19" spans="1:8" ht="15" customHeight="1">
      <c r="A19" s="184" t="s">
        <v>98</v>
      </c>
      <c r="B19" s="184"/>
      <c r="C19" s="184"/>
      <c r="D19" s="184"/>
      <c r="E19" s="184"/>
      <c r="F19" s="184"/>
      <c r="G19" s="184"/>
      <c r="H19" s="184"/>
    </row>
    <row r="20" spans="1:8" ht="15" customHeight="1" thickBot="1">
      <c r="A20" s="183"/>
      <c r="B20" s="183"/>
      <c r="C20" s="183"/>
      <c r="D20" s="183"/>
      <c r="E20" s="183"/>
      <c r="F20" s="183"/>
      <c r="G20" s="183"/>
      <c r="H20" s="183"/>
    </row>
    <row r="22" spans="2:4" ht="14.25">
      <c r="B22" s="20" t="s">
        <v>56</v>
      </c>
      <c r="C22" s="23">
        <f>C18-SUM(C3:C10)</f>
        <v>10621509.68999999</v>
      </c>
      <c r="D22" s="130">
        <f>C22/$C$18</f>
        <v>0.14998541810942087</v>
      </c>
    </row>
    <row r="23" spans="2:8" ht="14.25">
      <c r="B23" s="82" t="str">
        <f>B3</f>
        <v>КІНТО-Класичний</v>
      </c>
      <c r="C23" s="83">
        <f>C3</f>
        <v>26904738.75</v>
      </c>
      <c r="D23" s="130">
        <f>C23/$C$18</f>
        <v>0.3799194849243216</v>
      </c>
      <c r="H23" s="19"/>
    </row>
    <row r="24" spans="2:8" ht="14.25">
      <c r="B24" s="82" t="str">
        <f>B4</f>
        <v>ОТП Фонд Акцій</v>
      </c>
      <c r="C24" s="83">
        <f>C4</f>
        <v>7776458.2</v>
      </c>
      <c r="D24" s="130">
        <f aca="true" t="shared" si="0" ref="D24:D32">C24/$C$18</f>
        <v>0.1098106925078214</v>
      </c>
      <c r="H24" s="19"/>
    </row>
    <row r="25" spans="2:8" ht="14.25">
      <c r="B25" s="82" t="str">
        <f aca="true" t="shared" si="1" ref="B25:C32">B5</f>
        <v>Софіївський</v>
      </c>
      <c r="C25" s="83">
        <f t="shared" si="1"/>
        <v>6000711.11</v>
      </c>
      <c r="D25" s="130">
        <f t="shared" si="0"/>
        <v>0.08473552169655817</v>
      </c>
      <c r="H25" s="19"/>
    </row>
    <row r="26" spans="2:8" ht="14.25">
      <c r="B26" s="82" t="str">
        <f t="shared" si="1"/>
        <v>КІНТО-Еквіті</v>
      </c>
      <c r="C26" s="83">
        <f t="shared" si="1"/>
        <v>4827422.03</v>
      </c>
      <c r="D26" s="130">
        <f t="shared" si="0"/>
        <v>0.06816760824893434</v>
      </c>
      <c r="H26" s="19"/>
    </row>
    <row r="27" spans="2:8" ht="14.25">
      <c r="B27" s="82" t="str">
        <f t="shared" si="1"/>
        <v>УНIВЕР.УА/Михайло Грушевський: Фонд Державних Паперiв</v>
      </c>
      <c r="C27" s="83">
        <f t="shared" si="1"/>
        <v>4257699.8</v>
      </c>
      <c r="D27" s="130">
        <f t="shared" si="0"/>
        <v>0.06012260999852255</v>
      </c>
      <c r="H27" s="19"/>
    </row>
    <row r="28" spans="2:8" ht="14.25">
      <c r="B28" s="82" t="str">
        <f t="shared" si="1"/>
        <v>Альтус-Депозит</v>
      </c>
      <c r="C28" s="83">
        <f t="shared" si="1"/>
        <v>3848461.93</v>
      </c>
      <c r="D28" s="130">
        <f t="shared" si="0"/>
        <v>0.05434379749167647</v>
      </c>
      <c r="H28" s="19"/>
    </row>
    <row r="29" spans="2:8" ht="14.25">
      <c r="B29" s="82" t="str">
        <f t="shared" si="1"/>
        <v>ОТП Класичний</v>
      </c>
      <c r="C29" s="83">
        <f t="shared" si="1"/>
        <v>3540265.39</v>
      </c>
      <c r="D29" s="130">
        <f t="shared" si="0"/>
        <v>0.04999178085177291</v>
      </c>
      <c r="H29" s="19"/>
    </row>
    <row r="30" spans="2:8" ht="14.25">
      <c r="B30" s="82" t="str">
        <f t="shared" si="1"/>
        <v>УНIВЕР.УА/Тарас Шевченко: Фонд Заощаджень</v>
      </c>
      <c r="C30" s="83">
        <f t="shared" si="1"/>
        <v>3039682</v>
      </c>
      <c r="D30" s="130">
        <f t="shared" si="0"/>
        <v>0.042923086170971715</v>
      </c>
      <c r="H30" s="19"/>
    </row>
    <row r="31" spans="2:4" ht="14.25">
      <c r="B31" s="82" t="str">
        <f t="shared" si="1"/>
        <v>Альтус-Збалансований</v>
      </c>
      <c r="C31" s="83">
        <f t="shared" si="1"/>
        <v>2959146.61</v>
      </c>
      <c r="D31" s="130">
        <f t="shared" si="0"/>
        <v>0.0417858529061819</v>
      </c>
    </row>
    <row r="32" spans="2:4" ht="14.25">
      <c r="B32" s="82" t="str">
        <f t="shared" si="1"/>
        <v>КІНТО-Казначейський</v>
      </c>
      <c r="C32" s="83">
        <f t="shared" si="1"/>
        <v>1790349.81</v>
      </c>
      <c r="D32" s="130">
        <f t="shared" si="0"/>
        <v>0.025281374555237303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00"/>
    </row>
    <row r="2" spans="1:11" s="20" customFormat="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0.006546073680018694</v>
      </c>
      <c r="F4" s="153">
        <v>0.02632752479846756</v>
      </c>
      <c r="G4" s="153">
        <v>0.15865719562681813</v>
      </c>
      <c r="H4" s="153">
        <v>0.2637922369102843</v>
      </c>
      <c r="I4" s="153">
        <v>0.2605510092283696</v>
      </c>
      <c r="J4" s="154">
        <v>4.467331589107353</v>
      </c>
      <c r="K4" s="123">
        <v>0.1352798547934193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0.008319539337664938</v>
      </c>
      <c r="F5" s="153">
        <v>0.019366220077698282</v>
      </c>
      <c r="G5" s="153">
        <v>0.05254511291882302</v>
      </c>
      <c r="H5" s="153">
        <v>0.10730040273892683</v>
      </c>
      <c r="I5" s="153">
        <v>0.08485486457399283</v>
      </c>
      <c r="J5" s="154">
        <v>3.23340001430622</v>
      </c>
      <c r="K5" s="124">
        <v>0.13921369191858202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0.011518843613705254</v>
      </c>
      <c r="F6" s="153">
        <v>0.06139173617219096</v>
      </c>
      <c r="G6" s="153">
        <v>0.18838923261093732</v>
      </c>
      <c r="H6" s="153">
        <v>0.24029425899060564</v>
      </c>
      <c r="I6" s="153">
        <v>0.24351020617952845</v>
      </c>
      <c r="J6" s="154">
        <v>1.3472138644067382</v>
      </c>
      <c r="K6" s="124">
        <v>0.08145506536239244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0.018395090360365796</v>
      </c>
      <c r="F7" s="153">
        <v>0.09563731777070283</v>
      </c>
      <c r="G7" s="153">
        <v>0.20455720842626568</v>
      </c>
      <c r="H7" s="153">
        <v>0.2601840191078706</v>
      </c>
      <c r="I7" s="153">
        <v>0.27825497650290565</v>
      </c>
      <c r="J7" s="154">
        <v>-0.31586629629627705</v>
      </c>
      <c r="K7" s="124">
        <v>-0.03423910708721212</v>
      </c>
    </row>
    <row r="8" spans="1:11" s="20" customFormat="1" ht="14.25" collapsed="1">
      <c r="A8" s="21">
        <v>5</v>
      </c>
      <c r="B8" s="151" t="s">
        <v>124</v>
      </c>
      <c r="C8" s="152">
        <v>39413</v>
      </c>
      <c r="D8" s="152">
        <v>39589</v>
      </c>
      <c r="E8" s="153" t="s">
        <v>22</v>
      </c>
      <c r="F8" s="153">
        <v>0.024116466936354497</v>
      </c>
      <c r="G8" s="153">
        <v>0.07167103456883517</v>
      </c>
      <c r="H8" s="153">
        <v>0.15927757783129293</v>
      </c>
      <c r="I8" s="153">
        <v>0.14415717046682852</v>
      </c>
      <c r="J8" s="154">
        <v>1.9526817264386902</v>
      </c>
      <c r="K8" s="124">
        <v>0.1202596636090012</v>
      </c>
    </row>
    <row r="9" spans="1:11" s="20" customFormat="1" ht="14.25" collapsed="1">
      <c r="A9" s="21">
        <v>6</v>
      </c>
      <c r="B9" s="151" t="s">
        <v>120</v>
      </c>
      <c r="C9" s="152">
        <v>39429</v>
      </c>
      <c r="D9" s="152">
        <v>39618</v>
      </c>
      <c r="E9" s="153">
        <v>0.011820335380076985</v>
      </c>
      <c r="F9" s="153">
        <v>0.04068274869757049</v>
      </c>
      <c r="G9" s="153">
        <v>0.0029471721475946566</v>
      </c>
      <c r="H9" s="153">
        <v>0.17399961434357336</v>
      </c>
      <c r="I9" s="153">
        <v>0.16178010368388374</v>
      </c>
      <c r="J9" s="154">
        <v>0.09028724607330485</v>
      </c>
      <c r="K9" s="124">
        <v>0.009184498346801018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-0.020252170631755884</v>
      </c>
      <c r="F10" s="153">
        <v>0.018800706946240364</v>
      </c>
      <c r="G10" s="153">
        <v>0.14148714915189764</v>
      </c>
      <c r="H10" s="153">
        <v>0.600617699929421</v>
      </c>
      <c r="I10" s="153">
        <v>0.5936867023912855</v>
      </c>
      <c r="J10" s="154">
        <v>-0.001579550209156233</v>
      </c>
      <c r="K10" s="124">
        <v>-0.00017488365727802435</v>
      </c>
    </row>
    <row r="11" spans="1:11" s="20" customFormat="1" ht="14.25" collapsed="1">
      <c r="A11" s="21">
        <v>8</v>
      </c>
      <c r="B11" s="151" t="s">
        <v>79</v>
      </c>
      <c r="C11" s="152">
        <v>39884</v>
      </c>
      <c r="D11" s="152">
        <v>40001</v>
      </c>
      <c r="E11" s="153">
        <v>0.013974223876579206</v>
      </c>
      <c r="F11" s="153">
        <v>0.05843139384717411</v>
      </c>
      <c r="G11" s="153">
        <v>0.18073393262591475</v>
      </c>
      <c r="H11" s="153">
        <v>0.3604925862212742</v>
      </c>
      <c r="I11" s="153">
        <v>0.370373878263043</v>
      </c>
      <c r="J11" s="154">
        <v>0.05563569429243942</v>
      </c>
      <c r="K11" s="124">
        <v>0.006462200485462866</v>
      </c>
    </row>
    <row r="12" spans="1:11" s="20" customFormat="1" ht="14.25">
      <c r="A12" s="21">
        <v>9</v>
      </c>
      <c r="B12" s="151" t="s">
        <v>60</v>
      </c>
      <c r="C12" s="152">
        <v>40253</v>
      </c>
      <c r="D12" s="152">
        <v>40366</v>
      </c>
      <c r="E12" s="153">
        <v>-0.002718645279461751</v>
      </c>
      <c r="F12" s="153">
        <v>0.03625774722241348</v>
      </c>
      <c r="G12" s="153">
        <v>0.14494027757554417</v>
      </c>
      <c r="H12" s="153">
        <v>0.3921461393361474</v>
      </c>
      <c r="I12" s="153">
        <v>0.40620144621037224</v>
      </c>
      <c r="J12" s="154">
        <v>0.1590759120179488</v>
      </c>
      <c r="K12" s="124">
        <v>0.020134316519950124</v>
      </c>
    </row>
    <row r="13" spans="1:11" s="20" customFormat="1" ht="14.25">
      <c r="A13" s="21">
        <v>10</v>
      </c>
      <c r="B13" s="151" t="s">
        <v>61</v>
      </c>
      <c r="C13" s="152">
        <v>40114</v>
      </c>
      <c r="D13" s="152">
        <v>40401</v>
      </c>
      <c r="E13" s="153">
        <v>-0.004403697351797575</v>
      </c>
      <c r="F13" s="153">
        <v>0.06842073157482242</v>
      </c>
      <c r="G13" s="153">
        <v>0.22178927256535408</v>
      </c>
      <c r="H13" s="153">
        <v>0.5440339459381549</v>
      </c>
      <c r="I13" s="153" t="s">
        <v>22</v>
      </c>
      <c r="J13" s="154">
        <v>0.6535439818131599</v>
      </c>
      <c r="K13" s="124">
        <v>0.07122503939949021</v>
      </c>
    </row>
    <row r="14" spans="1:11" s="20" customFormat="1" ht="14.25">
      <c r="A14" s="21">
        <v>11</v>
      </c>
      <c r="B14" s="151" t="s">
        <v>64</v>
      </c>
      <c r="C14" s="152">
        <v>40226</v>
      </c>
      <c r="D14" s="152">
        <v>40430</v>
      </c>
      <c r="E14" s="153">
        <v>0.008371972886692447</v>
      </c>
      <c r="F14" s="153">
        <v>0.01950024845875964</v>
      </c>
      <c r="G14" s="153">
        <v>0.054706233741895316</v>
      </c>
      <c r="H14" s="153">
        <v>0.11258360300381764</v>
      </c>
      <c r="I14" s="153">
        <v>0.09062782732359409</v>
      </c>
      <c r="J14" s="154">
        <v>2.064062046178299</v>
      </c>
      <c r="K14" s="124">
        <v>0.1675078203569369</v>
      </c>
    </row>
    <row r="15" spans="1:11" s="20" customFormat="1" ht="14.25" collapsed="1">
      <c r="A15" s="21">
        <v>12</v>
      </c>
      <c r="B15" s="151" t="s">
        <v>83</v>
      </c>
      <c r="C15" s="152">
        <v>40427</v>
      </c>
      <c r="D15" s="152">
        <v>40543</v>
      </c>
      <c r="E15" s="153">
        <v>0.010518991204874428</v>
      </c>
      <c r="F15" s="153">
        <v>0.021727143943985894</v>
      </c>
      <c r="G15" s="153">
        <v>0.05465631980679464</v>
      </c>
      <c r="H15" s="153">
        <v>0.12452947827678895</v>
      </c>
      <c r="I15" s="153">
        <v>0.09663904649187116</v>
      </c>
      <c r="J15" s="154">
        <v>1.435642628205176</v>
      </c>
      <c r="K15" s="124">
        <v>0.13727263413608926</v>
      </c>
    </row>
    <row r="16" spans="1:11" s="20" customFormat="1" ht="14.25" collapsed="1">
      <c r="A16" s="21">
        <v>13</v>
      </c>
      <c r="B16" s="151" t="s">
        <v>73</v>
      </c>
      <c r="C16" s="152">
        <v>40444</v>
      </c>
      <c r="D16" s="152">
        <v>40638</v>
      </c>
      <c r="E16" s="153">
        <v>0.009481652053580758</v>
      </c>
      <c r="F16" s="153">
        <v>0.018612221051676592</v>
      </c>
      <c r="G16" s="153">
        <v>0.04407295967101654</v>
      </c>
      <c r="H16" s="153">
        <v>0.10206225367829558</v>
      </c>
      <c r="I16" s="153">
        <v>0.06516275728765297</v>
      </c>
      <c r="J16" s="154">
        <v>0.3235007614607639</v>
      </c>
      <c r="K16" s="124">
        <v>0.04298041751658488</v>
      </c>
    </row>
    <row r="17" spans="1:11" s="20" customFormat="1" ht="14.25" collapsed="1">
      <c r="A17" s="21">
        <v>14</v>
      </c>
      <c r="B17" s="151" t="s">
        <v>82</v>
      </c>
      <c r="C17" s="152">
        <v>40427</v>
      </c>
      <c r="D17" s="152">
        <v>40708</v>
      </c>
      <c r="E17" s="153">
        <v>0.011680954434919677</v>
      </c>
      <c r="F17" s="153">
        <v>0.02125683058205796</v>
      </c>
      <c r="G17" s="153">
        <v>0.04941116817731017</v>
      </c>
      <c r="H17" s="153">
        <v>0.10199337213808501</v>
      </c>
      <c r="I17" s="153">
        <v>0.08272201910174992</v>
      </c>
      <c r="J17" s="154">
        <v>1.872941835357604</v>
      </c>
      <c r="K17" s="124">
        <v>0.17721360003203235</v>
      </c>
    </row>
    <row r="18" spans="1:11" s="20" customFormat="1" ht="14.25" collapsed="1">
      <c r="A18" s="21">
        <v>15</v>
      </c>
      <c r="B18" s="151" t="s">
        <v>104</v>
      </c>
      <c r="C18" s="152">
        <v>41026</v>
      </c>
      <c r="D18" s="152">
        <v>41242</v>
      </c>
      <c r="E18" s="153">
        <v>0.007665047464887609</v>
      </c>
      <c r="F18" s="153">
        <v>0.03185678079362719</v>
      </c>
      <c r="G18" s="153">
        <v>0.0916710612670224</v>
      </c>
      <c r="H18" s="153">
        <v>0.21282401168436493</v>
      </c>
      <c r="I18" s="153">
        <v>0.2111570909200542</v>
      </c>
      <c r="J18" s="154">
        <v>0.7490717174677493</v>
      </c>
      <c r="K18" s="124">
        <v>0.11817135802905088</v>
      </c>
    </row>
    <row r="19" spans="1:12" s="20" customFormat="1" ht="15.75" thickBot="1">
      <c r="A19" s="150"/>
      <c r="B19" s="155" t="s">
        <v>105</v>
      </c>
      <c r="C19" s="156" t="s">
        <v>51</v>
      </c>
      <c r="D19" s="156" t="s">
        <v>51</v>
      </c>
      <c r="E19" s="157">
        <f>AVERAGE(E4:E18)</f>
        <v>0.006494157930739327</v>
      </c>
      <c r="F19" s="157">
        <f>AVERAGE(F4:F18)</f>
        <v>0.03749238792491615</v>
      </c>
      <c r="G19" s="157">
        <f>AVERAGE(G4:G18)</f>
        <v>0.11081568872546825</v>
      </c>
      <c r="H19" s="157">
        <f>AVERAGE(H4:H18)</f>
        <v>0.2504087466752602</v>
      </c>
      <c r="I19" s="157">
        <f>AVERAGE(I4:I18)</f>
        <v>0.22069136418750943</v>
      </c>
      <c r="J19" s="156" t="s">
        <v>51</v>
      </c>
      <c r="K19" s="156" t="s">
        <v>51</v>
      </c>
      <c r="L19" s="158"/>
    </row>
    <row r="20" spans="1:11" s="20" customFormat="1" ht="14.25">
      <c r="A20" s="190" t="s">
        <v>94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s="20" customFormat="1" ht="15" collapsed="1" thickBot="1">
      <c r="A21" s="185"/>
      <c r="B21" s="185"/>
      <c r="C21" s="185"/>
      <c r="D21" s="185"/>
      <c r="E21" s="185"/>
      <c r="F21" s="185"/>
      <c r="G21" s="185"/>
      <c r="H21" s="185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5" sqref="G1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2" t="s">
        <v>113</v>
      </c>
      <c r="B1" s="192"/>
      <c r="C1" s="192"/>
      <c r="D1" s="192"/>
      <c r="E1" s="192"/>
      <c r="F1" s="192"/>
      <c r="G1" s="192"/>
    </row>
    <row r="2" spans="1:7" ht="15.75" thickBot="1">
      <c r="A2" s="187" t="s">
        <v>41</v>
      </c>
      <c r="B2" s="89"/>
      <c r="C2" s="193" t="s">
        <v>26</v>
      </c>
      <c r="D2" s="194"/>
      <c r="E2" s="193" t="s">
        <v>27</v>
      </c>
      <c r="F2" s="194"/>
      <c r="G2" s="90"/>
    </row>
    <row r="3" spans="1:7" ht="45.75" thickBot="1">
      <c r="A3" s="188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60</v>
      </c>
      <c r="C4" s="38">
        <v>1167.84933</v>
      </c>
      <c r="D4" s="95">
        <v>0.17671636390852105</v>
      </c>
      <c r="E4" s="39">
        <v>1023070</v>
      </c>
      <c r="F4" s="95">
        <v>0.1799241591539254</v>
      </c>
      <c r="G4" s="40">
        <v>1181.7620351894939</v>
      </c>
      <c r="H4" s="54"/>
    </row>
    <row r="5" spans="1:8" ht="14.25" customHeight="1">
      <c r="A5" s="21">
        <v>2</v>
      </c>
      <c r="B5" s="37" t="s">
        <v>77</v>
      </c>
      <c r="C5" s="38">
        <v>186.38173000000046</v>
      </c>
      <c r="D5" s="95">
        <v>0.006975793079659972</v>
      </c>
      <c r="E5" s="39">
        <v>21</v>
      </c>
      <c r="F5" s="95">
        <v>0.0004269247189412267</v>
      </c>
      <c r="G5" s="40">
        <v>11.431298393417277</v>
      </c>
      <c r="H5" s="54"/>
    </row>
    <row r="6" spans="1:7" ht="14.25">
      <c r="A6" s="21">
        <v>3</v>
      </c>
      <c r="B6" s="37" t="s">
        <v>79</v>
      </c>
      <c r="C6" s="38">
        <v>75.89956000000052</v>
      </c>
      <c r="D6" s="95">
        <v>0.01597373483535279</v>
      </c>
      <c r="E6" s="39">
        <v>9</v>
      </c>
      <c r="F6" s="95">
        <v>0.001971954425942156</v>
      </c>
      <c r="G6" s="40">
        <v>9.446184307625215</v>
      </c>
    </row>
    <row r="7" spans="1:7" ht="14.25">
      <c r="A7" s="21">
        <v>4</v>
      </c>
      <c r="B7" s="37" t="s">
        <v>84</v>
      </c>
      <c r="C7" s="38">
        <v>22.73173999999999</v>
      </c>
      <c r="D7" s="95">
        <v>0.01668844588090644</v>
      </c>
      <c r="E7" s="39">
        <v>3</v>
      </c>
      <c r="F7" s="95">
        <v>0.005110732538330494</v>
      </c>
      <c r="G7" s="40">
        <v>6.965984872231541</v>
      </c>
    </row>
    <row r="8" spans="1:7" ht="14.25">
      <c r="A8" s="21">
        <v>5</v>
      </c>
      <c r="B8" s="37" t="s">
        <v>104</v>
      </c>
      <c r="C8" s="38">
        <v>20.56179600000009</v>
      </c>
      <c r="D8" s="95">
        <v>0.011618225367866058</v>
      </c>
      <c r="E8" s="39">
        <v>40</v>
      </c>
      <c r="F8" s="95">
        <v>0.003923107100823852</v>
      </c>
      <c r="G8" s="40">
        <v>6.910871753628933</v>
      </c>
    </row>
    <row r="9" spans="1:7" ht="14.25">
      <c r="A9" s="21">
        <v>6</v>
      </c>
      <c r="B9" s="37" t="s">
        <v>81</v>
      </c>
      <c r="C9" s="38">
        <v>23.057630000000007</v>
      </c>
      <c r="D9" s="95">
        <v>0.024120431697588672</v>
      </c>
      <c r="E9" s="39">
        <v>8</v>
      </c>
      <c r="F9" s="95">
        <v>0.005621925509486999</v>
      </c>
      <c r="G9" s="40">
        <v>5.416983868160401</v>
      </c>
    </row>
    <row r="10" spans="1:8" ht="14.25">
      <c r="A10" s="21">
        <v>7</v>
      </c>
      <c r="B10" s="37" t="s">
        <v>64</v>
      </c>
      <c r="C10" s="38">
        <v>31.951720000000204</v>
      </c>
      <c r="D10" s="95">
        <v>0.00837197288671742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62</v>
      </c>
      <c r="C11" s="38">
        <v>24.415609999999873</v>
      </c>
      <c r="D11" s="95">
        <v>0.008319539337676903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120</v>
      </c>
      <c r="C12" s="38">
        <v>12.163839999999968</v>
      </c>
      <c r="D12" s="95">
        <v>0.01182033538009347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-49.79420999999996</v>
      </c>
      <c r="D13" s="95">
        <v>-0.008229760551636033</v>
      </c>
      <c r="E13" s="39">
        <v>-14</v>
      </c>
      <c r="F13" s="95">
        <v>-0.0038429865495470767</v>
      </c>
      <c r="G13" s="40">
        <v>-22.997454400219542</v>
      </c>
    </row>
    <row r="14" spans="1:7" ht="14.25">
      <c r="A14" s="21">
        <v>11</v>
      </c>
      <c r="B14" s="37" t="s">
        <v>23</v>
      </c>
      <c r="C14" s="38">
        <v>-56.54640000000002</v>
      </c>
      <c r="D14" s="95">
        <v>-0.06894739077928269</v>
      </c>
      <c r="E14" s="39">
        <v>-400</v>
      </c>
      <c r="F14" s="95">
        <v>-0.04970178926441352</v>
      </c>
      <c r="G14" s="40">
        <v>-39.722347912524825</v>
      </c>
    </row>
    <row r="15" spans="1:7" ht="14.25">
      <c r="A15" s="21">
        <v>12</v>
      </c>
      <c r="B15" s="37" t="s">
        <v>73</v>
      </c>
      <c r="C15" s="38">
        <v>-45.62143999999994</v>
      </c>
      <c r="D15" s="95">
        <v>-0.026084792958805617</v>
      </c>
      <c r="E15" s="39">
        <v>-47</v>
      </c>
      <c r="F15" s="95">
        <v>-0.03523238380809595</v>
      </c>
      <c r="G15" s="40">
        <v>-60.97036434740656</v>
      </c>
    </row>
    <row r="16" spans="1:7" ht="13.5" customHeight="1">
      <c r="A16" s="21">
        <v>13</v>
      </c>
      <c r="B16" s="37" t="s">
        <v>83</v>
      </c>
      <c r="C16" s="38">
        <v>-129.8477999999998</v>
      </c>
      <c r="D16" s="95">
        <v>-0.04096752773865695</v>
      </c>
      <c r="E16" s="39">
        <v>-67</v>
      </c>
      <c r="F16" s="95">
        <v>-0.05095057034220532</v>
      </c>
      <c r="G16" s="40">
        <v>-161.54435675285163</v>
      </c>
    </row>
    <row r="17" spans="1:7" ht="14.25">
      <c r="A17" s="21">
        <v>14</v>
      </c>
      <c r="B17" s="37" t="s">
        <v>82</v>
      </c>
      <c r="C17" s="38">
        <v>-2180.0601600000005</v>
      </c>
      <c r="D17" s="95">
        <v>-0.3386364470787135</v>
      </c>
      <c r="E17" s="39">
        <v>-785</v>
      </c>
      <c r="F17" s="95">
        <v>-0.3462726069695633</v>
      </c>
      <c r="G17" s="40">
        <v>-2236.381340243199</v>
      </c>
    </row>
    <row r="18" spans="1:7" ht="14.25">
      <c r="A18" s="21">
        <v>15</v>
      </c>
      <c r="B18" s="37" t="s">
        <v>124</v>
      </c>
      <c r="C18" s="38" t="s">
        <v>22</v>
      </c>
      <c r="D18" s="95" t="s">
        <v>22</v>
      </c>
      <c r="E18" s="39" t="s">
        <v>22</v>
      </c>
      <c r="F18" s="95" t="s">
        <v>22</v>
      </c>
      <c r="G18" s="40" t="s">
        <v>125</v>
      </c>
    </row>
    <row r="19" spans="1:8" ht="15.75" thickBot="1">
      <c r="A19" s="88"/>
      <c r="B19" s="91" t="s">
        <v>50</v>
      </c>
      <c r="C19" s="92">
        <v>-896.8570539999989</v>
      </c>
      <c r="D19" s="96">
        <v>-0.013155500603024234</v>
      </c>
      <c r="E19" s="93">
        <v>1021838</v>
      </c>
      <c r="F19" s="96">
        <v>0.177046063877674</v>
      </c>
      <c r="G19" s="94">
        <v>-1299.682505271644</v>
      </c>
      <c r="H19" s="54"/>
    </row>
    <row r="20" spans="1:8" ht="15" customHeight="1" thickBot="1">
      <c r="A20" s="191"/>
      <c r="B20" s="191"/>
      <c r="C20" s="191"/>
      <c r="D20" s="191"/>
      <c r="E20" s="191"/>
      <c r="F20" s="191"/>
      <c r="G20" s="191"/>
      <c r="H20" s="168"/>
    </row>
    <row r="22" ht="14.25">
      <c r="A22" s="29" t="s">
        <v>126</v>
      </c>
    </row>
    <row r="23" ht="14.25">
      <c r="A23" s="29" t="s">
        <v>127</v>
      </c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79"/>
      <c r="C48" s="79"/>
      <c r="D48" s="79"/>
      <c r="E48" s="79"/>
    </row>
    <row r="51" ht="14.25" customHeight="1"/>
    <row r="52" ht="14.25">
      <c r="F52" s="54"/>
    </row>
    <row r="54" ht="14.25">
      <c r="F54"/>
    </row>
    <row r="55" ht="14.25">
      <c r="F55"/>
    </row>
    <row r="56" spans="2:6" ht="30.75" thickBot="1">
      <c r="B56" s="42" t="s">
        <v>25</v>
      </c>
      <c r="C56" s="35" t="s">
        <v>57</v>
      </c>
      <c r="D56" s="35" t="s">
        <v>58</v>
      </c>
      <c r="E56" s="60" t="s">
        <v>54</v>
      </c>
      <c r="F56"/>
    </row>
    <row r="57" spans="2:5" ht="14.25">
      <c r="B57" s="37" t="str">
        <f aca="true" t="shared" si="0" ref="B57:D61">B4</f>
        <v>ОТП Фонд Акцій</v>
      </c>
      <c r="C57" s="38">
        <f t="shared" si="0"/>
        <v>1167.84933</v>
      </c>
      <c r="D57" s="95">
        <f t="shared" si="0"/>
        <v>0.17671636390852105</v>
      </c>
      <c r="E57" s="40">
        <f>G4</f>
        <v>1181.7620351894939</v>
      </c>
    </row>
    <row r="58" spans="2:5" ht="14.25">
      <c r="B58" s="37" t="str">
        <f t="shared" si="0"/>
        <v>КІНТО-Класичний</v>
      </c>
      <c r="C58" s="38">
        <f t="shared" si="0"/>
        <v>186.38173000000046</v>
      </c>
      <c r="D58" s="95">
        <f t="shared" si="0"/>
        <v>0.006975793079659972</v>
      </c>
      <c r="E58" s="40">
        <f>G5</f>
        <v>11.431298393417277</v>
      </c>
    </row>
    <row r="59" spans="2:5" ht="14.25">
      <c r="B59" s="37" t="str">
        <f t="shared" si="0"/>
        <v>КІНТО-Еквіті</v>
      </c>
      <c r="C59" s="38">
        <f t="shared" si="0"/>
        <v>75.89956000000052</v>
      </c>
      <c r="D59" s="95">
        <f t="shared" si="0"/>
        <v>0.01597373483535279</v>
      </c>
      <c r="E59" s="40">
        <f>G6</f>
        <v>9.446184307625215</v>
      </c>
    </row>
    <row r="60" spans="2:5" ht="14.25">
      <c r="B60" s="37" t="str">
        <f t="shared" si="0"/>
        <v>УНІВЕР.УА/Володимир Великий: Фонд Збалансований</v>
      </c>
      <c r="C60" s="38">
        <f t="shared" si="0"/>
        <v>22.73173999999999</v>
      </c>
      <c r="D60" s="95">
        <f t="shared" si="0"/>
        <v>0.01668844588090644</v>
      </c>
      <c r="E60" s="40">
        <f>G7</f>
        <v>6.965984872231541</v>
      </c>
    </row>
    <row r="61" spans="2:5" ht="14.25">
      <c r="B61" s="126" t="str">
        <f t="shared" si="0"/>
        <v>КІНТО-Казначейський</v>
      </c>
      <c r="C61" s="127">
        <f t="shared" si="0"/>
        <v>20.56179600000009</v>
      </c>
      <c r="D61" s="128">
        <f t="shared" si="0"/>
        <v>0.011618225367866058</v>
      </c>
      <c r="E61" s="129">
        <f>G8</f>
        <v>6.910871753628933</v>
      </c>
    </row>
    <row r="62" spans="2:5" ht="14.25">
      <c r="B62" s="125" t="str">
        <f aca="true" t="shared" si="1" ref="B62:D65">B13</f>
        <v>Софіївський</v>
      </c>
      <c r="C62" s="38">
        <f t="shared" si="1"/>
        <v>-49.79420999999996</v>
      </c>
      <c r="D62" s="95">
        <f t="shared" si="1"/>
        <v>-0.008229760551636033</v>
      </c>
      <c r="E62" s="40">
        <f>G13</f>
        <v>-22.997454400219542</v>
      </c>
    </row>
    <row r="63" spans="2:5" ht="14.25">
      <c r="B63" s="125" t="str">
        <f t="shared" si="1"/>
        <v>Надбання</v>
      </c>
      <c r="C63" s="38">
        <f t="shared" si="1"/>
        <v>-56.54640000000002</v>
      </c>
      <c r="D63" s="95">
        <f t="shared" si="1"/>
        <v>-0.06894739077928269</v>
      </c>
      <c r="E63" s="40">
        <f>G14</f>
        <v>-39.722347912524825</v>
      </c>
    </row>
    <row r="64" spans="2:5" ht="14.25">
      <c r="B64" s="125" t="str">
        <f t="shared" si="1"/>
        <v>ВСІ</v>
      </c>
      <c r="C64" s="38">
        <f t="shared" si="1"/>
        <v>-45.62143999999994</v>
      </c>
      <c r="D64" s="95">
        <f t="shared" si="1"/>
        <v>-0.026084792958805617</v>
      </c>
      <c r="E64" s="40">
        <f>G15</f>
        <v>-60.97036434740656</v>
      </c>
    </row>
    <row r="65" spans="2:5" ht="14.25">
      <c r="B65" s="125" t="str">
        <f t="shared" si="1"/>
        <v>УНIВЕР.УА/Тарас Шевченко: Фонд Заощаджень</v>
      </c>
      <c r="C65" s="38">
        <f t="shared" si="1"/>
        <v>-129.8477999999998</v>
      </c>
      <c r="D65" s="95">
        <f t="shared" si="1"/>
        <v>-0.04096752773865695</v>
      </c>
      <c r="E65" s="40">
        <f>G16</f>
        <v>-161.54435675285163</v>
      </c>
    </row>
    <row r="66" spans="2:5" ht="14.25">
      <c r="B66" s="125" t="str">
        <f>B17</f>
        <v>УНIВЕР.УА/Михайло Грушевський: Фонд Державних Паперiв</v>
      </c>
      <c r="C66" s="38">
        <f>C17</f>
        <v>-2180.0601600000005</v>
      </c>
      <c r="D66" s="95">
        <f>D17</f>
        <v>-0.3386364470787135</v>
      </c>
      <c r="E66" s="40">
        <f>G17</f>
        <v>-2236.381340243199</v>
      </c>
    </row>
    <row r="67" spans="2:5" ht="14.25">
      <c r="B67" s="136" t="s">
        <v>56</v>
      </c>
      <c r="C67" s="137">
        <f>C19-SUM(C57:C66)</f>
        <v>91.58879999999999</v>
      </c>
      <c r="D67" s="138"/>
      <c r="E67" s="137">
        <f>G19-SUM(E57:E66)</f>
        <v>5.416983868160514</v>
      </c>
    </row>
    <row r="68" spans="2:5" ht="15">
      <c r="B68" s="134" t="s">
        <v>50</v>
      </c>
      <c r="C68" s="135">
        <f>SUM(C57:C67)</f>
        <v>-896.8570539999989</v>
      </c>
      <c r="D68" s="135"/>
      <c r="E68" s="135">
        <f>SUM(E57:E67)</f>
        <v>-1299.682505271644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23</v>
      </c>
      <c r="B2" s="177">
        <v>-0.020252170631755884</v>
      </c>
      <c r="C2" s="10"/>
    </row>
    <row r="3" spans="1:3" ht="14.25">
      <c r="A3" s="139" t="s">
        <v>61</v>
      </c>
      <c r="B3" s="146">
        <v>-0.004403697351797575</v>
      </c>
      <c r="C3" s="10"/>
    </row>
    <row r="4" spans="1:3" ht="14.25">
      <c r="A4" s="140" t="s">
        <v>60</v>
      </c>
      <c r="B4" s="178">
        <v>-0.002718645279461751</v>
      </c>
      <c r="C4" s="10"/>
    </row>
    <row r="5" spans="1:3" ht="14.25">
      <c r="A5" s="139" t="s">
        <v>77</v>
      </c>
      <c r="B5" s="147">
        <v>0.006546073680018694</v>
      </c>
      <c r="C5" s="10"/>
    </row>
    <row r="6" spans="1:3" ht="14.25">
      <c r="A6" s="139" t="s">
        <v>104</v>
      </c>
      <c r="B6" s="147">
        <v>0.007665047464887609</v>
      </c>
      <c r="C6" s="10"/>
    </row>
    <row r="7" spans="1:3" ht="14.25">
      <c r="A7" s="139" t="s">
        <v>62</v>
      </c>
      <c r="B7" s="147">
        <v>0.008319539337664938</v>
      </c>
      <c r="C7" s="10"/>
    </row>
    <row r="8" spans="1:3" ht="14.25">
      <c r="A8" s="139" t="s">
        <v>64</v>
      </c>
      <c r="B8" s="147">
        <v>0.008371972886692447</v>
      </c>
      <c r="C8" s="10"/>
    </row>
    <row r="9" spans="1:3" ht="14.25">
      <c r="A9" s="139" t="s">
        <v>73</v>
      </c>
      <c r="B9" s="147">
        <v>0.009481652053580758</v>
      </c>
      <c r="C9" s="10"/>
    </row>
    <row r="10" spans="1:3" ht="14.25">
      <c r="A10" s="139" t="s">
        <v>83</v>
      </c>
      <c r="B10" s="147">
        <v>0.010518991204874428</v>
      </c>
      <c r="C10" s="10"/>
    </row>
    <row r="11" spans="1:3" ht="14.25">
      <c r="A11" s="140" t="s">
        <v>84</v>
      </c>
      <c r="B11" s="148">
        <v>0.011518843613705254</v>
      </c>
      <c r="C11" s="10"/>
    </row>
    <row r="12" spans="1:3" ht="14.25">
      <c r="A12" s="140" t="s">
        <v>82</v>
      </c>
      <c r="B12" s="148">
        <v>0.011680954434919677</v>
      </c>
      <c r="C12" s="10"/>
    </row>
    <row r="13" spans="1:3" ht="14.25">
      <c r="A13" s="139" t="s">
        <v>120</v>
      </c>
      <c r="B13" s="147">
        <v>0.011820335380076985</v>
      </c>
      <c r="C13" s="10"/>
    </row>
    <row r="14" spans="1:3" ht="14.25">
      <c r="A14" s="139" t="s">
        <v>79</v>
      </c>
      <c r="B14" s="147">
        <v>0.013974223876579206</v>
      </c>
      <c r="C14" s="10"/>
    </row>
    <row r="15" spans="1:3" ht="14.25">
      <c r="A15" s="140" t="s">
        <v>81</v>
      </c>
      <c r="B15" s="148">
        <v>0.018395090360365796</v>
      </c>
      <c r="C15" s="10"/>
    </row>
    <row r="16" spans="1:3" ht="14.25">
      <c r="A16" s="141" t="s">
        <v>30</v>
      </c>
      <c r="B16" s="146">
        <v>0.006494157930739327</v>
      </c>
      <c r="C16" s="10"/>
    </row>
    <row r="17" spans="1:3" ht="14.25">
      <c r="A17" s="141" t="s">
        <v>1</v>
      </c>
      <c r="B17" s="146">
        <v>0.007385281181645054</v>
      </c>
      <c r="C17" s="10"/>
    </row>
    <row r="18" spans="1:3" ht="14.25">
      <c r="A18" s="141" t="s">
        <v>0</v>
      </c>
      <c r="B18" s="146">
        <v>0.009723236211588215</v>
      </c>
      <c r="C18" s="58"/>
    </row>
    <row r="19" spans="1:3" ht="14.25">
      <c r="A19" s="141" t="s">
        <v>31</v>
      </c>
      <c r="B19" s="146">
        <v>0.027628183981766252</v>
      </c>
      <c r="C19" s="9"/>
    </row>
    <row r="20" spans="1:3" ht="14.25">
      <c r="A20" s="141" t="s">
        <v>32</v>
      </c>
      <c r="B20" s="146">
        <v>0.008533420263150404</v>
      </c>
      <c r="C20" s="74"/>
    </row>
    <row r="21" spans="1:3" ht="14.25">
      <c r="A21" s="141" t="s">
        <v>33</v>
      </c>
      <c r="B21" s="146">
        <v>0.012328767123287671</v>
      </c>
      <c r="C21" s="10"/>
    </row>
    <row r="22" spans="1:3" ht="15" thickBot="1">
      <c r="A22" s="142" t="s">
        <v>107</v>
      </c>
      <c r="B22" s="149">
        <v>0.018189982428005402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114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1535233.56</v>
      </c>
      <c r="F3" s="113">
        <v>762</v>
      </c>
      <c r="G3" s="112">
        <v>2014.7422047244095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1276893.0401</v>
      </c>
      <c r="F4" s="113">
        <v>2941</v>
      </c>
      <c r="G4" s="112">
        <v>434.1696838150289</v>
      </c>
      <c r="H4" s="53">
        <v>1000</v>
      </c>
      <c r="I4" s="109" t="s">
        <v>21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414680.84</v>
      </c>
      <c r="F5" s="113">
        <v>679</v>
      </c>
      <c r="G5" s="112">
        <v>610.7228865979382</v>
      </c>
      <c r="H5" s="53">
        <v>1000</v>
      </c>
      <c r="I5" s="109" t="s">
        <v>71</v>
      </c>
      <c r="J5" s="114" t="s">
        <v>48</v>
      </c>
    </row>
    <row r="6" spans="1:10" ht="15.75" thickBot="1">
      <c r="A6" s="181" t="s">
        <v>50</v>
      </c>
      <c r="B6" s="182"/>
      <c r="C6" s="115" t="s">
        <v>51</v>
      </c>
      <c r="D6" s="115" t="s">
        <v>51</v>
      </c>
      <c r="E6" s="97">
        <f>SUM(E3:E5)</f>
        <v>3226807.4401000002</v>
      </c>
      <c r="F6" s="98">
        <f>SUM(F3:F5)</f>
        <v>4382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4"/>
      <c r="B7" s="184"/>
      <c r="C7" s="184"/>
      <c r="D7" s="184"/>
      <c r="E7" s="184"/>
      <c r="F7" s="184"/>
      <c r="G7" s="184"/>
      <c r="H7" s="184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I7" sqref="I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6" t="s">
        <v>115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5.75" customHeight="1" thickBot="1">
      <c r="A2" s="187" t="s">
        <v>41</v>
      </c>
      <c r="B2" s="101"/>
      <c r="C2" s="102"/>
      <c r="D2" s="103"/>
      <c r="E2" s="189" t="s">
        <v>69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-0.005829126472049251</v>
      </c>
      <c r="F4" s="99">
        <v>-0.011947928989344825</v>
      </c>
      <c r="G4" s="99">
        <v>-0.10705445363333443</v>
      </c>
      <c r="H4" s="99">
        <v>-0.12138022437430473</v>
      </c>
      <c r="I4" s="99">
        <v>-0.12125924050150072</v>
      </c>
      <c r="J4" s="106">
        <v>-0.3892771134020616</v>
      </c>
      <c r="K4" s="166">
        <v>-0.03969167103895177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0.009741093190449801</v>
      </c>
      <c r="F5" s="99">
        <v>0.06510201945701777</v>
      </c>
      <c r="G5" s="99">
        <v>-0.08465446123309839</v>
      </c>
      <c r="H5" s="99">
        <v>0.14808676753558658</v>
      </c>
      <c r="I5" s="99">
        <v>0.15059385093087663</v>
      </c>
      <c r="J5" s="106">
        <v>-0.5658303161849736</v>
      </c>
      <c r="K5" s="167">
        <v>-0.07457986348177459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-0.00164871327534033</v>
      </c>
      <c r="F6" s="99">
        <v>0.020162866983195693</v>
      </c>
      <c r="G6" s="99">
        <v>0.0982241856088597</v>
      </c>
      <c r="H6" s="99">
        <v>0.21768205550786224</v>
      </c>
      <c r="I6" s="99">
        <v>0.2343876118191759</v>
      </c>
      <c r="J6" s="106">
        <v>1.0147422047245627</v>
      </c>
      <c r="K6" s="167">
        <v>0.06958029751287764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0.0007544178143534067</v>
      </c>
      <c r="F7" s="157">
        <f>AVERAGE(F4:F6)</f>
        <v>0.02443898581695621</v>
      </c>
      <c r="G7" s="157">
        <f>AVERAGE(G4:G6)</f>
        <v>-0.03116157641919104</v>
      </c>
      <c r="H7" s="157">
        <f>AVERAGE(H4:H6)</f>
        <v>0.08146286622304803</v>
      </c>
      <c r="I7" s="157">
        <f>AVERAGE(I4:I6)</f>
        <v>0.08790740741618393</v>
      </c>
      <c r="J7" s="156" t="s">
        <v>51</v>
      </c>
      <c r="K7" s="156" t="s">
        <v>51</v>
      </c>
    </row>
    <row r="8" spans="1:11" ht="14.25">
      <c r="A8" s="197" t="s">
        <v>94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thickBo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2" t="s">
        <v>116</v>
      </c>
      <c r="B1" s="192"/>
      <c r="C1" s="192"/>
      <c r="D1" s="192"/>
      <c r="E1" s="192"/>
      <c r="F1" s="192"/>
      <c r="G1" s="192"/>
    </row>
    <row r="2" spans="1:7" s="31" customFormat="1" ht="15.75" customHeight="1" thickBot="1">
      <c r="A2" s="187" t="s">
        <v>41</v>
      </c>
      <c r="B2" s="89"/>
      <c r="C2" s="193" t="s">
        <v>26</v>
      </c>
      <c r="D2" s="194"/>
      <c r="E2" s="193" t="s">
        <v>27</v>
      </c>
      <c r="F2" s="194"/>
      <c r="G2" s="90"/>
    </row>
    <row r="3" spans="1:7" s="31" customFormat="1" ht="45.75" thickBot="1">
      <c r="A3" s="188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12.318340000000084</v>
      </c>
      <c r="D4" s="99">
        <v>0.009741093190482124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-2.431399999999965</v>
      </c>
      <c r="D5" s="99">
        <v>-0.005829126472049742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-2.535339999999851</v>
      </c>
      <c r="D6" s="99">
        <v>-0.0016487132754472087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7.3516000000002695</v>
      </c>
      <c r="D7" s="96">
        <v>0.002283491485869215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5"/>
      <c r="B8" s="195"/>
      <c r="C8" s="195"/>
      <c r="D8" s="195"/>
      <c r="E8" s="195"/>
      <c r="F8" s="195"/>
      <c r="G8" s="195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25</v>
      </c>
      <c r="C35" s="35" t="s">
        <v>57</v>
      </c>
      <c r="D35" s="35" t="s">
        <v>58</v>
      </c>
      <c r="E35" s="36" t="s">
        <v>54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12.318340000000084</v>
      </c>
      <c r="D36" s="99">
        <f t="shared" si="0"/>
        <v>0.009741093190482124</v>
      </c>
      <c r="E36" s="122">
        <f>G4</f>
        <v>0</v>
      </c>
    </row>
    <row r="37" spans="1:5" ht="14.25">
      <c r="A37" s="22">
        <v>2</v>
      </c>
      <c r="B37" s="37" t="str">
        <f t="shared" si="0"/>
        <v>Оптімум</v>
      </c>
      <c r="C37" s="121">
        <f t="shared" si="0"/>
        <v>-2.431399999999965</v>
      </c>
      <c r="D37" s="99">
        <f t="shared" si="0"/>
        <v>-0.005829126472049742</v>
      </c>
      <c r="E37" s="122">
        <f>G5</f>
        <v>0</v>
      </c>
    </row>
    <row r="38" spans="1:5" ht="14.25">
      <c r="A38" s="22">
        <v>3</v>
      </c>
      <c r="B38" s="37" t="str">
        <f t="shared" si="0"/>
        <v>Збалансований фонд "Паритет"</v>
      </c>
      <c r="C38" s="121">
        <f t="shared" si="0"/>
        <v>-2.535339999999851</v>
      </c>
      <c r="D38" s="99">
        <f t="shared" si="0"/>
        <v>-0.0016487132754472087</v>
      </c>
      <c r="E38" s="122">
        <f>G6</f>
        <v>0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-0.005829126472049251</v>
      </c>
      <c r="C2" s="10"/>
      <c r="D2" s="10"/>
    </row>
    <row r="3" spans="1:4" ht="14.25">
      <c r="A3" s="27" t="s">
        <v>34</v>
      </c>
      <c r="B3" s="143">
        <v>-0.00164871327534033</v>
      </c>
      <c r="C3" s="10"/>
      <c r="D3" s="10"/>
    </row>
    <row r="4" spans="1:4" ht="14.25">
      <c r="A4" s="27" t="s">
        <v>108</v>
      </c>
      <c r="B4" s="143">
        <v>0.009741093190449801</v>
      </c>
      <c r="C4" s="10"/>
      <c r="D4" s="10"/>
    </row>
    <row r="5" spans="1:4" ht="14.25">
      <c r="A5" s="27" t="s">
        <v>30</v>
      </c>
      <c r="B5" s="144">
        <v>0.0007544178143534067</v>
      </c>
      <c r="C5" s="10"/>
      <c r="D5" s="10"/>
    </row>
    <row r="6" spans="1:4" ht="14.25">
      <c r="A6" s="27" t="s">
        <v>1</v>
      </c>
      <c r="B6" s="144">
        <v>0.007385281181645054</v>
      </c>
      <c r="C6" s="10"/>
      <c r="D6" s="10"/>
    </row>
    <row r="7" spans="1:4" ht="14.25">
      <c r="A7" s="27" t="s">
        <v>0</v>
      </c>
      <c r="B7" s="144">
        <v>0.009723236211588215</v>
      </c>
      <c r="C7" s="10"/>
      <c r="D7" s="10"/>
    </row>
    <row r="8" spans="1:4" ht="14.25">
      <c r="A8" s="27" t="s">
        <v>31</v>
      </c>
      <c r="B8" s="144">
        <v>0.027628183981766252</v>
      </c>
      <c r="C8" s="10"/>
      <c r="D8" s="10"/>
    </row>
    <row r="9" spans="1:4" ht="14.25">
      <c r="A9" s="27" t="s">
        <v>32</v>
      </c>
      <c r="B9" s="144">
        <v>0.008533420263150404</v>
      </c>
      <c r="C9" s="10"/>
      <c r="D9" s="10"/>
    </row>
    <row r="10" spans="1:4" ht="14.25">
      <c r="A10" s="27" t="s">
        <v>33</v>
      </c>
      <c r="B10" s="144">
        <v>0.012328767123287671</v>
      </c>
      <c r="C10" s="10"/>
      <c r="D10" s="10"/>
    </row>
    <row r="11" spans="1:4" ht="15" thickBot="1">
      <c r="A11" s="76" t="s">
        <v>107</v>
      </c>
      <c r="B11" s="145">
        <v>0.018189982428005402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2017-12-13T13:33:52Z</dcterms:modified>
  <cp:category/>
  <cp:version/>
  <cp:contentType/>
  <cp:contentStatus/>
</cp:coreProperties>
</file>