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0650" windowHeight="11760" tabRatio="904" activeTab="0"/>
  </bookViews>
  <sheets>
    <sheet name="інд+дох" sheetId="1" r:id="rId1"/>
    <sheet name="В_ВЧА" sheetId="2" r:id="rId2"/>
    <sheet name="В_дох" sheetId="3" r:id="rId3"/>
    <sheet name="В_динаміка ВЧА" sheetId="4" r:id="rId4"/>
    <sheet name="В_діаграма(дох)" sheetId="5" r:id="rId5"/>
    <sheet name="І_ВЧА" sheetId="6" r:id="rId6"/>
    <sheet name="І_дох" sheetId="7" r:id="rId7"/>
    <sheet name="І_динаміка ВЧА" sheetId="8" r:id="rId8"/>
    <sheet name="І_діаграма(дох)" sheetId="9" r:id="rId9"/>
    <sheet name="3_ВЧА" sheetId="10" r:id="rId10"/>
    <sheet name="З_дох" sheetId="11" r:id="rId11"/>
    <sheet name="3_динаміка ВЧА" sheetId="12" r:id="rId12"/>
    <sheet name="З_діаграма(дох)" sheetId="13" r:id="rId13"/>
  </sheets>
  <definedNames>
    <definedName name="_18_Лют_09">#REF!</definedName>
    <definedName name="_19_Лют_09">#REF!</definedName>
    <definedName name="_19_Лют_09_ВЧА">#REF!</definedName>
    <definedName name="_xlfn.BAHTTEXT" hidden="1">#NAME?</definedName>
    <definedName name="_xlnm._FilterDatabase" localSheetId="4" hidden="1">'В_діаграма(дох)'!$A$1:$B$1</definedName>
    <definedName name="_xlnm._FilterDatabase" localSheetId="12" hidden="1">'З_діаграма(дох)'!$A$1:$B$1</definedName>
    <definedName name="_xlnm._FilterDatabase" localSheetId="8" hidden="1">'І_діаграма(дох)'!$A$1:$B$1</definedName>
    <definedName name="_xlnm._FilterDatabase" localSheetId="0" hidden="1">'інд+дох'!$A$22:$C$22</definedName>
    <definedName name="cevv">#REF!</definedName>
    <definedName name="_xlnm.Print_Area" localSheetId="1">'В_ВЧА'!#REF!</definedName>
  </definedNames>
  <calcPr fullCalcOnLoad="1"/>
</workbook>
</file>

<file path=xl/sharedStrings.xml><?xml version="1.0" encoding="utf-8"?>
<sst xmlns="http://schemas.openxmlformats.org/spreadsheetml/2006/main" count="350" uniqueCount="116">
  <si>
    <t>Індекс ПФТС</t>
  </si>
  <si>
    <t>Індекс УБ</t>
  </si>
  <si>
    <t>Відкриті ІСІ</t>
  </si>
  <si>
    <t>Інтервальні ІСІ</t>
  </si>
  <si>
    <t>Закриті ІСІ</t>
  </si>
  <si>
    <t>SHANGHAI SE COMPOSITE (Китай)</t>
  </si>
  <si>
    <t>NIKKEI 225 (Японія)</t>
  </si>
  <si>
    <t>DAX (ФРН)</t>
  </si>
  <si>
    <t>Дата реєстрації</t>
  </si>
  <si>
    <t>Дата досягнення нормативів</t>
  </si>
  <si>
    <t>Номінал ІС, грн.</t>
  </si>
  <si>
    <t>Назва КУА</t>
  </si>
  <si>
    <t>Офіційний сайт КУА</t>
  </si>
  <si>
    <t>ТОВ КУА "Альтус ессетс актівітіс"</t>
  </si>
  <si>
    <t>ТОВ КУА "Універ Менеджмент"</t>
  </si>
  <si>
    <t>ОТП Класичний</t>
  </si>
  <si>
    <t>ТОВ КУА "ОТП Капітал"</t>
  </si>
  <si>
    <t>ТАСК Ресурс</t>
  </si>
  <si>
    <t>ТОВ КУА "ТАСК-Інвест"</t>
  </si>
  <si>
    <t>Надбання</t>
  </si>
  <si>
    <t>Назва фонду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</si>
  <si>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</si>
  <si>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</si>
  <si>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</si>
  <si>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</si>
  <si>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Середня доходність фондів</t>
  </si>
  <si>
    <t>Депозити у євро</t>
  </si>
  <si>
    <t>Депозити у дол. США</t>
  </si>
  <si>
    <t>Депозити у грн.</t>
  </si>
  <si>
    <t>http://www.task.ua/</t>
  </si>
  <si>
    <t>Форма</t>
  </si>
  <si>
    <t>Вид</t>
  </si>
  <si>
    <t>недиверс.</t>
  </si>
  <si>
    <t>пайовий</t>
  </si>
  <si>
    <t>N з/п</t>
  </si>
  <si>
    <t>ВЧА, грн.</t>
  </si>
  <si>
    <t>Кількість ІС в обігу, шт.</t>
  </si>
  <si>
    <t>ВЧА на один ІС, грн.</t>
  </si>
  <si>
    <t>ТОВ КУА "Альтус Ассетс Актівітіс"</t>
  </si>
  <si>
    <t>http://univer.ua/</t>
  </si>
  <si>
    <t>ТОВ КУА "АРТ - КАПІТАЛ Менеджмент"</t>
  </si>
  <si>
    <t>http://otpcapital.com.ua/</t>
  </si>
  <si>
    <t>Разом</t>
  </si>
  <si>
    <t>х</t>
  </si>
  <si>
    <t>з початку діяльності фонду</t>
  </si>
  <si>
    <t>зміна, тис. грн.</t>
  </si>
  <si>
    <t>Чистий притік/відтік капіталу, тис. грн.</t>
  </si>
  <si>
    <t>Інші</t>
  </si>
  <si>
    <t>Зміна ВЧА, тис. грн.</t>
  </si>
  <si>
    <t>Зміна ВЧА, %</t>
  </si>
  <si>
    <t>Період</t>
  </si>
  <si>
    <t>ОТП Фонд Акцій</t>
  </si>
  <si>
    <t>Софіївський</t>
  </si>
  <si>
    <t>Альтус-Збалансований</t>
  </si>
  <si>
    <t>http://www.altus.ua/</t>
  </si>
  <si>
    <t>Альтус-Депозит</t>
  </si>
  <si>
    <t>Кількість ЦП в обігу, шт.</t>
  </si>
  <si>
    <t>ВЧА на один ЦП, грн.</t>
  </si>
  <si>
    <t>Номінал ЦП, грн.</t>
  </si>
  <si>
    <t>Кількість цінних паперів в обігу</t>
  </si>
  <si>
    <t>Доходність інвестиційних сертифікатів</t>
  </si>
  <si>
    <t>Зміна з початку року</t>
  </si>
  <si>
    <t>ВСІ</t>
  </si>
  <si>
    <t>ТОВ КУА "Всесвіт"</t>
  </si>
  <si>
    <t>http://www.vseswit.com.ua/</t>
  </si>
  <si>
    <t>КІНТО-Класичний</t>
  </si>
  <si>
    <t>http://www.kinto.com/</t>
  </si>
  <si>
    <t>КІНТО-Еквіті</t>
  </si>
  <si>
    <t>ТОВ КУА "ІВЕКС ЕССЕТ МЕНЕДЖМЕНТ"</t>
  </si>
  <si>
    <t>УНІВЕР.УА/Ярослав Мудрий: Фонд Акцiй</t>
  </si>
  <si>
    <t>УНIВЕР.УА/Михайло Грушевський: Фонд Державних Паперiв</t>
  </si>
  <si>
    <t>УНIВЕР.УА/Тарас Шевченко: Фонд Заощаджень</t>
  </si>
  <si>
    <t>УНІВЕР.УА/Володимир Великий: Фонд Збалансований</t>
  </si>
  <si>
    <t>Індекс Української Біржі</t>
  </si>
  <si>
    <t>Індекс</t>
  </si>
  <si>
    <t>http://www.am.eavex.com.ua/</t>
  </si>
  <si>
    <t>1 місяць*</t>
  </si>
  <si>
    <t>Назва фонду*</t>
  </si>
  <si>
    <t>1 рік</t>
  </si>
  <si>
    <t>Зміна за місяць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</si>
  <si>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</si>
  <si>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</si>
  <si>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</si>
  <si>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Доходність відкритих фондів. Сортування за датою досягнення нормативів</t>
  </si>
  <si>
    <t>1 місяць</t>
  </si>
  <si>
    <t>з початку діяльності фонду, % річних (середня)*</t>
  </si>
  <si>
    <t>* Показник "з початку діяльності фонду, % річних (середня)" розраховується за формулою складного відсотка.</t>
  </si>
  <si>
    <t>Доходність інтервальних фондів. Сортування за датою досягнення нормативів</t>
  </si>
  <si>
    <t>Доходність закритих фондів. Сортування за датою досягнення нормативів</t>
  </si>
  <si>
    <t>Доходність</t>
  </si>
  <si>
    <t>ПрАТ “КІНТО”</t>
  </si>
  <si>
    <t>(*) Усі фонди - диверсифіковані пайові.</t>
  </si>
  <si>
    <t>Чистий притік/відтік капіталу за місяць, тис. грн.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</si>
  <si>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</si>
  <si>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</si>
  <si>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</si>
  <si>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</si>
  <si>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6 місяців</t>
  </si>
  <si>
    <t>КІНТО-Казначейський</t>
  </si>
  <si>
    <t>Середнє значення</t>
  </si>
  <si>
    <t>лютий</t>
  </si>
  <si>
    <t>березень</t>
  </si>
  <si>
    <t>3 місяці (з початку року)</t>
  </si>
  <si>
    <t>"Золотий" депозит (за офіційним курсом золота)</t>
  </si>
  <si>
    <t>н.д.</t>
  </si>
  <si>
    <t>КІНТО-Голд</t>
  </si>
  <si>
    <t>спец. банк. мет.</t>
  </si>
  <si>
    <t>ПрАТ "КІНТО"</t>
  </si>
  <si>
    <t>з початку 2024 року</t>
  </si>
  <si>
    <t>DJI (США)*</t>
  </si>
  <si>
    <t>S&amp;P 500 (США)*</t>
  </si>
  <si>
    <t>FTSE 100  (Великобританія)*</t>
  </si>
  <si>
    <t>CAC 40 (Франція)*</t>
  </si>
  <si>
    <t>HANG SENG (Гонг-Конг)*</t>
  </si>
  <si>
    <t>WIG20 (Польща)*</t>
  </si>
  <si>
    <t>* станом на 28.03.2024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</si>
</sst>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%"/>
    <numFmt numFmtId="177" formatCode="dd/mm/yy;@"/>
    <numFmt numFmtId="178" formatCode="#,##0.00&quot; грн.&quot;;\-#,##0.00&quot; грн.&quot;"/>
    <numFmt numFmtId="179" formatCode="#,##0.00\ &quot;грн.&quot;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MS Sans Serif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.5"/>
      <name val="Arial Cyr"/>
      <family val="0"/>
    </font>
    <font>
      <sz val="8"/>
      <name val="Arial Cyr"/>
      <family val="0"/>
    </font>
    <font>
      <b/>
      <sz val="14"/>
      <color indexed="21"/>
      <name val="Arial"/>
      <family val="2"/>
    </font>
    <font>
      <sz val="11.75"/>
      <name val="Arial Cyr"/>
      <family val="0"/>
    </font>
    <font>
      <b/>
      <sz val="14"/>
      <color indexed="10"/>
      <name val="Arial"/>
      <family val="2"/>
    </font>
    <font>
      <sz val="8.75"/>
      <name val="Arial Cyr"/>
      <family val="0"/>
    </font>
    <font>
      <sz val="11"/>
      <name val="Arial Cyr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u val="single"/>
      <sz val="11"/>
      <color indexed="12"/>
      <name val="Arial Cyr"/>
      <family val="0"/>
    </font>
    <font>
      <b/>
      <i/>
      <sz val="14"/>
      <name val="Arial"/>
      <family val="2"/>
    </font>
    <font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1"/>
      <name val="Arial"/>
      <family val="2"/>
    </font>
    <font>
      <b/>
      <sz val="12"/>
      <color indexed="4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8"/>
      <color indexed="12"/>
      <name val="Arial Cyr"/>
      <family val="0"/>
    </font>
    <font>
      <b/>
      <sz val="8"/>
      <color indexed="17"/>
      <name val="Arial Cyr"/>
      <family val="0"/>
    </font>
    <font>
      <b/>
      <sz val="8"/>
      <color indexed="20"/>
      <name val="Arial Cyr"/>
      <family val="0"/>
    </font>
    <font>
      <b/>
      <sz val="8"/>
      <color indexed="23"/>
      <name val="Arial Cyr"/>
      <family val="0"/>
    </font>
    <font>
      <b/>
      <sz val="8"/>
      <name val="Arial Cyr"/>
      <family val="0"/>
    </font>
    <font>
      <b/>
      <i/>
      <sz val="11.25"/>
      <name val="Arial Cyr"/>
      <family val="0"/>
    </font>
    <font>
      <b/>
      <i/>
      <sz val="14"/>
      <name val="Arial Cyr"/>
      <family val="0"/>
    </font>
    <font>
      <sz val="8"/>
      <name val="Tahoma"/>
      <family val="2"/>
    </font>
    <font>
      <b/>
      <sz val="11"/>
      <color indexed="63"/>
      <name val="Arial Cyr"/>
      <family val="2"/>
    </font>
    <font>
      <b/>
      <i/>
      <sz val="11"/>
      <name val="Arial Cyr"/>
      <family val="2"/>
    </font>
    <font>
      <b/>
      <sz val="11"/>
      <color indexed="8"/>
      <name val="Arial"/>
      <family val="2"/>
    </font>
    <font>
      <sz val="9.25"/>
      <name val="Arial"/>
      <family val="2"/>
    </font>
    <font>
      <sz val="9"/>
      <name val="Arial Cyr"/>
      <family val="2"/>
    </font>
    <font>
      <b/>
      <sz val="8.75"/>
      <name val="Arial Cyr"/>
      <family val="0"/>
    </font>
    <font>
      <b/>
      <sz val="8.75"/>
      <color indexed="48"/>
      <name val="Arial Cyr"/>
      <family val="0"/>
    </font>
    <font>
      <b/>
      <sz val="8.5"/>
      <name val="Arial Cyr"/>
      <family val="0"/>
    </font>
    <font>
      <b/>
      <sz val="8.5"/>
      <color indexed="17"/>
      <name val="Arial Cyr"/>
      <family val="0"/>
    </font>
    <font>
      <b/>
      <sz val="8.5"/>
      <color indexed="20"/>
      <name val="Arial Cyr"/>
      <family val="0"/>
    </font>
    <font>
      <b/>
      <sz val="9.5"/>
      <name val="Arial Cyr"/>
      <family val="0"/>
    </font>
    <font>
      <b/>
      <sz val="9.5"/>
      <color indexed="23"/>
      <name val="Arial Cyr"/>
      <family val="0"/>
    </font>
    <font>
      <b/>
      <sz val="8.5"/>
      <color indexed="18"/>
      <name val="Arial Cyr"/>
      <family val="0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>
        <color indexed="63"/>
      </right>
      <top style="dotted">
        <color indexed="23"/>
      </top>
      <bottom style="thin">
        <color indexed="10"/>
      </bottom>
    </border>
    <border>
      <left>
        <color indexed="63"/>
      </left>
      <right style="dotted">
        <color indexed="23"/>
      </right>
      <top style="dotted">
        <color indexed="23"/>
      </top>
      <bottom style="thin"/>
    </border>
    <border>
      <left style="dotted">
        <color indexed="23"/>
      </left>
      <right style="dotted">
        <color indexed="23"/>
      </right>
      <top style="dotted">
        <color indexed="23"/>
      </top>
      <bottom style="thin"/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2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2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23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 style="medium">
        <color indexed="21"/>
      </top>
      <bottom style="dashed">
        <color indexed="23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dash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dashed">
        <color indexed="23"/>
      </bottom>
    </border>
    <border>
      <left>
        <color indexed="63"/>
      </left>
      <right style="dotted">
        <color indexed="23"/>
      </right>
      <top style="dashed">
        <color indexed="23"/>
      </top>
      <bottom style="dashed">
        <color indexed="23"/>
      </bottom>
    </border>
    <border>
      <left style="dotted">
        <color indexed="23"/>
      </left>
      <right style="dotted">
        <color indexed="23"/>
      </right>
      <top style="dashed">
        <color indexed="23"/>
      </top>
      <bottom style="dashed">
        <color indexed="23"/>
      </bottom>
    </border>
    <border>
      <left style="dotted">
        <color indexed="23"/>
      </left>
      <right>
        <color indexed="63"/>
      </right>
      <top style="dashed">
        <color indexed="23"/>
      </top>
      <bottom style="dashed">
        <color indexed="23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 style="medium">
        <color indexed="38"/>
      </bottom>
    </border>
    <border>
      <left>
        <color indexed="63"/>
      </left>
      <right style="dotted">
        <color indexed="23"/>
      </right>
      <top style="medium">
        <color indexed="38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38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38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0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 vertical="center" wrapText="1"/>
    </xf>
    <xf numFmtId="10" fontId="10" fillId="0" borderId="0" xfId="25" applyNumberFormat="1" applyFont="1" applyFill="1" applyBorder="1" applyAlignment="1">
      <alignment horizontal="right" vertical="center"/>
    </xf>
    <xf numFmtId="10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3" fontId="11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 indent="1"/>
    </xf>
    <xf numFmtId="3" fontId="11" fillId="0" borderId="0" xfId="0" applyNumberFormat="1" applyFont="1" applyAlignment="1">
      <alignment horizontal="right" vertical="center" indent="1"/>
    </xf>
    <xf numFmtId="0" fontId="12" fillId="0" borderId="6" xfId="0" applyFont="1" applyBorder="1" applyAlignment="1">
      <alignment horizontal="center" vertical="center" wrapText="1"/>
    </xf>
    <xf numFmtId="14" fontId="12" fillId="0" borderId="7" xfId="0" applyNumberFormat="1" applyFont="1" applyBorder="1" applyAlignment="1">
      <alignment horizontal="center" vertical="center" wrapText="1"/>
    </xf>
    <xf numFmtId="0" fontId="22" fillId="0" borderId="5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1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 shrinkToFit="1"/>
    </xf>
    <xf numFmtId="4" fontId="11" fillId="0" borderId="11" xfId="0" applyNumberFormat="1" applyFont="1" applyFill="1" applyBorder="1" applyAlignment="1">
      <alignment horizontal="right" vertical="center" indent="1"/>
    </xf>
    <xf numFmtId="3" fontId="11" fillId="0" borderId="11" xfId="0" applyNumberFormat="1" applyFont="1" applyFill="1" applyBorder="1" applyAlignment="1">
      <alignment horizontal="right" vertical="center" indent="1"/>
    </xf>
    <xf numFmtId="4" fontId="11" fillId="0" borderId="12" xfId="0" applyNumberFormat="1" applyFont="1" applyFill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horizontal="right" vertical="center" inden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right" vertical="center" indent="1"/>
    </xf>
    <xf numFmtId="14" fontId="11" fillId="0" borderId="0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25" fillId="0" borderId="0" xfId="15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3" fontId="11" fillId="0" borderId="8" xfId="0" applyNumberFormat="1" applyFont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vertical="center"/>
    </xf>
    <xf numFmtId="0" fontId="22" fillId="0" borderId="0" xfId="20" applyFont="1" applyFill="1" applyBorder="1" applyAlignment="1">
      <alignment vertical="center" wrapText="1"/>
      <protection/>
    </xf>
    <xf numFmtId="10" fontId="22" fillId="0" borderId="0" xfId="21" applyNumberFormat="1" applyFont="1" applyFill="1" applyBorder="1" applyAlignment="1">
      <alignment horizontal="center" vertical="center" wrapText="1"/>
      <protection/>
    </xf>
    <xf numFmtId="4" fontId="29" fillId="0" borderId="16" xfId="0" applyNumberFormat="1" applyFont="1" applyFill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/>
    </xf>
    <xf numFmtId="10" fontId="0" fillId="0" borderId="0" xfId="0" applyNumberFormat="1" applyFill="1" applyBorder="1" applyAlignment="1">
      <alignment/>
    </xf>
    <xf numFmtId="0" fontId="12" fillId="0" borderId="9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/>
    </xf>
    <xf numFmtId="10" fontId="22" fillId="0" borderId="20" xfId="21" applyNumberFormat="1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 shrinkToFit="1"/>
    </xf>
    <xf numFmtId="4" fontId="29" fillId="0" borderId="0" xfId="0" applyNumberFormat="1" applyFont="1" applyFill="1" applyBorder="1" applyAlignment="1">
      <alignment horizontal="right" vertical="center" indent="1"/>
    </xf>
    <xf numFmtId="10" fontId="29" fillId="0" borderId="0" xfId="0" applyNumberFormat="1" applyFont="1" applyFill="1" applyBorder="1" applyAlignment="1">
      <alignment horizontal="center" vertical="center"/>
    </xf>
    <xf numFmtId="3" fontId="29" fillId="0" borderId="0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7" fillId="0" borderId="6" xfId="0" applyFont="1" applyBorder="1" applyAlignment="1">
      <alignment vertical="center" wrapText="1"/>
    </xf>
    <xf numFmtId="0" fontId="8" fillId="0" borderId="0" xfId="0" applyFont="1" applyAlignment="1">
      <alignment/>
    </xf>
    <xf numFmtId="178" fontId="2" fillId="0" borderId="0" xfId="18" applyNumberFormat="1" applyFont="1" applyFill="1" applyBorder="1" applyAlignment="1">
      <alignment horizontal="right" wrapText="1"/>
      <protection/>
    </xf>
    <xf numFmtId="0" fontId="11" fillId="0" borderId="0" xfId="0" applyFont="1" applyBorder="1" applyAlignment="1">
      <alignment/>
    </xf>
    <xf numFmtId="0" fontId="22" fillId="0" borderId="21" xfId="20" applyFont="1" applyFill="1" applyBorder="1" applyAlignment="1">
      <alignment vertical="center" wrapText="1"/>
      <protection/>
    </xf>
    <xf numFmtId="10" fontId="22" fillId="0" borderId="22" xfId="21" applyNumberFormat="1" applyFont="1" applyFill="1" applyBorder="1" applyAlignment="1">
      <alignment horizontal="center" vertical="center" wrapText="1"/>
      <protection/>
    </xf>
    <xf numFmtId="0" fontId="12" fillId="0" borderId="23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vertical="center"/>
    </xf>
    <xf numFmtId="4" fontId="11" fillId="0" borderId="23" xfId="0" applyNumberFormat="1" applyFont="1" applyFill="1" applyBorder="1" applyAlignment="1">
      <alignment horizontal="right" vertical="center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0" xfId="15" applyFont="1" applyFill="1" applyBorder="1" applyAlignment="1" applyProtection="1">
      <alignment vertical="center" wrapText="1"/>
      <protection/>
    </xf>
    <xf numFmtId="0" fontId="22" fillId="0" borderId="24" xfId="20" applyFont="1" applyFill="1" applyBorder="1" applyAlignment="1">
      <alignment vertical="center" wrapText="1"/>
      <protection/>
    </xf>
    <xf numFmtId="10" fontId="22" fillId="0" borderId="25" xfId="21" applyNumberFormat="1" applyFont="1" applyFill="1" applyBorder="1" applyAlignment="1">
      <alignment horizontal="center" vertical="center" wrapText="1"/>
      <protection/>
    </xf>
    <xf numFmtId="0" fontId="11" fillId="0" borderId="26" xfId="0" applyFont="1" applyFill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0" fillId="0" borderId="28" xfId="0" applyBorder="1" applyAlignment="1">
      <alignment/>
    </xf>
    <xf numFmtId="0" fontId="12" fillId="0" borderId="29" xfId="0" applyFont="1" applyFill="1" applyBorder="1" applyAlignment="1">
      <alignment horizontal="center" vertical="center" wrapText="1" shrinkToFit="1"/>
    </xf>
    <xf numFmtId="4" fontId="12" fillId="0" borderId="30" xfId="0" applyNumberFormat="1" applyFont="1" applyFill="1" applyBorder="1" applyAlignment="1">
      <alignment horizontal="right" vertical="center" indent="1"/>
    </xf>
    <xf numFmtId="3" fontId="12" fillId="0" borderId="31" xfId="0" applyNumberFormat="1" applyFont="1" applyFill="1" applyBorder="1" applyAlignment="1">
      <alignment horizontal="right" vertical="center" indent="1"/>
    </xf>
    <xf numFmtId="4" fontId="12" fillId="0" borderId="32" xfId="0" applyNumberFormat="1" applyFont="1" applyFill="1" applyBorder="1" applyAlignment="1">
      <alignment horizontal="right" vertical="center" indent="1"/>
    </xf>
    <xf numFmtId="10" fontId="11" fillId="0" borderId="11" xfId="26" applyNumberFormat="1" applyFont="1" applyFill="1" applyBorder="1" applyAlignment="1">
      <alignment horizontal="right" vertical="center" indent="1"/>
    </xf>
    <xf numFmtId="10" fontId="12" fillId="0" borderId="16" xfId="0" applyNumberFormat="1" applyFont="1" applyFill="1" applyBorder="1" applyAlignment="1">
      <alignment horizontal="right" vertical="center" indent="1"/>
    </xf>
    <xf numFmtId="4" fontId="41" fillId="0" borderId="16" xfId="22" applyNumberFormat="1" applyFont="1" applyFill="1" applyBorder="1" applyAlignment="1">
      <alignment horizontal="right" vertical="center" wrapText="1" indent="1"/>
      <protection/>
    </xf>
    <xf numFmtId="3" fontId="41" fillId="0" borderId="16" xfId="22" applyNumberFormat="1" applyFont="1" applyFill="1" applyBorder="1" applyAlignment="1">
      <alignment horizontal="right" vertical="center" wrapText="1" inden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0" fontId="7" fillId="0" borderId="0" xfId="0" applyFont="1" applyBorder="1" applyAlignment="1">
      <alignment horizontal="left" vertical="center"/>
    </xf>
    <xf numFmtId="0" fontId="11" fillId="0" borderId="33" xfId="0" applyFont="1" applyBorder="1" applyAlignment="1">
      <alignment vertical="center"/>
    </xf>
    <xf numFmtId="14" fontId="11" fillId="0" borderId="33" xfId="0" applyNumberFormat="1" applyFont="1" applyBorder="1" applyAlignment="1">
      <alignment horizontal="center" vertical="center"/>
    </xf>
    <xf numFmtId="14" fontId="11" fillId="0" borderId="34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35" xfId="23" applyNumberFormat="1" applyFont="1" applyFill="1" applyBorder="1" applyAlignment="1">
      <alignment horizontal="right" vertical="center" wrapText="1" indent="1"/>
      <protection/>
    </xf>
    <xf numFmtId="10" fontId="11" fillId="0" borderId="0" xfId="0" applyNumberFormat="1" applyFont="1" applyFill="1" applyBorder="1" applyAlignment="1">
      <alignment horizontal="center" vertical="center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center" vertical="center" wrapText="1"/>
      <protection/>
    </xf>
    <xf numFmtId="3" fontId="22" fillId="0" borderId="8" xfId="19" applyNumberFormat="1" applyFont="1" applyFill="1" applyBorder="1" applyAlignment="1">
      <alignment horizontal="center"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0" xfId="15" applyFont="1" applyFill="1" applyBorder="1" applyAlignment="1">
      <alignment vertical="center" wrapText="1"/>
    </xf>
    <xf numFmtId="4" fontId="12" fillId="0" borderId="16" xfId="0" applyNumberFormat="1" applyFont="1" applyFill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4" fontId="12" fillId="0" borderId="31" xfId="0" applyNumberFormat="1" applyFont="1" applyFill="1" applyBorder="1" applyAlignment="1">
      <alignment horizontal="right" vertical="center" indent="1"/>
    </xf>
    <xf numFmtId="0" fontId="11" fillId="0" borderId="36" xfId="0" applyFont="1" applyFill="1" applyBorder="1" applyAlignment="1">
      <alignment vertical="center"/>
    </xf>
    <xf numFmtId="4" fontId="12" fillId="0" borderId="22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 vertical="center"/>
    </xf>
    <xf numFmtId="4" fontId="11" fillId="0" borderId="11" xfId="0" applyNumberFormat="1" applyFont="1" applyFill="1" applyBorder="1" applyAlignment="1">
      <alignment vertical="center"/>
    </xf>
    <xf numFmtId="4" fontId="11" fillId="0" borderId="12" xfId="0" applyNumberFormat="1" applyFont="1" applyFill="1" applyBorder="1" applyAlignment="1">
      <alignment vertical="center"/>
    </xf>
    <xf numFmtId="0" fontId="11" fillId="0" borderId="37" xfId="0" applyFont="1" applyFill="1" applyBorder="1" applyAlignment="1">
      <alignment horizontal="left" vertical="center" wrapText="1" shrinkToFit="1"/>
    </xf>
    <xf numFmtId="0" fontId="11" fillId="0" borderId="38" xfId="0" applyFont="1" applyFill="1" applyBorder="1" applyAlignment="1">
      <alignment horizontal="left" vertical="center" wrapText="1" shrinkToFit="1"/>
    </xf>
    <xf numFmtId="4" fontId="11" fillId="0" borderId="39" xfId="0" applyNumberFormat="1" applyFont="1" applyFill="1" applyBorder="1" applyAlignment="1">
      <alignment horizontal="right" vertical="center" indent="1"/>
    </xf>
    <xf numFmtId="10" fontId="11" fillId="0" borderId="39" xfId="26" applyNumberFormat="1" applyFont="1" applyFill="1" applyBorder="1" applyAlignment="1">
      <alignment horizontal="right" vertical="center" indent="1"/>
    </xf>
    <xf numFmtId="4" fontId="11" fillId="0" borderId="40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Alignment="1">
      <alignment horizontal="right" vertical="center" indent="1"/>
    </xf>
    <xf numFmtId="0" fontId="12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right" vertical="center" indent="1"/>
    </xf>
    <xf numFmtId="0" fontId="11" fillId="0" borderId="41" xfId="0" applyFont="1" applyFill="1" applyBorder="1" applyAlignment="1">
      <alignment horizontal="left" vertical="center" wrapText="1" shrinkToFit="1"/>
    </xf>
    <xf numFmtId="4" fontId="11" fillId="0" borderId="42" xfId="0" applyNumberFormat="1" applyFont="1" applyFill="1" applyBorder="1" applyAlignment="1">
      <alignment horizontal="right" vertical="center" indent="1"/>
    </xf>
    <xf numFmtId="10" fontId="11" fillId="0" borderId="42" xfId="26" applyNumberFormat="1" applyFont="1" applyFill="1" applyBorder="1" applyAlignment="1">
      <alignment horizontal="right" vertical="center" indent="1"/>
    </xf>
    <xf numFmtId="0" fontId="22" fillId="0" borderId="10" xfId="20" applyFont="1" applyFill="1" applyBorder="1" applyAlignment="1">
      <alignment horizontal="left" vertical="center" wrapText="1"/>
      <protection/>
    </xf>
    <xf numFmtId="0" fontId="20" fillId="0" borderId="10" xfId="0" applyFont="1" applyBorder="1" applyAlignment="1">
      <alignment horizontal="left" vertical="center" wrapText="1"/>
    </xf>
    <xf numFmtId="0" fontId="22" fillId="0" borderId="10" xfId="20" applyFont="1" applyFill="1" applyBorder="1" applyAlignment="1">
      <alignment vertical="center" wrapText="1"/>
      <protection/>
    </xf>
    <xf numFmtId="0" fontId="22" fillId="0" borderId="43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right" vertical="center" indent="1"/>
      <protection/>
    </xf>
    <xf numFmtId="10" fontId="22" fillId="0" borderId="20" xfId="21" applyNumberFormat="1" applyFont="1" applyFill="1" applyBorder="1" applyAlignment="1">
      <alignment horizontal="right" vertical="center" indent="1"/>
      <protection/>
    </xf>
    <xf numFmtId="10" fontId="22" fillId="0" borderId="22" xfId="21" applyNumberFormat="1" applyFont="1" applyFill="1" applyBorder="1" applyAlignment="1">
      <alignment horizontal="right" vertical="center" indent="1"/>
      <protection/>
    </xf>
    <xf numFmtId="10" fontId="22" fillId="0" borderId="12" xfId="21" applyNumberFormat="1" applyFont="1" applyFill="1" applyBorder="1" applyAlignment="1">
      <alignment horizontal="right" vertical="center" indent="1"/>
      <protection/>
    </xf>
    <xf numFmtId="10" fontId="22" fillId="0" borderId="44" xfId="21" applyNumberFormat="1" applyFont="1" applyFill="1" applyBorder="1" applyAlignment="1">
      <alignment horizontal="right" vertical="center" indent="1"/>
      <protection/>
    </xf>
    <xf numFmtId="10" fontId="20" fillId="0" borderId="44" xfId="0" applyNumberFormat="1" applyFont="1" applyBorder="1" applyAlignment="1">
      <alignment horizontal="right" vertical="center" indent="1"/>
    </xf>
    <xf numFmtId="10" fontId="22" fillId="0" borderId="32" xfId="21" applyNumberFormat="1" applyFont="1" applyFill="1" applyBorder="1" applyAlignment="1">
      <alignment horizontal="right" vertical="center" indent="1"/>
      <protection/>
    </xf>
    <xf numFmtId="0" fontId="11" fillId="0" borderId="0" xfId="0" applyFont="1" applyBorder="1" applyAlignment="1">
      <alignment horizontal="center" vertical="center"/>
    </xf>
    <xf numFmtId="0" fontId="22" fillId="0" borderId="5" xfId="20" applyFont="1" applyFill="1" applyBorder="1" applyAlignment="1">
      <alignment vertical="center" wrapText="1"/>
      <protection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10" fontId="22" fillId="0" borderId="35" xfId="23" applyNumberFormat="1" applyFont="1" applyFill="1" applyBorder="1" applyAlignment="1">
      <alignment horizontal="right" vertical="center" wrapText="1" indent="1"/>
      <protection/>
    </xf>
    <xf numFmtId="0" fontId="41" fillId="0" borderId="0" xfId="20" applyFont="1" applyFill="1" applyBorder="1" applyAlignment="1">
      <alignment vertical="center" wrapText="1"/>
      <protection/>
    </xf>
    <xf numFmtId="10" fontId="41" fillId="0" borderId="0" xfId="21" applyNumberFormat="1" applyFont="1" applyFill="1" applyBorder="1" applyAlignment="1">
      <alignment horizontal="center" vertical="center" wrapText="1"/>
      <protection/>
    </xf>
    <xf numFmtId="10" fontId="41" fillId="0" borderId="0" xfId="21" applyNumberFormat="1" applyFont="1" applyFill="1" applyBorder="1" applyAlignment="1">
      <alignment horizontal="right" vertical="center" wrapText="1" indent="1"/>
      <protection/>
    </xf>
    <xf numFmtId="10" fontId="41" fillId="0" borderId="0" xfId="23" applyNumberFormat="1" applyFont="1" applyFill="1" applyBorder="1" applyAlignment="1">
      <alignment horizontal="center" vertical="center" wrapText="1"/>
      <protection/>
    </xf>
    <xf numFmtId="0" fontId="22" fillId="0" borderId="45" xfId="20" applyFont="1" applyFill="1" applyBorder="1" applyAlignment="1">
      <alignment horizontal="left" vertical="center" wrapText="1"/>
      <protection/>
    </xf>
    <xf numFmtId="10" fontId="22" fillId="0" borderId="46" xfId="21" applyNumberFormat="1" applyFont="1" applyFill="1" applyBorder="1" applyAlignment="1">
      <alignment horizontal="right" vertical="center" indent="1"/>
      <protection/>
    </xf>
    <xf numFmtId="0" fontId="22" fillId="0" borderId="47" xfId="20" applyFont="1" applyFill="1" applyBorder="1" applyAlignment="1">
      <alignment vertical="center" wrapText="1"/>
      <protection/>
    </xf>
    <xf numFmtId="10" fontId="22" fillId="0" borderId="48" xfId="21" applyNumberFormat="1" applyFont="1" applyFill="1" applyBorder="1" applyAlignment="1">
      <alignment horizontal="center" vertical="center" wrapText="1"/>
      <protection/>
    </xf>
    <xf numFmtId="10" fontId="22" fillId="0" borderId="49" xfId="21" applyNumberFormat="1" applyFont="1" applyFill="1" applyBorder="1" applyAlignment="1">
      <alignment horizontal="center" vertical="center" wrapText="1"/>
      <protection/>
    </xf>
    <xf numFmtId="0" fontId="22" fillId="0" borderId="50" xfId="20" applyFont="1" applyFill="1" applyBorder="1" applyAlignment="1">
      <alignment vertical="center" wrapText="1"/>
      <protection/>
    </xf>
    <xf numFmtId="10" fontId="22" fillId="0" borderId="50" xfId="21" applyNumberFormat="1" applyFont="1" applyFill="1" applyBorder="1" applyAlignment="1">
      <alignment horizontal="center" vertical="center" wrapText="1"/>
      <protection/>
    </xf>
    <xf numFmtId="0" fontId="12" fillId="0" borderId="0" xfId="0" applyFont="1" applyFill="1" applyBorder="1" applyAlignment="1">
      <alignment horizontal="center" vertical="center" wrapText="1" shrinkToFit="1"/>
    </xf>
    <xf numFmtId="10" fontId="12" fillId="0" borderId="0" xfId="0" applyNumberFormat="1" applyFont="1" applyFill="1" applyBorder="1" applyAlignment="1">
      <alignment horizontal="right" vertical="center" indent="1"/>
    </xf>
    <xf numFmtId="3" fontId="12" fillId="0" borderId="0" xfId="0" applyNumberFormat="1" applyFont="1" applyFill="1" applyBorder="1" applyAlignment="1">
      <alignment horizontal="right" vertical="center" indent="1"/>
    </xf>
    <xf numFmtId="0" fontId="11" fillId="0" borderId="51" xfId="0" applyFont="1" applyFill="1" applyBorder="1" applyAlignment="1">
      <alignment horizontal="left" vertical="center" wrapText="1" shrinkToFit="1"/>
    </xf>
    <xf numFmtId="4" fontId="11" fillId="0" borderId="52" xfId="0" applyNumberFormat="1" applyFont="1" applyFill="1" applyBorder="1" applyAlignment="1">
      <alignment horizontal="right" vertical="center" indent="1"/>
    </xf>
    <xf numFmtId="10" fontId="22" fillId="0" borderId="52" xfId="21" applyNumberFormat="1" applyFont="1" applyFill="1" applyBorder="1" applyAlignment="1">
      <alignment horizontal="right" vertical="center" wrapText="1" indent="1"/>
      <protection/>
    </xf>
    <xf numFmtId="4" fontId="11" fillId="0" borderId="53" xfId="0" applyNumberFormat="1" applyFont="1" applyFill="1" applyBorder="1" applyAlignment="1">
      <alignment horizontal="right" vertical="center" indent="1"/>
    </xf>
    <xf numFmtId="0" fontId="11" fillId="0" borderId="54" xfId="0" applyFont="1" applyFill="1" applyBorder="1" applyAlignment="1">
      <alignment horizontal="left" vertical="center" wrapText="1" shrinkToFit="1"/>
    </xf>
    <xf numFmtId="4" fontId="11" fillId="0" borderId="55" xfId="0" applyNumberFormat="1" applyFont="1" applyFill="1" applyBorder="1" applyAlignment="1">
      <alignment horizontal="right" vertical="center" indent="1"/>
    </xf>
    <xf numFmtId="10" fontId="22" fillId="0" borderId="55" xfId="21" applyNumberFormat="1" applyFont="1" applyFill="1" applyBorder="1" applyAlignment="1">
      <alignment horizontal="right" vertical="center" wrapText="1" indent="1"/>
      <protection/>
    </xf>
    <xf numFmtId="4" fontId="11" fillId="0" borderId="56" xfId="0" applyNumberFormat="1" applyFont="1" applyFill="1" applyBorder="1" applyAlignment="1">
      <alignment horizontal="right" vertical="center" indent="1"/>
    </xf>
    <xf numFmtId="0" fontId="7" fillId="0" borderId="23" xfId="0" applyFont="1" applyBorder="1" applyAlignment="1">
      <alignment horizontal="left" vertical="center"/>
    </xf>
    <xf numFmtId="0" fontId="41" fillId="0" borderId="23" xfId="22" applyFont="1" applyFill="1" applyBorder="1" applyAlignment="1">
      <alignment horizontal="center" vertical="center" wrapText="1"/>
      <protection/>
    </xf>
    <xf numFmtId="0" fontId="41" fillId="0" borderId="57" xfId="22" applyFont="1" applyFill="1" applyBorder="1" applyAlignment="1">
      <alignment horizontal="center" vertical="center" wrapText="1"/>
      <protection/>
    </xf>
    <xf numFmtId="0" fontId="10" fillId="0" borderId="6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2" fillId="0" borderId="58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59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0" fillId="0" borderId="60" xfId="0" applyBorder="1" applyAlignment="1">
      <alignment/>
    </xf>
    <xf numFmtId="0" fontId="10" fillId="0" borderId="59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61" xfId="0" applyFont="1" applyFill="1" applyBorder="1" applyAlignment="1">
      <alignment horizontal="center" vertical="center" wrapText="1"/>
    </xf>
    <xf numFmtId="0" fontId="12" fillId="0" borderId="62" xfId="0" applyFont="1" applyFill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10" fontId="20" fillId="0" borderId="12" xfId="0" applyNumberFormat="1" applyFont="1" applyBorder="1" applyAlignment="1">
      <alignment horizontal="right" vertical="center" indent="1"/>
    </xf>
  </cellXfs>
  <cellStyles count="15">
    <cellStyle name="Normal" xfId="0"/>
    <cellStyle name="Гиперссылка" xfId="15"/>
    <cellStyle name="Currency" xfId="16"/>
    <cellStyle name="Currency [0]" xfId="17"/>
    <cellStyle name="Обычный_Nastya_Otkrit" xfId="18"/>
    <cellStyle name="Обычный_Відкр_1" xfId="19"/>
    <cellStyle name="Обычный_Відкр_2" xfId="20"/>
    <cellStyle name="Обычный_З_2_28.10" xfId="21"/>
    <cellStyle name="Обычный_Лист2" xfId="22"/>
    <cellStyle name="Обычный_Лист5" xfId="23"/>
    <cellStyle name="Открывавшаяся гиперссылка" xfId="24"/>
    <cellStyle name="Percent" xfId="25"/>
    <cellStyle name="Процентный 2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none" baseline="0">
                <a:latin typeface="Arial Cyr"/>
                <a:ea typeface="Arial Cyr"/>
                <a:cs typeface="Arial Cyr"/>
              </a:rPr>
              <a:t>Динаміка індексів українських акцій та доходності публічних фондів за місяць</a:t>
            </a:r>
          </a:p>
        </c:rich>
      </c:tx>
      <c:layout>
        <c:manualLayout>
          <c:xMode val="factor"/>
          <c:yMode val="factor"/>
          <c:x val="0.00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4575"/>
          <c:w val="0.986"/>
          <c:h val="0.4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Індекс ПФТС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'інд+дох'!$B$3:$B$5</c:f>
              <c:numCache/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Індекс УБ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'інд+дох'!$C$3:$C$5</c:f>
              <c:numCache/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Відкриті ІСІ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'інд+дох'!$D$3:$D$5</c:f>
              <c:numCache/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Інтервальні ІСІ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'інд+дох'!$E$3:$E$5</c:f>
              <c:numCache/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Закриті ІСІ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'інд+дох'!$F$3:$F$5</c:f>
              <c:numCache/>
            </c:numRef>
          </c:val>
        </c:ser>
        <c:overlap val="-10"/>
        <c:gapWidth val="400"/>
        <c:axId val="6479476"/>
        <c:axId val="58315285"/>
      </c:barChart>
      <c:catAx>
        <c:axId val="647947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1" i="1" u="none" baseline="0">
                <a:latin typeface="Arial Cyr"/>
                <a:ea typeface="Arial Cyr"/>
                <a:cs typeface="Arial Cyr"/>
              </a:defRPr>
            </a:pPr>
          </a:p>
        </c:txPr>
        <c:crossAx val="58315285"/>
        <c:crosses val="autoZero"/>
        <c:auto val="1"/>
        <c:lblOffset val="0"/>
        <c:noMultiLvlLbl val="0"/>
      </c:catAx>
      <c:valAx>
        <c:axId val="58315285"/>
        <c:scaling>
          <c:orientation val="minMax"/>
          <c:max val="0.37"/>
          <c:min val="-0.18"/>
        </c:scaling>
        <c:axPos val="l"/>
        <c:delete val="0"/>
        <c:numFmt formatCode="0%" sourceLinked="0"/>
        <c:majorTickMark val="out"/>
        <c:minorTickMark val="none"/>
        <c:tickLblPos val="nextTo"/>
        <c:crossAx val="64794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77"/>
          <c:w val="0.65"/>
          <c:h val="0.0845"/>
        </c:manualLayout>
      </c:layout>
      <c:overlay val="0"/>
      <c:spPr>
        <a:ln w="3175">
          <a:solidFill>
            <a:srgbClr val="FFFFCC"/>
          </a:solidFill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Динаміка українських та світових індексів акцій
за місяць</a:t>
            </a:r>
          </a:p>
        </c:rich>
      </c:tx>
      <c:layout>
        <c:manualLayout>
          <c:xMode val="factor"/>
          <c:yMode val="factor"/>
          <c:x val="-0.006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425"/>
          <c:w val="1"/>
          <c:h val="0.74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'інд+дох'!$B$22</c:f>
              <c:strCache>
                <c:ptCount val="1"/>
                <c:pt idx="0">
                  <c:v>Зміна за місяць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dist"/>
              <a:lstStyle/>
              <a:p>
                <a:pPr>
                  <a:defRPr lang="en-US" cap="none" sz="1100" b="1" i="0" u="non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'інд+дох'!$A$23:$A$33</c:f>
              <c:strCache/>
            </c:strRef>
          </c:cat>
          <c:val>
            <c:numRef>
              <c:f>'інд+дох'!$B$23:$B$33</c:f>
              <c:numCache/>
            </c:numRef>
          </c:val>
        </c:ser>
        <c:ser>
          <c:idx val="1"/>
          <c:order val="1"/>
          <c:tx>
            <c:strRef>
              <c:f>'інд+дох'!$C$22</c:f>
              <c:strCache>
                <c:ptCount val="1"/>
                <c:pt idx="0">
                  <c:v>Зміна з початку року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'інд+дох'!$A$23:$A$33</c:f>
              <c:strCache/>
            </c:strRef>
          </c:cat>
          <c:val>
            <c:numRef>
              <c:f>'інд+дох'!$C$23:$C$33</c:f>
              <c:numCache/>
            </c:numRef>
          </c:val>
        </c:ser>
        <c:overlap val="-20"/>
        <c:gapWidth val="100"/>
        <c:axId val="55075518"/>
        <c:axId val="25917615"/>
      </c:barChart>
      <c:catAx>
        <c:axId val="5507551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917615"/>
        <c:crosses val="autoZero"/>
        <c:auto val="0"/>
        <c:lblOffset val="100"/>
        <c:tickLblSkip val="1"/>
        <c:noMultiLvlLbl val="0"/>
      </c:catAx>
      <c:valAx>
        <c:axId val="25917615"/>
        <c:scaling>
          <c:orientation val="minMax"/>
          <c:max val="0.15"/>
          <c:min val="-0.2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0755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28"/>
          <c:y val="0.90625"/>
          <c:w val="0.5305"/>
          <c:h val="0.04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Частки фондів у сукупній ВЧА відкритих ІСІ</a:t>
            </a:r>
          </a:p>
        </c:rich>
      </c:tx>
      <c:layout>
        <c:manualLayout>
          <c:xMode val="factor"/>
          <c:yMode val="factor"/>
          <c:x val="-0.01475"/>
          <c:y val="0.0425"/>
        </c:manualLayout>
      </c:layout>
      <c:spPr>
        <a:noFill/>
        <a:ln>
          <a:noFill/>
        </a:ln>
      </c:spPr>
    </c:title>
    <c:view3D>
      <c:rotX val="35"/>
      <c:hPercent val="50"/>
      <c:rotY val="260"/>
      <c:depthPercent val="100"/>
      <c:rAngAx val="1"/>
    </c:view3D>
    <c:plotArea>
      <c:layout>
        <c:manualLayout>
          <c:xMode val="edge"/>
          <c:yMode val="edge"/>
          <c:x val="0.302"/>
          <c:y val="0.31175"/>
          <c:w val="0.443"/>
          <c:h val="0.369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25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В_ВЧА!$B$21:$B$31</c:f>
              <c:strCache/>
            </c:strRef>
          </c:cat>
          <c:val>
            <c:numRef>
              <c:f>В_ВЧА!$C$21:$C$31</c:f>
              <c:numCache/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В_ВЧА!$B$21:$B$31</c:f>
              <c:strCache/>
            </c:strRef>
          </c:cat>
          <c:val>
            <c:numRef>
              <c:f>В_ВЧА!$D$21:$D$31</c:f>
              <c:numCache/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відкритих ІСІ за місяць</a:t>
            </a:r>
          </a:p>
        </c:rich>
      </c:tx>
      <c:layout>
        <c:manualLayout>
          <c:xMode val="factor"/>
          <c:yMode val="factor"/>
          <c:x val="0.035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575"/>
          <c:w val="0.97025"/>
          <c:h val="0.51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'В_динаміка ВЧА'!$C$53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ВЧА'!$B$54:$B$63</c:f>
              <c:strCache/>
            </c:strRef>
          </c:cat>
          <c:val>
            <c:numRef>
              <c:f>'В_динаміка ВЧА'!$C$54:$C$63</c:f>
              <c:numCache/>
            </c:numRef>
          </c:val>
        </c:ser>
        <c:ser>
          <c:idx val="0"/>
          <c:order val="1"/>
          <c:tx>
            <c:strRef>
              <c:f>'В_динаміка ВЧА'!$E$53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ВЧА'!$B$54:$B$63</c:f>
              <c:strCache/>
            </c:strRef>
          </c:cat>
          <c:val>
            <c:numRef>
              <c:f>'В_динаміка ВЧА'!$E$54:$E$63</c:f>
              <c:numCache/>
            </c:numRef>
          </c:val>
        </c:ser>
        <c:overlap val="-30"/>
        <c:axId val="31931944"/>
        <c:axId val="18952041"/>
      </c:barChart>
      <c:lineChart>
        <c:grouping val="standard"/>
        <c:varyColors val="0"/>
        <c:ser>
          <c:idx val="2"/>
          <c:order val="2"/>
          <c:tx>
            <c:strRef>
              <c:f>'В_динаміка ВЧА'!$D$53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'В_динаміка ВЧА'!$B$54:$B$63</c:f>
              <c:strCache/>
            </c:strRef>
          </c:cat>
          <c:val>
            <c:numRef>
              <c:f>'В_динаміка ВЧА'!$D$54:$D$63</c:f>
              <c:numCache/>
            </c:numRef>
          </c:val>
          <c:smooth val="0"/>
        </c:ser>
        <c:axId val="36350642"/>
        <c:axId val="58720323"/>
      </c:lineChart>
      <c:catAx>
        <c:axId val="3193194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18952041"/>
        <c:crosses val="autoZero"/>
        <c:auto val="0"/>
        <c:lblOffset val="40"/>
        <c:tickLblSkip val="1"/>
        <c:noMultiLvlLbl val="0"/>
      </c:catAx>
      <c:valAx>
        <c:axId val="18952041"/>
        <c:scaling>
          <c:orientation val="minMax"/>
          <c:max val="1000"/>
          <c:min val="-500"/>
        </c:scaling>
        <c:axPos val="l"/>
        <c:delete val="0"/>
        <c:numFmt formatCode="#,##0" sourceLinked="0"/>
        <c:majorTickMark val="in"/>
        <c:minorTickMark val="none"/>
        <c:tickLblPos val="nextTo"/>
        <c:crossAx val="31931944"/>
        <c:crossesAt val="1"/>
        <c:crossBetween val="between"/>
        <c:dispUnits/>
      </c:valAx>
      <c:catAx>
        <c:axId val="36350642"/>
        <c:scaling>
          <c:orientation val="minMax"/>
        </c:scaling>
        <c:axPos val="b"/>
        <c:delete val="1"/>
        <c:majorTickMark val="in"/>
        <c:minorTickMark val="none"/>
        <c:tickLblPos val="nextTo"/>
        <c:crossAx val="58720323"/>
        <c:crosses val="autoZero"/>
        <c:auto val="0"/>
        <c:lblOffset val="100"/>
        <c:noMultiLvlLbl val="0"/>
      </c:catAx>
      <c:valAx>
        <c:axId val="58720323"/>
        <c:scaling>
          <c:orientation val="minMax"/>
          <c:max val="0.4"/>
          <c:min val="-0.8"/>
        </c:scaling>
        <c:axPos val="l"/>
        <c:delete val="0"/>
        <c:numFmt formatCode="0%" sourceLinked="0"/>
        <c:majorTickMark val="in"/>
        <c:minorTickMark val="none"/>
        <c:tickLblPos val="nextTo"/>
        <c:crossAx val="3635064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"/>
          <c:y val="0.7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Доходність відкритих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325"/>
          <c:w val="1"/>
          <c:h val="0.906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'В_діаграма(дох)'!$A$2:$A$23</c:f>
              <c:strCache/>
            </c:strRef>
          </c:cat>
          <c:val>
            <c:numRef>
              <c:f>'В_діаграма(дох)'!$B$2:$B$23</c:f>
              <c:numCache/>
            </c:numRef>
          </c:val>
        </c:ser>
        <c:gapWidth val="60"/>
        <c:axId val="58720860"/>
        <c:axId val="58725693"/>
      </c:barChart>
      <c:catAx>
        <c:axId val="587208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725693"/>
        <c:crosses val="autoZero"/>
        <c:auto val="0"/>
        <c:lblOffset val="0"/>
        <c:tickLblSkip val="1"/>
        <c:noMultiLvlLbl val="0"/>
      </c:catAx>
      <c:valAx>
        <c:axId val="58725693"/>
        <c:scaling>
          <c:orientation val="minMax"/>
          <c:max val="0.05"/>
          <c:min val="-0.12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7208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інтервальних ІСІ за місяць</a:t>
            </a:r>
          </a:p>
        </c:rich>
      </c:tx>
      <c:layout>
        <c:manualLayout>
          <c:xMode val="factor"/>
          <c:yMode val="factor"/>
          <c:x val="-0.01825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1"/>
          <c:h val="0.57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'І_динаміка ВЧА'!$C$32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ВЧА'!$B$33:$B$33</c:f>
              <c:strCache/>
            </c:strRef>
          </c:cat>
          <c:val>
            <c:numRef>
              <c:f>'І_динаміка ВЧА'!$C$33:$C$33</c:f>
              <c:numCache/>
            </c:numRef>
          </c:val>
        </c:ser>
        <c:ser>
          <c:idx val="0"/>
          <c:order val="1"/>
          <c:tx>
            <c:strRef>
              <c:f>'І_динаміка ВЧА'!$E$32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ВЧА'!$B$33:$B$33</c:f>
              <c:strCache/>
            </c:strRef>
          </c:cat>
          <c:val>
            <c:numRef>
              <c:f>'І_динаміка ВЧА'!$E$33:$E$33</c:f>
              <c:numCache/>
            </c:numRef>
          </c:val>
        </c:ser>
        <c:overlap val="-20"/>
        <c:axId val="58769190"/>
        <c:axId val="59160663"/>
      </c:barChart>
      <c:lineChart>
        <c:grouping val="standard"/>
        <c:varyColors val="0"/>
        <c:ser>
          <c:idx val="2"/>
          <c:order val="2"/>
          <c:tx>
            <c:strRef>
              <c:f>'І_динаміка ВЧА'!$D$32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'І_динаміка ВЧА'!$D$33:$D$33</c:f>
              <c:numCache/>
            </c:numRef>
          </c:val>
          <c:smooth val="0"/>
        </c:ser>
        <c:axId val="62683920"/>
        <c:axId val="27284369"/>
      </c:lineChart>
      <c:catAx>
        <c:axId val="5876919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59160663"/>
        <c:crosses val="autoZero"/>
        <c:auto val="0"/>
        <c:lblOffset val="100"/>
        <c:noMultiLvlLbl val="0"/>
      </c:catAx>
      <c:valAx>
        <c:axId val="59160663"/>
        <c:scaling>
          <c:orientation val="minMax"/>
          <c:max val="0.01"/>
          <c:min val="-0.01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8769190"/>
        <c:crossesAt val="1"/>
        <c:crossBetween val="between"/>
        <c:dispUnits/>
        <c:majorUnit val="0.01"/>
      </c:valAx>
      <c:catAx>
        <c:axId val="62683920"/>
        <c:scaling>
          <c:orientation val="minMax"/>
        </c:scaling>
        <c:axPos val="b"/>
        <c:delete val="1"/>
        <c:majorTickMark val="in"/>
        <c:minorTickMark val="none"/>
        <c:tickLblPos val="nextTo"/>
        <c:crossAx val="27284369"/>
        <c:crosses val="autoZero"/>
        <c:auto val="0"/>
        <c:lblOffset val="100"/>
        <c:noMultiLvlLbl val="0"/>
      </c:catAx>
      <c:valAx>
        <c:axId val="27284369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268392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9"/>
          <c:y val="0.81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інтервальних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7075"/>
          <c:w val="0.964"/>
          <c:h val="0.829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'І_діаграма(дох)'!$A$2:$A$9</c:f>
              <c:strCache/>
            </c:strRef>
          </c:cat>
          <c:val>
            <c:numRef>
              <c:f>'І_діаграма(дох)'!$B$2:$B$9</c:f>
              <c:numCache/>
            </c:numRef>
          </c:val>
        </c:ser>
        <c:gapWidth val="60"/>
        <c:axId val="44232730"/>
        <c:axId val="62550251"/>
      </c:barChart>
      <c:catAx>
        <c:axId val="442327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550251"/>
        <c:crosses val="autoZero"/>
        <c:auto val="0"/>
        <c:lblOffset val="100"/>
        <c:tickLblSkip val="1"/>
        <c:noMultiLvlLbl val="0"/>
      </c:catAx>
      <c:valAx>
        <c:axId val="62550251"/>
        <c:scaling>
          <c:orientation val="minMax"/>
          <c:max val="0.12"/>
          <c:min val="-0.1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2327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закритих ІСІ за місяць</a:t>
            </a:r>
          </a:p>
        </c:rich>
      </c:tx>
      <c:layout>
        <c:manualLayout>
          <c:xMode val="factor"/>
          <c:yMode val="factor"/>
          <c:x val="-0.002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875"/>
          <c:w val="1"/>
          <c:h val="0.59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'3_динаміка ВЧА'!$C$36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ВЧА'!$B$37:$B$38</c:f>
              <c:strCache/>
            </c:strRef>
          </c:cat>
          <c:val>
            <c:numRef>
              <c:f>'3_динаміка ВЧА'!$C$37:$C$38</c:f>
              <c:numCache/>
            </c:numRef>
          </c:val>
        </c:ser>
        <c:ser>
          <c:idx val="0"/>
          <c:order val="1"/>
          <c:tx>
            <c:strRef>
              <c:f>'3_динаміка ВЧА'!$E$36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ВЧА'!$B$37:$B$38</c:f>
              <c:strCache/>
            </c:strRef>
          </c:cat>
          <c:val>
            <c:numRef>
              <c:f>'3_динаміка ВЧА'!$E$37:$E$38</c:f>
              <c:numCache/>
            </c:numRef>
          </c:val>
        </c:ser>
        <c:overlap val="-20"/>
        <c:axId val="26081348"/>
        <c:axId val="33405541"/>
      </c:barChart>
      <c:lineChart>
        <c:grouping val="standard"/>
        <c:varyColors val="0"/>
        <c:ser>
          <c:idx val="2"/>
          <c:order val="2"/>
          <c:tx>
            <c:strRef>
              <c:f>'3_динаміка ВЧА'!$D$36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'3_динаміка ВЧА'!$D$37:$D$38</c:f>
              <c:numCache/>
            </c:numRef>
          </c:val>
          <c:smooth val="0"/>
        </c:ser>
        <c:axId val="32214414"/>
        <c:axId val="21494271"/>
      </c:lineChart>
      <c:catAx>
        <c:axId val="2608134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crossAx val="33405541"/>
        <c:crosses val="autoZero"/>
        <c:auto val="0"/>
        <c:lblOffset val="100"/>
        <c:noMultiLvlLbl val="0"/>
      </c:catAx>
      <c:valAx>
        <c:axId val="33405541"/>
        <c:scaling>
          <c:orientation val="minMax"/>
          <c:max val="1300"/>
          <c:min val="-200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6081348"/>
        <c:crossesAt val="1"/>
        <c:crossBetween val="between"/>
        <c:dispUnits/>
      </c:valAx>
      <c:catAx>
        <c:axId val="32214414"/>
        <c:scaling>
          <c:orientation val="minMax"/>
        </c:scaling>
        <c:axPos val="b"/>
        <c:delete val="1"/>
        <c:majorTickMark val="in"/>
        <c:minorTickMark val="none"/>
        <c:tickLblPos val="nextTo"/>
        <c:crossAx val="21494271"/>
        <c:crosses val="autoZero"/>
        <c:auto val="0"/>
        <c:lblOffset val="100"/>
        <c:noMultiLvlLbl val="0"/>
      </c:catAx>
      <c:valAx>
        <c:axId val="21494271"/>
        <c:scaling>
          <c:orientation val="minMax"/>
          <c:max val="0.15"/>
          <c:min val="-0.1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221441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1200" b="1" i="0" u="none" baseline="0"/>
            </a:pPr>
          </a:p>
        </c:txPr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закритих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125"/>
          <c:w val="1"/>
          <c:h val="0.788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'З_діаграма(дох)'!$A$2:$A$10</c:f>
              <c:strCache/>
            </c:strRef>
          </c:cat>
          <c:val>
            <c:numRef>
              <c:f>'З_діаграма(дох)'!$B$2:$B$10</c:f>
              <c:numCache/>
            </c:numRef>
          </c:val>
        </c:ser>
        <c:gapWidth val="60"/>
        <c:axId val="59230712"/>
        <c:axId val="63314361"/>
      </c:barChart>
      <c:catAx>
        <c:axId val="592307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314361"/>
        <c:crosses val="autoZero"/>
        <c:auto val="0"/>
        <c:lblOffset val="100"/>
        <c:tickLblSkip val="1"/>
        <c:noMultiLvlLbl val="0"/>
      </c:catAx>
      <c:valAx>
        <c:axId val="63314361"/>
        <c:scaling>
          <c:orientation val="minMax"/>
          <c:max val="0.13"/>
          <c:min val="-0.1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2307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11</xdr:col>
      <xdr:colOff>666750</xdr:colOff>
      <xdr:row>19</xdr:row>
      <xdr:rowOff>142875</xdr:rowOff>
    </xdr:to>
    <xdr:graphicFrame>
      <xdr:nvGraphicFramePr>
        <xdr:cNvPr id="1" name="Chart 7"/>
        <xdr:cNvGraphicFramePr/>
      </xdr:nvGraphicFramePr>
      <xdr:xfrm>
        <a:off x="9525" y="1152525"/>
        <a:ext cx="126873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476250</xdr:colOff>
      <xdr:row>21</xdr:row>
      <xdr:rowOff>19050</xdr:rowOff>
    </xdr:from>
    <xdr:to>
      <xdr:col>11</xdr:col>
      <xdr:colOff>628650</xdr:colOff>
      <xdr:row>43</xdr:row>
      <xdr:rowOff>76200</xdr:rowOff>
    </xdr:to>
    <xdr:graphicFrame>
      <xdr:nvGraphicFramePr>
        <xdr:cNvPr id="2" name="Chart 9"/>
        <xdr:cNvGraphicFramePr/>
      </xdr:nvGraphicFramePr>
      <xdr:xfrm>
        <a:off x="5248275" y="3886200"/>
        <a:ext cx="7410450" cy="4448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19</xdr:row>
      <xdr:rowOff>133350</xdr:rowOff>
    </xdr:from>
    <xdr:to>
      <xdr:col>8</xdr:col>
      <xdr:colOff>304800</xdr:colOff>
      <xdr:row>43</xdr:row>
      <xdr:rowOff>133350</xdr:rowOff>
    </xdr:to>
    <xdr:graphicFrame>
      <xdr:nvGraphicFramePr>
        <xdr:cNvPr id="1" name="Chart 2"/>
        <xdr:cNvGraphicFramePr/>
      </xdr:nvGraphicFramePr>
      <xdr:xfrm>
        <a:off x="7762875" y="3848100"/>
        <a:ext cx="79152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19</xdr:row>
      <xdr:rowOff>104775</xdr:rowOff>
    </xdr:from>
    <xdr:to>
      <xdr:col>10</xdr:col>
      <xdr:colOff>28575</xdr:colOff>
      <xdr:row>44</xdr:row>
      <xdr:rowOff>161925</xdr:rowOff>
    </xdr:to>
    <xdr:graphicFrame>
      <xdr:nvGraphicFramePr>
        <xdr:cNvPr id="1" name="Chart 7"/>
        <xdr:cNvGraphicFramePr/>
      </xdr:nvGraphicFramePr>
      <xdr:xfrm>
        <a:off x="47625" y="4010025"/>
        <a:ext cx="165068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0</xdr:row>
      <xdr:rowOff>76200</xdr:rowOff>
    </xdr:from>
    <xdr:to>
      <xdr:col>18</xdr:col>
      <xdr:colOff>257175</xdr:colOff>
      <xdr:row>52</xdr:row>
      <xdr:rowOff>152400</xdr:rowOff>
    </xdr:to>
    <xdr:graphicFrame>
      <xdr:nvGraphicFramePr>
        <xdr:cNvPr id="1" name="Chart 1"/>
        <xdr:cNvGraphicFramePr/>
      </xdr:nvGraphicFramePr>
      <xdr:xfrm>
        <a:off x="6143625" y="76200"/>
        <a:ext cx="10487025" cy="896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6</xdr:row>
      <xdr:rowOff>19050</xdr:rowOff>
    </xdr:from>
    <xdr:to>
      <xdr:col>9</xdr:col>
      <xdr:colOff>666750</xdr:colOff>
      <xdr:row>25</xdr:row>
      <xdr:rowOff>152400</xdr:rowOff>
    </xdr:to>
    <xdr:graphicFrame>
      <xdr:nvGraphicFramePr>
        <xdr:cNvPr id="1" name="Chart 8"/>
        <xdr:cNvGraphicFramePr/>
      </xdr:nvGraphicFramePr>
      <xdr:xfrm>
        <a:off x="85725" y="1571625"/>
        <a:ext cx="155829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</xdr:row>
      <xdr:rowOff>28575</xdr:rowOff>
    </xdr:from>
    <xdr:to>
      <xdr:col>18</xdr:col>
      <xdr:colOff>266700</xdr:colOff>
      <xdr:row>30</xdr:row>
      <xdr:rowOff>19050</xdr:rowOff>
    </xdr:to>
    <xdr:graphicFrame>
      <xdr:nvGraphicFramePr>
        <xdr:cNvPr id="1" name="Chart 1"/>
        <xdr:cNvGraphicFramePr/>
      </xdr:nvGraphicFramePr>
      <xdr:xfrm>
        <a:off x="4972050" y="228600"/>
        <a:ext cx="10525125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9</xdr:row>
      <xdr:rowOff>9525</xdr:rowOff>
    </xdr:from>
    <xdr:to>
      <xdr:col>9</xdr:col>
      <xdr:colOff>647700</xdr:colOff>
      <xdr:row>26</xdr:row>
      <xdr:rowOff>152400</xdr:rowOff>
    </xdr:to>
    <xdr:graphicFrame>
      <xdr:nvGraphicFramePr>
        <xdr:cNvPr id="1" name="Chart 8"/>
        <xdr:cNvGraphicFramePr/>
      </xdr:nvGraphicFramePr>
      <xdr:xfrm>
        <a:off x="323850" y="2124075"/>
        <a:ext cx="153162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18</xdr:col>
      <xdr:colOff>76200</xdr:colOff>
      <xdr:row>28</xdr:row>
      <xdr:rowOff>114300</xdr:rowOff>
    </xdr:to>
    <xdr:graphicFrame>
      <xdr:nvGraphicFramePr>
        <xdr:cNvPr id="1" name="Chart 1"/>
        <xdr:cNvGraphicFramePr/>
      </xdr:nvGraphicFramePr>
      <xdr:xfrm>
        <a:off x="4953000" y="200025"/>
        <a:ext cx="1035367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N36"/>
  <sheetViews>
    <sheetView tabSelected="1" zoomScale="85" zoomScaleNormal="85" workbookViewId="0" topLeftCell="A1">
      <selection activeCell="A3" sqref="A3"/>
    </sheetView>
  </sheetViews>
  <sheetFormatPr defaultColWidth="9.00390625" defaultRowHeight="12.75"/>
  <cols>
    <col min="1" max="1" width="29.125" style="3" customWidth="1"/>
    <col min="2" max="6" width="16.75390625" style="0" customWidth="1"/>
  </cols>
  <sheetData>
    <row r="1" spans="1:6" ht="16.5" thickBot="1">
      <c r="A1" s="75" t="s">
        <v>89</v>
      </c>
      <c r="B1" s="75"/>
      <c r="C1" s="75"/>
      <c r="D1" s="76"/>
      <c r="E1" s="76"/>
      <c r="F1" s="76"/>
    </row>
    <row r="2" spans="1:9" ht="15.75" thickBot="1">
      <c r="A2" s="25" t="s">
        <v>50</v>
      </c>
      <c r="B2" s="25" t="s">
        <v>0</v>
      </c>
      <c r="C2" s="25" t="s">
        <v>1</v>
      </c>
      <c r="D2" s="25" t="s">
        <v>2</v>
      </c>
      <c r="E2" s="25" t="s">
        <v>3</v>
      </c>
      <c r="F2" s="25" t="s">
        <v>4</v>
      </c>
      <c r="G2" s="2"/>
      <c r="I2" s="1"/>
    </row>
    <row r="3" spans="1:12" ht="14.25">
      <c r="A3" s="88" t="s">
        <v>100</v>
      </c>
      <c r="B3" s="89">
        <v>0</v>
      </c>
      <c r="C3" s="89">
        <v>-0.039908736084495966</v>
      </c>
      <c r="D3" s="89">
        <v>0.002296738489070919</v>
      </c>
      <c r="E3" s="89" t="s">
        <v>104</v>
      </c>
      <c r="F3" s="89">
        <v>-0.00989921763584728</v>
      </c>
      <c r="G3" s="58"/>
      <c r="H3" s="58"/>
      <c r="I3" s="2"/>
      <c r="J3" s="2"/>
      <c r="K3" s="2"/>
      <c r="L3" s="2"/>
    </row>
    <row r="4" spans="1:12" ht="14.25">
      <c r="A4" s="88" t="s">
        <v>101</v>
      </c>
      <c r="B4" s="89">
        <v>0</v>
      </c>
      <c r="C4" s="89">
        <v>-0.09039144482123296</v>
      </c>
      <c r="D4" s="89">
        <v>0.0019391980745784743</v>
      </c>
      <c r="E4" s="89" t="s">
        <v>104</v>
      </c>
      <c r="F4" s="89">
        <v>0.061348496774585315</v>
      </c>
      <c r="G4" s="58"/>
      <c r="H4" s="58"/>
      <c r="I4" s="2"/>
      <c r="J4" s="2"/>
      <c r="K4" s="2"/>
      <c r="L4" s="2"/>
    </row>
    <row r="5" spans="1:12" ht="15" thickBot="1">
      <c r="A5" s="79" t="s">
        <v>108</v>
      </c>
      <c r="B5" s="80">
        <v>0</v>
      </c>
      <c r="C5" s="80">
        <v>-0.19166770479258244</v>
      </c>
      <c r="D5" s="80">
        <v>0.008423694074353024</v>
      </c>
      <c r="E5" s="80" t="s">
        <v>104</v>
      </c>
      <c r="F5" s="80">
        <v>0.061492880080043055</v>
      </c>
      <c r="G5" s="58"/>
      <c r="H5" s="58"/>
      <c r="I5" s="2"/>
      <c r="J5" s="2"/>
      <c r="K5" s="2"/>
      <c r="L5" s="2"/>
    </row>
    <row r="6" spans="1:14" ht="14.25">
      <c r="A6" s="73"/>
      <c r="B6" s="72"/>
      <c r="C6" s="72"/>
      <c r="D6" s="74"/>
      <c r="E6" s="74"/>
      <c r="F6" s="74"/>
      <c r="G6" s="10"/>
      <c r="J6" s="2"/>
      <c r="K6" s="2"/>
      <c r="L6" s="2"/>
      <c r="M6" s="2"/>
      <c r="N6" s="2"/>
    </row>
    <row r="7" spans="1:14" ht="14.25">
      <c r="A7" s="73"/>
      <c r="B7" s="74"/>
      <c r="C7" s="74"/>
      <c r="D7" s="74"/>
      <c r="E7" s="74"/>
      <c r="F7" s="74"/>
      <c r="J7" s="4"/>
      <c r="K7" s="4"/>
      <c r="L7" s="4"/>
      <c r="M7" s="4"/>
      <c r="N7" s="4"/>
    </row>
    <row r="8" spans="1:6" ht="14.25">
      <c r="A8" s="73"/>
      <c r="B8" s="74"/>
      <c r="C8" s="74"/>
      <c r="D8" s="74"/>
      <c r="E8" s="74"/>
      <c r="F8" s="74"/>
    </row>
    <row r="9" spans="1:6" ht="14.25">
      <c r="A9" s="73"/>
      <c r="B9" s="74"/>
      <c r="C9" s="74"/>
      <c r="D9" s="74"/>
      <c r="E9" s="74"/>
      <c r="F9" s="74"/>
    </row>
    <row r="10" spans="1:14" ht="14.25">
      <c r="A10" s="73"/>
      <c r="B10" s="74"/>
      <c r="C10" s="74"/>
      <c r="D10" s="74"/>
      <c r="E10" s="74"/>
      <c r="F10" s="74"/>
      <c r="N10" s="10"/>
    </row>
    <row r="11" spans="1:6" ht="14.25">
      <c r="A11" s="73"/>
      <c r="B11" s="74"/>
      <c r="C11" s="74"/>
      <c r="D11" s="74"/>
      <c r="E11" s="74"/>
      <c r="F11" s="74"/>
    </row>
    <row r="12" spans="1:6" ht="14.25">
      <c r="A12" s="73"/>
      <c r="B12" s="74"/>
      <c r="C12" s="74"/>
      <c r="D12" s="74"/>
      <c r="E12" s="74"/>
      <c r="F12" s="74"/>
    </row>
    <row r="13" spans="1:6" ht="14.25">
      <c r="A13" s="73"/>
      <c r="B13" s="74"/>
      <c r="C13" s="74"/>
      <c r="D13" s="74"/>
      <c r="E13" s="74"/>
      <c r="F13" s="74"/>
    </row>
    <row r="14" spans="1:6" ht="14.25">
      <c r="A14" s="73"/>
      <c r="B14" s="74"/>
      <c r="C14" s="74"/>
      <c r="D14" s="74"/>
      <c r="E14" s="74"/>
      <c r="F14" s="74"/>
    </row>
    <row r="15" spans="1:6" ht="14.25">
      <c r="A15" s="73"/>
      <c r="B15" s="74"/>
      <c r="C15" s="74"/>
      <c r="D15" s="74"/>
      <c r="E15" s="74"/>
      <c r="F15" s="74"/>
    </row>
    <row r="16" spans="1:6" ht="14.25">
      <c r="A16" s="73"/>
      <c r="B16" s="74"/>
      <c r="C16" s="74"/>
      <c r="D16" s="74"/>
      <c r="E16" s="74"/>
      <c r="F16" s="74"/>
    </row>
    <row r="17" spans="1:6" ht="14.25">
      <c r="A17" s="73"/>
      <c r="B17" s="74"/>
      <c r="C17" s="74"/>
      <c r="D17" s="74"/>
      <c r="E17" s="74"/>
      <c r="F17" s="74"/>
    </row>
    <row r="18" spans="1:6" ht="14.25">
      <c r="A18" s="73"/>
      <c r="B18" s="74"/>
      <c r="C18" s="74"/>
      <c r="D18" s="74"/>
      <c r="E18" s="74"/>
      <c r="F18" s="74"/>
    </row>
    <row r="19" spans="1:6" ht="14.25">
      <c r="A19" s="73"/>
      <c r="B19" s="74"/>
      <c r="C19" s="74"/>
      <c r="D19" s="74"/>
      <c r="E19" s="74"/>
      <c r="F19" s="74"/>
    </row>
    <row r="20" spans="1:6" ht="14.25">
      <c r="A20" s="73"/>
      <c r="B20" s="74"/>
      <c r="C20" s="74"/>
      <c r="D20" s="74"/>
      <c r="E20" s="74"/>
      <c r="F20" s="74"/>
    </row>
    <row r="21" spans="1:6" ht="15" thickBot="1">
      <c r="A21" s="73"/>
      <c r="B21" s="74"/>
      <c r="C21" s="74"/>
      <c r="D21" s="74"/>
      <c r="E21" s="74"/>
      <c r="F21" s="74"/>
    </row>
    <row r="22" spans="1:6" ht="30.75" thickBot="1">
      <c r="A22" s="25" t="s">
        <v>74</v>
      </c>
      <c r="B22" s="18" t="s">
        <v>79</v>
      </c>
      <c r="C22" s="18" t="s">
        <v>61</v>
      </c>
      <c r="D22" s="78"/>
      <c r="E22" s="74"/>
      <c r="F22" s="74"/>
    </row>
    <row r="23" spans="1:6" ht="14.25">
      <c r="A23" s="27" t="s">
        <v>1</v>
      </c>
      <c r="B23" s="28">
        <v>-0.09039144482123296</v>
      </c>
      <c r="C23" s="65">
        <v>-0.19166770479258244</v>
      </c>
      <c r="D23" s="78"/>
      <c r="E23" s="74"/>
      <c r="F23" s="74"/>
    </row>
    <row r="24" spans="1:6" ht="14.25">
      <c r="A24" s="27" t="s">
        <v>0</v>
      </c>
      <c r="B24" s="28">
        <v>0</v>
      </c>
      <c r="C24" s="65">
        <v>0</v>
      </c>
      <c r="D24" s="78"/>
      <c r="E24" s="74"/>
      <c r="F24" s="74"/>
    </row>
    <row r="25" spans="1:6" ht="14.25">
      <c r="A25" s="27" t="s">
        <v>113</v>
      </c>
      <c r="B25" s="28">
        <v>0.0018157108041454428</v>
      </c>
      <c r="C25" s="65">
        <v>-0.02968020324518894</v>
      </c>
      <c r="D25" s="78"/>
      <c r="E25" s="74"/>
      <c r="F25" s="74"/>
    </row>
    <row r="26" spans="1:6" ht="14.25">
      <c r="A26" s="27" t="s">
        <v>114</v>
      </c>
      <c r="B26" s="28">
        <v>0.007423183491170882</v>
      </c>
      <c r="C26" s="65">
        <v>0.039718479378913374</v>
      </c>
      <c r="D26" s="78"/>
      <c r="E26" s="74"/>
      <c r="F26" s="74"/>
    </row>
    <row r="27" spans="1:6" ht="28.5">
      <c r="A27" s="27" t="s">
        <v>5</v>
      </c>
      <c r="B27" s="28">
        <v>0.008623062712881824</v>
      </c>
      <c r="C27" s="65">
        <v>0.022266070126019777</v>
      </c>
      <c r="D27" s="78"/>
      <c r="E27" s="74"/>
      <c r="F27" s="74"/>
    </row>
    <row r="28" spans="1:6" ht="14.25">
      <c r="A28" s="27" t="s">
        <v>109</v>
      </c>
      <c r="B28" s="28">
        <v>0.020796283963720796</v>
      </c>
      <c r="C28" s="65">
        <v>0.056191452588702395</v>
      </c>
      <c r="D28" s="78"/>
      <c r="E28" s="74"/>
      <c r="F28" s="74"/>
    </row>
    <row r="29" spans="1:6" ht="14.25">
      <c r="A29" s="27" t="s">
        <v>6</v>
      </c>
      <c r="B29" s="28">
        <v>0.030721650484767604</v>
      </c>
      <c r="C29" s="65">
        <v>0.20634816282609147</v>
      </c>
      <c r="D29" s="78"/>
      <c r="E29" s="74"/>
      <c r="F29" s="74"/>
    </row>
    <row r="30" spans="1:6" ht="14.25">
      <c r="A30" s="27" t="s">
        <v>110</v>
      </c>
      <c r="B30" s="28">
        <v>0.031018764704381807</v>
      </c>
      <c r="C30" s="65">
        <v>0.10158014017271055</v>
      </c>
      <c r="D30" s="78"/>
      <c r="E30" s="74"/>
      <c r="F30" s="74"/>
    </row>
    <row r="31" spans="1:6" ht="14.25">
      <c r="A31" s="27" t="s">
        <v>112</v>
      </c>
      <c r="B31" s="28">
        <v>0.03511604643623456</v>
      </c>
      <c r="C31" s="65">
        <v>0.08784491421389906</v>
      </c>
      <c r="D31" s="78"/>
      <c r="E31" s="74"/>
      <c r="F31" s="74"/>
    </row>
    <row r="32" spans="1:6" ht="28.5">
      <c r="A32" s="157" t="s">
        <v>111</v>
      </c>
      <c r="B32" s="158">
        <v>0.04228036099512189</v>
      </c>
      <c r="C32" s="159">
        <v>0.028368445826070232</v>
      </c>
      <c r="D32" s="78"/>
      <c r="E32" s="74"/>
      <c r="F32" s="74"/>
    </row>
    <row r="33" spans="1:6" ht="15" thickBot="1">
      <c r="A33" s="160" t="s">
        <v>7</v>
      </c>
      <c r="B33" s="161">
        <v>0.046062407972762065</v>
      </c>
      <c r="C33" s="161">
        <v>0.10392116831546061</v>
      </c>
      <c r="D33" s="78"/>
      <c r="E33" s="74"/>
      <c r="F33" s="74"/>
    </row>
    <row r="34" spans="1:6" ht="14.25">
      <c r="A34" s="73"/>
      <c r="B34" s="74"/>
      <c r="C34" s="74"/>
      <c r="D34" s="78"/>
      <c r="E34" s="74"/>
      <c r="F34" s="74"/>
    </row>
    <row r="36" ht="12.75">
      <c r="A36" s="3" t="s">
        <v>115</v>
      </c>
    </row>
  </sheetData>
  <autoFilter ref="A22:C22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5"/>
  <sheetViews>
    <sheetView zoomScale="85" zoomScaleNormal="85" workbookViewId="0" topLeftCell="A1">
      <selection activeCell="B3" sqref="B3"/>
    </sheetView>
  </sheetViews>
  <sheetFormatPr defaultColWidth="9.00390625" defaultRowHeight="12.75"/>
  <cols>
    <col min="1" max="1" width="4.75390625" style="31" customWidth="1"/>
    <col min="2" max="2" width="46.00390625" style="29" bestFit="1" customWidth="1"/>
    <col min="3" max="4" width="12.75390625" style="31" customWidth="1"/>
    <col min="5" max="5" width="16.75390625" style="6" customWidth="1"/>
    <col min="6" max="6" width="14.75390625" style="12" customWidth="1"/>
    <col min="7" max="7" width="14.75390625" style="6" customWidth="1"/>
    <col min="8" max="8" width="12.75390625" style="12" customWidth="1"/>
    <col min="9" max="9" width="39.125" style="29" bestFit="1" customWidth="1"/>
    <col min="10" max="10" width="22.25390625" style="29" bestFit="1" customWidth="1"/>
    <col min="11" max="11" width="35.875" style="29" customWidth="1"/>
    <col min="12" max="16384" width="9.125" style="29" customWidth="1"/>
  </cols>
  <sheetData>
    <row r="1" spans="1:10" ht="16.5" thickBot="1">
      <c r="A1" s="173" t="s">
        <v>96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0" ht="30.75" thickBot="1">
      <c r="A2" s="15" t="s">
        <v>34</v>
      </c>
      <c r="B2" s="48" t="s">
        <v>20</v>
      </c>
      <c r="C2" s="18" t="s">
        <v>30</v>
      </c>
      <c r="D2" s="18" t="s">
        <v>31</v>
      </c>
      <c r="E2" s="17" t="s">
        <v>35</v>
      </c>
      <c r="F2" s="17" t="s">
        <v>56</v>
      </c>
      <c r="G2" s="17" t="s">
        <v>57</v>
      </c>
      <c r="H2" s="18" t="s">
        <v>58</v>
      </c>
      <c r="I2" s="18" t="s">
        <v>11</v>
      </c>
      <c r="J2" s="18" t="s">
        <v>12</v>
      </c>
    </row>
    <row r="3" spans="1:11" ht="14.25" customHeight="1">
      <c r="A3" s="21">
        <v>1</v>
      </c>
      <c r="B3" s="110" t="s">
        <v>105</v>
      </c>
      <c r="C3" s="111" t="s">
        <v>33</v>
      </c>
      <c r="D3" s="112" t="s">
        <v>106</v>
      </c>
      <c r="E3" s="113">
        <v>4039906.44</v>
      </c>
      <c r="F3" s="114">
        <v>173506</v>
      </c>
      <c r="G3" s="113">
        <v>23.284</v>
      </c>
      <c r="H3" s="52">
        <v>10</v>
      </c>
      <c r="I3" s="110" t="s">
        <v>107</v>
      </c>
      <c r="J3" s="115" t="s">
        <v>66</v>
      </c>
      <c r="K3" s="49"/>
    </row>
    <row r="4" spans="1:11" ht="14.25" customHeight="1">
      <c r="A4" s="21">
        <v>2</v>
      </c>
      <c r="B4" s="110" t="s">
        <v>73</v>
      </c>
      <c r="C4" s="111" t="s">
        <v>33</v>
      </c>
      <c r="D4" s="112" t="s">
        <v>32</v>
      </c>
      <c r="E4" s="113">
        <v>3632551.69</v>
      </c>
      <c r="F4" s="114">
        <v>152637</v>
      </c>
      <c r="G4" s="113">
        <v>23.7986</v>
      </c>
      <c r="H4" s="52">
        <v>100</v>
      </c>
      <c r="I4" s="110" t="s">
        <v>90</v>
      </c>
      <c r="J4" s="115" t="s">
        <v>66</v>
      </c>
      <c r="K4" s="49"/>
    </row>
    <row r="5" spans="1:10" ht="15.75" thickBot="1">
      <c r="A5" s="174" t="s">
        <v>42</v>
      </c>
      <c r="B5" s="175"/>
      <c r="C5" s="116" t="s">
        <v>43</v>
      </c>
      <c r="D5" s="116" t="s">
        <v>43</v>
      </c>
      <c r="E5" s="99">
        <f>SUM(E3:E4)</f>
        <v>7672458.13</v>
      </c>
      <c r="F5" s="100">
        <f>SUM(F3:F4)</f>
        <v>326143</v>
      </c>
      <c r="G5" s="116" t="s">
        <v>43</v>
      </c>
      <c r="H5" s="116" t="s">
        <v>43</v>
      </c>
      <c r="I5" s="116" t="s">
        <v>43</v>
      </c>
      <c r="J5" s="116" t="s">
        <v>43</v>
      </c>
    </row>
  </sheetData>
  <mergeCells count="2">
    <mergeCell ref="A1:J1"/>
    <mergeCell ref="A5:B5"/>
  </mergeCells>
  <printOptions/>
  <pageMargins left="0.75" right="0.75" top="1" bottom="1" header="0.5" footer="0.5"/>
  <pageSetup fitToHeight="1" fitToWidth="1" horizontalDpi="600" verticalDpi="600" orientation="landscape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J11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375" style="31" customWidth="1"/>
    <col min="2" max="2" width="46.75390625" style="31" customWidth="1"/>
    <col min="3" max="4" width="14.75390625" style="30" customWidth="1"/>
    <col min="5" max="8" width="12.75390625" style="31" customWidth="1"/>
    <col min="9" max="9" width="16.125" style="31" bestFit="1" customWidth="1"/>
    <col min="10" max="10" width="19.125" style="31" customWidth="1"/>
    <col min="11" max="16384" width="9.125" style="31" customWidth="1"/>
  </cols>
  <sheetData>
    <row r="1" spans="1:10" s="50" customFormat="1" ht="16.5" thickBot="1">
      <c r="A1" s="185" t="s">
        <v>88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0" s="22" customFormat="1" ht="15.75" customHeight="1" thickBot="1">
      <c r="A2" s="178" t="s">
        <v>34</v>
      </c>
      <c r="B2" s="103"/>
      <c r="C2" s="104"/>
      <c r="D2" s="105"/>
      <c r="E2" s="180" t="s">
        <v>60</v>
      </c>
      <c r="F2" s="180"/>
      <c r="G2" s="180"/>
      <c r="H2" s="180"/>
      <c r="I2" s="180"/>
      <c r="J2" s="180"/>
    </row>
    <row r="3" spans="1:10" s="22" customFormat="1" ht="60.75" thickBot="1">
      <c r="A3" s="179"/>
      <c r="B3" s="106" t="s">
        <v>20</v>
      </c>
      <c r="C3" s="26" t="s">
        <v>8</v>
      </c>
      <c r="D3" s="26" t="s">
        <v>9</v>
      </c>
      <c r="E3" s="17" t="s">
        <v>84</v>
      </c>
      <c r="F3" s="17" t="s">
        <v>102</v>
      </c>
      <c r="G3" s="17" t="s">
        <v>97</v>
      </c>
      <c r="H3" s="17" t="s">
        <v>78</v>
      </c>
      <c r="I3" s="17" t="s">
        <v>44</v>
      </c>
      <c r="J3" s="17" t="s">
        <v>85</v>
      </c>
    </row>
    <row r="4" spans="1:10" s="22" customFormat="1" ht="14.25" collapsed="1">
      <c r="A4" s="21">
        <v>1</v>
      </c>
      <c r="B4" s="27" t="s">
        <v>73</v>
      </c>
      <c r="C4" s="107">
        <v>40555</v>
      </c>
      <c r="D4" s="107">
        <v>40626</v>
      </c>
      <c r="E4" s="101">
        <v>-0.00123803408580625</v>
      </c>
      <c r="F4" s="101">
        <v>0.020601933253853177</v>
      </c>
      <c r="G4" s="101">
        <v>0.10149636438532439</v>
      </c>
      <c r="H4" s="101">
        <v>0.059146580268451654</v>
      </c>
      <c r="I4" s="101">
        <v>-0.762014</v>
      </c>
      <c r="J4" s="108">
        <v>-0.10436056633067536</v>
      </c>
    </row>
    <row r="5" spans="1:10" s="22" customFormat="1" ht="14.25">
      <c r="A5" s="21">
        <v>2</v>
      </c>
      <c r="B5" s="27" t="s">
        <v>105</v>
      </c>
      <c r="C5" s="107">
        <v>41848</v>
      </c>
      <c r="D5" s="107">
        <v>42032</v>
      </c>
      <c r="E5" s="101">
        <v>0.12393502763497688</v>
      </c>
      <c r="F5" s="101">
        <v>0.10238382690623293</v>
      </c>
      <c r="G5" s="101">
        <v>0.2702742513598002</v>
      </c>
      <c r="H5" s="101">
        <v>0.19155817571440248</v>
      </c>
      <c r="I5" s="101">
        <v>1.3283999999999998</v>
      </c>
      <c r="J5" s="108">
        <v>0.09652044219794598</v>
      </c>
    </row>
    <row r="6" spans="1:10" s="22" customFormat="1" ht="15.75" collapsed="1" thickBot="1">
      <c r="A6" s="21"/>
      <c r="B6" s="151" t="s">
        <v>99</v>
      </c>
      <c r="C6" s="152" t="s">
        <v>43</v>
      </c>
      <c r="D6" s="152" t="s">
        <v>43</v>
      </c>
      <c r="E6" s="153">
        <f>AVERAGE(E4:E5)</f>
        <v>0.061348496774585315</v>
      </c>
      <c r="F6" s="153">
        <f>AVERAGE(F4:F5)</f>
        <v>0.061492880080043055</v>
      </c>
      <c r="G6" s="153">
        <f>AVERAGE(G4:G5)</f>
        <v>0.1858853078725623</v>
      </c>
      <c r="H6" s="153">
        <f>AVERAGE(H4:H5)</f>
        <v>0.12535237799142707</v>
      </c>
      <c r="I6" s="152" t="s">
        <v>43</v>
      </c>
      <c r="J6" s="153">
        <f>AVERAGE(J4:J5)</f>
        <v>-0.0039200620663646935</v>
      </c>
    </row>
    <row r="7" spans="1:10" s="22" customFormat="1" ht="14.25">
      <c r="A7" s="187" t="s">
        <v>86</v>
      </c>
      <c r="B7" s="187"/>
      <c r="C7" s="187"/>
      <c r="D7" s="187"/>
      <c r="E7" s="187"/>
      <c r="F7" s="187"/>
      <c r="G7" s="187"/>
      <c r="H7" s="187"/>
      <c r="I7" s="187"/>
      <c r="J7" s="187"/>
    </row>
    <row r="8" spans="3:4" s="22" customFormat="1" ht="15.75" customHeight="1">
      <c r="C8" s="64"/>
      <c r="D8" s="64"/>
    </row>
    <row r="9" spans="2:8" ht="14.25">
      <c r="B9" s="29"/>
      <c r="C9" s="109"/>
      <c r="E9" s="109"/>
      <c r="F9" s="109"/>
      <c r="G9" s="109"/>
      <c r="H9" s="109"/>
    </row>
    <row r="10" spans="2:5" ht="14.25">
      <c r="B10" s="29"/>
      <c r="C10" s="109"/>
      <c r="E10" s="109"/>
    </row>
    <row r="11" spans="5:6" ht="14.25">
      <c r="E11" s="109"/>
      <c r="F11" s="109"/>
    </row>
  </sheetData>
  <mergeCells count="4">
    <mergeCell ref="A1:J1"/>
    <mergeCell ref="A2:A3"/>
    <mergeCell ref="E2:J2"/>
    <mergeCell ref="A7:J7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G117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00390625" style="20" customWidth="1"/>
    <col min="2" max="2" width="50.75390625" style="20" customWidth="1"/>
    <col min="3" max="3" width="24.75390625" style="20" customWidth="1"/>
    <col min="4" max="4" width="24.75390625" style="51" customWidth="1"/>
    <col min="5" max="7" width="24.75390625" style="20" customWidth="1"/>
    <col min="8" max="16384" width="9.125" style="20" customWidth="1"/>
  </cols>
  <sheetData>
    <row r="1" spans="1:7" s="29" customFormat="1" ht="16.5" thickBot="1">
      <c r="A1" s="182" t="s">
        <v>82</v>
      </c>
      <c r="B1" s="182"/>
      <c r="C1" s="182"/>
      <c r="D1" s="182"/>
      <c r="E1" s="182"/>
      <c r="F1" s="182"/>
      <c r="G1" s="182"/>
    </row>
    <row r="2" spans="1:7" s="29" customFormat="1" ht="15.75" customHeight="1" thickBot="1">
      <c r="A2" s="191" t="s">
        <v>34</v>
      </c>
      <c r="B2" s="91"/>
      <c r="C2" s="183" t="s">
        <v>21</v>
      </c>
      <c r="D2" s="188"/>
      <c r="E2" s="189" t="s">
        <v>59</v>
      </c>
      <c r="F2" s="190"/>
      <c r="G2" s="92"/>
    </row>
    <row r="3" spans="1:7" s="29" customFormat="1" ht="45.75" thickBot="1">
      <c r="A3" s="179"/>
      <c r="B3" s="35" t="s">
        <v>20</v>
      </c>
      <c r="C3" s="35" t="s">
        <v>45</v>
      </c>
      <c r="D3" s="35" t="s">
        <v>23</v>
      </c>
      <c r="E3" s="35" t="s">
        <v>24</v>
      </c>
      <c r="F3" s="35" t="s">
        <v>23</v>
      </c>
      <c r="G3" s="36" t="s">
        <v>92</v>
      </c>
    </row>
    <row r="4" spans="1:7" s="29" customFormat="1" ht="14.25">
      <c r="A4" s="21">
        <v>1</v>
      </c>
      <c r="B4" s="37" t="s">
        <v>105</v>
      </c>
      <c r="C4" s="38">
        <v>445.4621899999999</v>
      </c>
      <c r="D4" s="101">
        <v>0.12393075508126183</v>
      </c>
      <c r="E4" s="39">
        <v>0</v>
      </c>
      <c r="F4" s="101">
        <v>0</v>
      </c>
      <c r="G4" s="40">
        <v>0</v>
      </c>
    </row>
    <row r="5" spans="1:7" s="29" customFormat="1" ht="14.25">
      <c r="A5" s="21">
        <v>2</v>
      </c>
      <c r="B5" s="37" t="s">
        <v>73</v>
      </c>
      <c r="C5" s="38">
        <v>-4.49175</v>
      </c>
      <c r="D5" s="101">
        <v>-0.001235000371620527</v>
      </c>
      <c r="E5" s="39">
        <v>0</v>
      </c>
      <c r="F5" s="101">
        <v>0</v>
      </c>
      <c r="G5" s="40">
        <v>0</v>
      </c>
    </row>
    <row r="6" spans="1:7" s="29" customFormat="1" ht="15.75" thickBot="1">
      <c r="A6" s="119"/>
      <c r="B6" s="93" t="s">
        <v>42</v>
      </c>
      <c r="C6" s="94">
        <v>440.9704399999999</v>
      </c>
      <c r="D6" s="98">
        <v>0.060979214637921886</v>
      </c>
      <c r="E6" s="95">
        <v>0</v>
      </c>
      <c r="F6" s="98">
        <v>0</v>
      </c>
      <c r="G6" s="120">
        <v>0</v>
      </c>
    </row>
    <row r="7" spans="2:7" s="29" customFormat="1" ht="15">
      <c r="B7" s="162"/>
      <c r="C7" s="131"/>
      <c r="D7" s="163"/>
      <c r="E7" s="164"/>
      <c r="F7" s="163"/>
      <c r="G7" s="131"/>
    </row>
    <row r="8" spans="2:7" s="29" customFormat="1" ht="15">
      <c r="B8" s="162"/>
      <c r="C8" s="131"/>
      <c r="D8" s="163"/>
      <c r="E8" s="164"/>
      <c r="F8" s="163"/>
      <c r="G8" s="131"/>
    </row>
    <row r="9" s="29" customFormat="1" ht="14.25">
      <c r="D9" s="6"/>
    </row>
    <row r="10" s="29" customFormat="1" ht="14.25">
      <c r="D10" s="6"/>
    </row>
    <row r="11" s="29" customFormat="1" ht="14.25">
      <c r="D11" s="6"/>
    </row>
    <row r="12" s="29" customFormat="1" ht="14.25">
      <c r="D12" s="6"/>
    </row>
    <row r="13" s="29" customFormat="1" ht="14.25">
      <c r="D13" s="6"/>
    </row>
    <row r="14" s="29" customFormat="1" ht="14.25">
      <c r="D14" s="6"/>
    </row>
    <row r="15" s="29" customFormat="1" ht="14.25">
      <c r="D15" s="6"/>
    </row>
    <row r="16" s="29" customFormat="1" ht="14.25">
      <c r="D16" s="6"/>
    </row>
    <row r="17" s="29" customFormat="1" ht="14.25">
      <c r="D17" s="6"/>
    </row>
    <row r="18" s="29" customFormat="1" ht="14.25">
      <c r="D18" s="6"/>
    </row>
    <row r="19" s="29" customFormat="1" ht="14.25">
      <c r="D19" s="6"/>
    </row>
    <row r="20" s="29" customFormat="1" ht="14.25">
      <c r="D20" s="6"/>
    </row>
    <row r="21" s="29" customFormat="1" ht="14.25">
      <c r="D21" s="6"/>
    </row>
    <row r="22" s="29" customFormat="1" ht="14.25">
      <c r="D22" s="6"/>
    </row>
    <row r="23" s="29" customFormat="1" ht="14.25">
      <c r="D23" s="6"/>
    </row>
    <row r="24" s="29" customFormat="1" ht="14.25">
      <c r="D24" s="6"/>
    </row>
    <row r="25" s="29" customFormat="1" ht="14.25">
      <c r="D25" s="6"/>
    </row>
    <row r="26" s="29" customFormat="1" ht="14.25">
      <c r="D26" s="6"/>
    </row>
    <row r="27" s="29" customFormat="1" ht="14.25">
      <c r="D27" s="6"/>
    </row>
    <row r="28" s="29" customFormat="1" ht="14.25">
      <c r="D28" s="6"/>
    </row>
    <row r="29" s="29" customFormat="1" ht="14.25">
      <c r="D29" s="6"/>
    </row>
    <row r="30" spans="2:5" s="29" customFormat="1" ht="15" thickBot="1">
      <c r="B30" s="82"/>
      <c r="C30" s="82"/>
      <c r="D30" s="83"/>
      <c r="E30" s="82"/>
    </row>
    <row r="31" s="29" customFormat="1" ht="14.25"/>
    <row r="32" s="29" customFormat="1" ht="14.25"/>
    <row r="33" s="29" customFormat="1" ht="14.25"/>
    <row r="34" s="29" customFormat="1" ht="14.25"/>
    <row r="35" s="29" customFormat="1" ht="14.25"/>
    <row r="36" spans="2:5" s="29" customFormat="1" ht="30.75" thickBot="1">
      <c r="B36" s="47" t="s">
        <v>20</v>
      </c>
      <c r="C36" s="35" t="s">
        <v>48</v>
      </c>
      <c r="D36" s="35" t="s">
        <v>49</v>
      </c>
      <c r="E36" s="36" t="s">
        <v>46</v>
      </c>
    </row>
    <row r="37" spans="2:5" s="29" customFormat="1" ht="14.25">
      <c r="B37" s="165" t="str">
        <f aca="true" t="shared" si="0" ref="B37:D38">B4</f>
        <v>КІНТО-Голд</v>
      </c>
      <c r="C37" s="166">
        <f t="shared" si="0"/>
        <v>445.4621899999999</v>
      </c>
      <c r="D37" s="167">
        <f t="shared" si="0"/>
        <v>0.12393075508126183</v>
      </c>
      <c r="E37" s="168">
        <f>G4</f>
        <v>0</v>
      </c>
    </row>
    <row r="38" spans="2:5" s="29" customFormat="1" ht="14.25">
      <c r="B38" s="169" t="str">
        <f t="shared" si="0"/>
        <v>Індекс Української Біржі</v>
      </c>
      <c r="C38" s="170">
        <f t="shared" si="0"/>
        <v>-4.49175</v>
      </c>
      <c r="D38" s="171">
        <f t="shared" si="0"/>
        <v>-0.001235000371620527</v>
      </c>
      <c r="E38" s="172">
        <f>G5</f>
        <v>0</v>
      </c>
    </row>
    <row r="39" spans="2:6" ht="14.25">
      <c r="B39" s="29"/>
      <c r="C39" s="29"/>
      <c r="D39" s="6"/>
      <c r="F39" s="19"/>
    </row>
    <row r="40" spans="2:6" ht="14.25">
      <c r="B40" s="29"/>
      <c r="C40" s="29"/>
      <c r="D40" s="6"/>
      <c r="F40" s="19"/>
    </row>
    <row r="41" spans="2:6" ht="14.25">
      <c r="B41" s="29"/>
      <c r="C41" s="29"/>
      <c r="D41" s="6"/>
      <c r="F41" s="19"/>
    </row>
    <row r="42" spans="2:6" ht="14.25">
      <c r="B42" s="29"/>
      <c r="C42" s="29"/>
      <c r="D42" s="6"/>
      <c r="F42" s="19"/>
    </row>
    <row r="43" spans="2:6" ht="14.25">
      <c r="B43" s="29"/>
      <c r="C43" s="29"/>
      <c r="D43" s="6"/>
      <c r="F43" s="19"/>
    </row>
    <row r="44" spans="2:6" ht="14.25">
      <c r="B44" s="29"/>
      <c r="C44" s="29"/>
      <c r="D44" s="6"/>
      <c r="F44" s="19"/>
    </row>
    <row r="45" spans="2:4" ht="14.25">
      <c r="B45" s="29"/>
      <c r="C45" s="29"/>
      <c r="D45" s="6"/>
    </row>
    <row r="46" spans="2:4" ht="14.25">
      <c r="B46" s="29"/>
      <c r="C46" s="29"/>
      <c r="D46" s="6"/>
    </row>
    <row r="47" spans="2:4" ht="14.25">
      <c r="B47" s="29"/>
      <c r="C47" s="29"/>
      <c r="D47" s="6"/>
    </row>
    <row r="48" spans="2:4" ht="14.25">
      <c r="B48" s="29"/>
      <c r="C48" s="29"/>
      <c r="D48" s="6"/>
    </row>
    <row r="49" spans="2:4" ht="14.25">
      <c r="B49" s="29"/>
      <c r="C49" s="29"/>
      <c r="D49" s="6"/>
    </row>
    <row r="50" spans="2:4" ht="14.25">
      <c r="B50" s="29"/>
      <c r="C50" s="29"/>
      <c r="D50" s="6"/>
    </row>
    <row r="51" spans="2:4" ht="14.25">
      <c r="B51" s="29"/>
      <c r="C51" s="29"/>
      <c r="D51" s="6"/>
    </row>
    <row r="52" spans="2:4" ht="14.25">
      <c r="B52" s="29"/>
      <c r="C52" s="29"/>
      <c r="D52" s="6"/>
    </row>
    <row r="53" spans="2:4" ht="14.25">
      <c r="B53" s="29"/>
      <c r="C53" s="29"/>
      <c r="D53" s="6"/>
    </row>
    <row r="54" spans="2:4" ht="14.25">
      <c r="B54" s="29"/>
      <c r="C54" s="29"/>
      <c r="D54" s="6"/>
    </row>
    <row r="55" spans="2:4" ht="14.25">
      <c r="B55" s="29"/>
      <c r="C55" s="29"/>
      <c r="D55" s="6"/>
    </row>
    <row r="56" spans="2:4" ht="14.25">
      <c r="B56" s="29"/>
      <c r="C56" s="29"/>
      <c r="D56" s="6"/>
    </row>
    <row r="57" spans="2:4" ht="14.25">
      <c r="B57" s="29"/>
      <c r="C57" s="29"/>
      <c r="D57" s="6"/>
    </row>
    <row r="58" spans="2:4" ht="14.25">
      <c r="B58" s="29"/>
      <c r="C58" s="29"/>
      <c r="D58" s="6"/>
    </row>
    <row r="59" spans="2:4" ht="14.25">
      <c r="B59" s="29"/>
      <c r="C59" s="29"/>
      <c r="D59" s="6"/>
    </row>
    <row r="60" spans="2:4" ht="14.25">
      <c r="B60" s="29"/>
      <c r="C60" s="29"/>
      <c r="D60" s="6"/>
    </row>
    <row r="61" spans="2:4" ht="14.25">
      <c r="B61" s="29"/>
      <c r="C61" s="29"/>
      <c r="D61" s="6"/>
    </row>
    <row r="62" spans="2:4" ht="14.25">
      <c r="B62" s="29"/>
      <c r="C62" s="29"/>
      <c r="D62" s="6"/>
    </row>
    <row r="63" spans="2:4" ht="14.25">
      <c r="B63" s="29"/>
      <c r="C63" s="29"/>
      <c r="D63" s="6"/>
    </row>
    <row r="64" spans="2:4" ht="14.25">
      <c r="B64" s="29"/>
      <c r="C64" s="29"/>
      <c r="D64" s="6"/>
    </row>
    <row r="65" spans="2:4" ht="14.25">
      <c r="B65" s="29"/>
      <c r="C65" s="29"/>
      <c r="D65" s="6"/>
    </row>
    <row r="66" spans="2:4" ht="14.25">
      <c r="B66" s="29"/>
      <c r="C66" s="29"/>
      <c r="D66" s="6"/>
    </row>
    <row r="67" spans="2:4" ht="14.25">
      <c r="B67" s="29"/>
      <c r="C67" s="29"/>
      <c r="D67" s="6"/>
    </row>
    <row r="68" spans="2:4" ht="14.25">
      <c r="B68" s="29"/>
      <c r="C68" s="29"/>
      <c r="D68" s="6"/>
    </row>
    <row r="69" spans="2:4" ht="14.25">
      <c r="B69" s="29"/>
      <c r="C69" s="29"/>
      <c r="D69" s="6"/>
    </row>
    <row r="70" spans="2:4" ht="14.25">
      <c r="B70" s="29"/>
      <c r="C70" s="29"/>
      <c r="D70" s="6"/>
    </row>
    <row r="71" spans="2:4" ht="14.25">
      <c r="B71" s="29"/>
      <c r="C71" s="29"/>
      <c r="D71" s="6"/>
    </row>
    <row r="72" spans="2:4" ht="14.25">
      <c r="B72" s="29"/>
      <c r="C72" s="29"/>
      <c r="D72" s="6"/>
    </row>
    <row r="73" spans="2:4" ht="14.25">
      <c r="B73" s="29"/>
      <c r="C73" s="29"/>
      <c r="D73" s="6"/>
    </row>
    <row r="74" spans="2:4" ht="14.25">
      <c r="B74" s="29"/>
      <c r="C74" s="29"/>
      <c r="D74" s="6"/>
    </row>
    <row r="75" spans="2:4" ht="14.25">
      <c r="B75" s="29"/>
      <c r="C75" s="29"/>
      <c r="D75" s="6"/>
    </row>
    <row r="76" spans="2:4" ht="14.25">
      <c r="B76" s="29"/>
      <c r="C76" s="29"/>
      <c r="D76" s="6"/>
    </row>
    <row r="77" spans="2:4" ht="14.25">
      <c r="B77" s="29"/>
      <c r="C77" s="29"/>
      <c r="D77" s="6"/>
    </row>
    <row r="78" spans="2:4" ht="14.25">
      <c r="B78" s="29"/>
      <c r="C78" s="29"/>
      <c r="D78" s="6"/>
    </row>
    <row r="79" spans="2:4" ht="14.25">
      <c r="B79" s="29"/>
      <c r="C79" s="29"/>
      <c r="D79" s="6"/>
    </row>
    <row r="80" spans="2:4" ht="14.25">
      <c r="B80" s="29"/>
      <c r="C80" s="29"/>
      <c r="D80" s="6"/>
    </row>
    <row r="81" spans="2:4" ht="14.25">
      <c r="B81" s="29"/>
      <c r="C81" s="29"/>
      <c r="D81" s="6"/>
    </row>
    <row r="82" spans="2:4" ht="14.25">
      <c r="B82" s="29"/>
      <c r="C82" s="29"/>
      <c r="D82" s="6"/>
    </row>
    <row r="83" spans="2:4" ht="14.25">
      <c r="B83" s="29"/>
      <c r="C83" s="29"/>
      <c r="D83" s="6"/>
    </row>
    <row r="84" spans="2:4" ht="14.25">
      <c r="B84" s="29"/>
      <c r="C84" s="29"/>
      <c r="D84" s="6"/>
    </row>
    <row r="85" spans="2:4" ht="14.25">
      <c r="B85" s="29"/>
      <c r="C85" s="29"/>
      <c r="D85" s="6"/>
    </row>
    <row r="86" spans="2:4" ht="14.25">
      <c r="B86" s="29"/>
      <c r="C86" s="29"/>
      <c r="D86" s="6"/>
    </row>
    <row r="87" spans="2:4" ht="14.25">
      <c r="B87" s="29"/>
      <c r="C87" s="29"/>
      <c r="D87" s="6"/>
    </row>
    <row r="88" spans="2:4" ht="14.25">
      <c r="B88" s="29"/>
      <c r="C88" s="29"/>
      <c r="D88" s="6"/>
    </row>
    <row r="89" spans="2:4" ht="14.25">
      <c r="B89" s="29"/>
      <c r="C89" s="29"/>
      <c r="D89" s="6"/>
    </row>
    <row r="90" spans="2:4" ht="14.25">
      <c r="B90" s="29"/>
      <c r="C90" s="29"/>
      <c r="D90" s="6"/>
    </row>
    <row r="91" spans="2:4" ht="14.25">
      <c r="B91" s="29"/>
      <c r="C91" s="29"/>
      <c r="D91" s="6"/>
    </row>
    <row r="92" spans="2:4" ht="14.25">
      <c r="B92" s="29"/>
      <c r="C92" s="29"/>
      <c r="D92" s="6"/>
    </row>
    <row r="93" spans="2:4" ht="14.25">
      <c r="B93" s="29"/>
      <c r="C93" s="29"/>
      <c r="D93" s="6"/>
    </row>
    <row r="94" spans="2:4" ht="14.25">
      <c r="B94" s="29"/>
      <c r="C94" s="29"/>
      <c r="D94" s="6"/>
    </row>
    <row r="95" spans="2:4" ht="14.25">
      <c r="B95" s="29"/>
      <c r="C95" s="29"/>
      <c r="D95" s="6"/>
    </row>
    <row r="96" spans="2:4" ht="14.25">
      <c r="B96" s="29"/>
      <c r="C96" s="29"/>
      <c r="D96" s="6"/>
    </row>
    <row r="97" spans="2:4" ht="14.25">
      <c r="B97" s="29"/>
      <c r="C97" s="29"/>
      <c r="D97" s="6"/>
    </row>
    <row r="98" spans="2:4" ht="14.25">
      <c r="B98" s="29"/>
      <c r="C98" s="29"/>
      <c r="D98" s="6"/>
    </row>
    <row r="99" spans="2:4" ht="14.25">
      <c r="B99" s="29"/>
      <c r="C99" s="29"/>
      <c r="D99" s="6"/>
    </row>
    <row r="100" spans="2:4" ht="14.25">
      <c r="B100" s="29"/>
      <c r="C100" s="29"/>
      <c r="D100" s="6"/>
    </row>
    <row r="101" spans="2:4" ht="14.25">
      <c r="B101" s="29"/>
      <c r="C101" s="29"/>
      <c r="D101" s="6"/>
    </row>
    <row r="102" spans="2:4" ht="14.25">
      <c r="B102" s="29"/>
      <c r="C102" s="29"/>
      <c r="D102" s="6"/>
    </row>
    <row r="103" spans="2:4" ht="14.25">
      <c r="B103" s="29"/>
      <c r="C103" s="29"/>
      <c r="D103" s="6"/>
    </row>
    <row r="104" spans="2:4" ht="14.25">
      <c r="B104" s="29"/>
      <c r="C104" s="29"/>
      <c r="D104" s="6"/>
    </row>
    <row r="105" spans="2:4" ht="14.25">
      <c r="B105" s="29"/>
      <c r="C105" s="29"/>
      <c r="D105" s="6"/>
    </row>
    <row r="106" spans="2:4" ht="14.25">
      <c r="B106" s="29"/>
      <c r="C106" s="29"/>
      <c r="D106" s="6"/>
    </row>
    <row r="107" spans="2:4" ht="14.25">
      <c r="B107" s="29"/>
      <c r="C107" s="29"/>
      <c r="D107" s="6"/>
    </row>
    <row r="108" spans="2:4" ht="14.25">
      <c r="B108" s="29"/>
      <c r="C108" s="29"/>
      <c r="D108" s="6"/>
    </row>
    <row r="109" spans="2:4" ht="14.25">
      <c r="B109" s="29"/>
      <c r="C109" s="29"/>
      <c r="D109" s="6"/>
    </row>
    <row r="110" spans="2:4" ht="14.25">
      <c r="B110" s="29"/>
      <c r="C110" s="29"/>
      <c r="D110" s="6"/>
    </row>
    <row r="111" spans="2:4" ht="14.25">
      <c r="B111" s="29"/>
      <c r="C111" s="29"/>
      <c r="D111" s="6"/>
    </row>
    <row r="112" spans="2:4" ht="14.25">
      <c r="B112" s="29"/>
      <c r="C112" s="29"/>
      <c r="D112" s="6"/>
    </row>
    <row r="113" spans="2:4" ht="14.25">
      <c r="B113" s="29"/>
      <c r="C113" s="29"/>
      <c r="D113" s="6"/>
    </row>
    <row r="114" spans="2:4" ht="14.25">
      <c r="B114" s="29"/>
      <c r="C114" s="29"/>
      <c r="D114" s="6"/>
    </row>
    <row r="115" spans="2:4" ht="14.25">
      <c r="B115" s="29"/>
      <c r="C115" s="29"/>
      <c r="D115" s="6"/>
    </row>
    <row r="116" spans="2:4" ht="14.25">
      <c r="B116" s="29"/>
      <c r="C116" s="29"/>
      <c r="D116" s="6"/>
    </row>
    <row r="117" spans="2:4" ht="14.25">
      <c r="B117" s="29"/>
      <c r="C117" s="29"/>
      <c r="D117" s="6"/>
    </row>
  </sheetData>
  <mergeCells count="4">
    <mergeCell ref="C2:D2"/>
    <mergeCell ref="E2:F2"/>
    <mergeCell ref="A2:A3"/>
    <mergeCell ref="A1:G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D14"/>
  <sheetViews>
    <sheetView zoomScale="85" zoomScaleNormal="85" workbookViewId="0" topLeftCell="A1">
      <selection activeCell="A2" sqref="A2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66" t="s">
        <v>20</v>
      </c>
      <c r="B1" s="67" t="s">
        <v>76</v>
      </c>
      <c r="C1" s="10"/>
      <c r="D1" s="10"/>
    </row>
    <row r="2" spans="1:4" ht="14.25">
      <c r="A2" s="27" t="s">
        <v>73</v>
      </c>
      <c r="B2" s="139">
        <v>-0.00123803408580625</v>
      </c>
      <c r="C2" s="10"/>
      <c r="D2" s="10"/>
    </row>
    <row r="3" spans="1:4" ht="14.25">
      <c r="A3" s="27" t="s">
        <v>105</v>
      </c>
      <c r="B3" s="139">
        <v>0.12393502763497688</v>
      </c>
      <c r="C3" s="10"/>
      <c r="D3" s="10"/>
    </row>
    <row r="4" spans="1:4" ht="14.25">
      <c r="A4" s="27" t="s">
        <v>25</v>
      </c>
      <c r="B4" s="140">
        <v>0.061348496774585315</v>
      </c>
      <c r="C4" s="10"/>
      <c r="D4" s="10"/>
    </row>
    <row r="5" spans="1:4" ht="14.25">
      <c r="A5" s="27" t="s">
        <v>1</v>
      </c>
      <c r="B5" s="140">
        <v>-0.09039144482123296</v>
      </c>
      <c r="C5" s="10"/>
      <c r="D5" s="10"/>
    </row>
    <row r="6" spans="1:4" ht="14.25">
      <c r="A6" s="27" t="s">
        <v>0</v>
      </c>
      <c r="B6" s="140">
        <v>0</v>
      </c>
      <c r="C6" s="10"/>
      <c r="D6" s="10"/>
    </row>
    <row r="7" spans="1:4" ht="14.25">
      <c r="A7" s="27" t="s">
        <v>26</v>
      </c>
      <c r="B7" s="140">
        <v>0.025922991963555297</v>
      </c>
      <c r="C7" s="10"/>
      <c r="D7" s="10"/>
    </row>
    <row r="8" spans="1:4" ht="14.25">
      <c r="A8" s="27" t="s">
        <v>27</v>
      </c>
      <c r="B8" s="140">
        <v>0.026539457284322276</v>
      </c>
      <c r="C8" s="10"/>
      <c r="D8" s="10"/>
    </row>
    <row r="9" spans="1:4" ht="14.25">
      <c r="A9" s="27" t="s">
        <v>28</v>
      </c>
      <c r="B9" s="140">
        <v>0.011917808219178082</v>
      </c>
      <c r="C9" s="10"/>
      <c r="D9" s="10"/>
    </row>
    <row r="10" spans="1:4" ht="15" thickBot="1">
      <c r="A10" s="79" t="s">
        <v>103</v>
      </c>
      <c r="B10" s="141">
        <v>0.11953327360471389</v>
      </c>
      <c r="C10" s="10"/>
      <c r="D10" s="10"/>
    </row>
    <row r="11" spans="3:4" ht="12.75">
      <c r="C11" s="10"/>
      <c r="D11" s="10"/>
    </row>
    <row r="12" spans="1:4" ht="12.75">
      <c r="A12" s="10"/>
      <c r="B12" s="10"/>
      <c r="C12" s="10"/>
      <c r="D12" s="10"/>
    </row>
    <row r="13" spans="2:4" ht="12.75">
      <c r="B13" s="10"/>
      <c r="C13" s="10"/>
      <c r="D13" s="10"/>
    </row>
    <row r="14" ht="12.75">
      <c r="C14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I31"/>
  <sheetViews>
    <sheetView zoomScale="85" zoomScaleNormal="85" workbookViewId="0" topLeftCell="A1">
      <selection activeCell="B3" sqref="B3"/>
    </sheetView>
  </sheetViews>
  <sheetFormatPr defaultColWidth="9.125" defaultRowHeight="12.75"/>
  <cols>
    <col min="1" max="1" width="4.75390625" style="22" customWidth="1"/>
    <col min="2" max="2" width="61.75390625" style="20" bestFit="1" customWidth="1"/>
    <col min="3" max="3" width="18.75390625" style="23" customWidth="1"/>
    <col min="4" max="4" width="14.75390625" style="24" customWidth="1"/>
    <col min="5" max="5" width="14.75390625" style="23" customWidth="1"/>
    <col min="6" max="6" width="14.75390625" style="24" customWidth="1"/>
    <col min="7" max="7" width="42.875" style="20" bestFit="1" customWidth="1"/>
    <col min="8" max="8" width="29.375" style="20" bestFit="1" customWidth="1"/>
    <col min="9" max="18" width="4.75390625" style="20" customWidth="1"/>
    <col min="19" max="16384" width="9.125" style="20" customWidth="1"/>
  </cols>
  <sheetData>
    <row r="1" spans="1:9" s="14" customFormat="1" ht="16.5" thickBot="1">
      <c r="A1" s="173" t="s">
        <v>94</v>
      </c>
      <c r="B1" s="173"/>
      <c r="C1" s="173"/>
      <c r="D1" s="173"/>
      <c r="E1" s="173"/>
      <c r="F1" s="173"/>
      <c r="G1" s="173"/>
      <c r="H1" s="173"/>
      <c r="I1" s="13"/>
    </row>
    <row r="2" spans="1:9" ht="30.75" thickBot="1">
      <c r="A2" s="15" t="s">
        <v>34</v>
      </c>
      <c r="B2" s="16" t="s">
        <v>77</v>
      </c>
      <c r="C2" s="17" t="s">
        <v>35</v>
      </c>
      <c r="D2" s="17" t="s">
        <v>36</v>
      </c>
      <c r="E2" s="17" t="s">
        <v>37</v>
      </c>
      <c r="F2" s="17" t="s">
        <v>10</v>
      </c>
      <c r="G2" s="17" t="s">
        <v>11</v>
      </c>
      <c r="H2" s="18" t="s">
        <v>12</v>
      </c>
      <c r="I2" s="19"/>
    </row>
    <row r="3" spans="1:9" ht="14.25">
      <c r="A3" s="21">
        <v>1</v>
      </c>
      <c r="B3" s="84" t="s">
        <v>15</v>
      </c>
      <c r="C3" s="85">
        <v>75575861.87</v>
      </c>
      <c r="D3" s="86">
        <v>11076</v>
      </c>
      <c r="E3" s="85">
        <v>6823.39</v>
      </c>
      <c r="F3" s="86">
        <v>1000</v>
      </c>
      <c r="G3" s="84" t="s">
        <v>16</v>
      </c>
      <c r="H3" s="87" t="s">
        <v>41</v>
      </c>
      <c r="I3" s="19"/>
    </row>
    <row r="4" spans="1:9" ht="14.25">
      <c r="A4" s="21">
        <v>2</v>
      </c>
      <c r="B4" s="84" t="s">
        <v>65</v>
      </c>
      <c r="C4" s="85">
        <v>24984481.9</v>
      </c>
      <c r="D4" s="86">
        <v>44420</v>
      </c>
      <c r="E4" s="85">
        <v>562.4602</v>
      </c>
      <c r="F4" s="86">
        <v>100</v>
      </c>
      <c r="G4" s="84" t="s">
        <v>90</v>
      </c>
      <c r="H4" s="87" t="s">
        <v>66</v>
      </c>
      <c r="I4" s="19"/>
    </row>
    <row r="5" spans="1:9" ht="14.25" customHeight="1">
      <c r="A5" s="21">
        <v>3</v>
      </c>
      <c r="B5" s="84" t="s">
        <v>69</v>
      </c>
      <c r="C5" s="85">
        <v>9486991.35</v>
      </c>
      <c r="D5" s="86">
        <v>8326</v>
      </c>
      <c r="E5" s="85">
        <v>1139.4417</v>
      </c>
      <c r="F5" s="86">
        <v>1000</v>
      </c>
      <c r="G5" s="84" t="s">
        <v>14</v>
      </c>
      <c r="H5" s="87" t="s">
        <v>39</v>
      </c>
      <c r="I5" s="19"/>
    </row>
    <row r="6" spans="1:9" ht="14.25">
      <c r="A6" s="21">
        <v>4</v>
      </c>
      <c r="B6" s="84" t="s">
        <v>51</v>
      </c>
      <c r="C6" s="85">
        <v>9043897.05</v>
      </c>
      <c r="D6" s="86">
        <v>6434405</v>
      </c>
      <c r="E6" s="85">
        <v>1.41</v>
      </c>
      <c r="F6" s="86">
        <v>1</v>
      </c>
      <c r="G6" s="84" t="s">
        <v>16</v>
      </c>
      <c r="H6" s="87" t="s">
        <v>41</v>
      </c>
      <c r="I6" s="19"/>
    </row>
    <row r="7" spans="1:9" ht="14.25" customHeight="1">
      <c r="A7" s="21">
        <v>5</v>
      </c>
      <c r="B7" s="84" t="s">
        <v>70</v>
      </c>
      <c r="C7" s="85">
        <v>6829492.95</v>
      </c>
      <c r="D7" s="86">
        <v>1043</v>
      </c>
      <c r="E7" s="85">
        <v>6547.9319</v>
      </c>
      <c r="F7" s="86">
        <v>1000</v>
      </c>
      <c r="G7" s="84" t="s">
        <v>14</v>
      </c>
      <c r="H7" s="87" t="s">
        <v>39</v>
      </c>
      <c r="I7" s="19"/>
    </row>
    <row r="8" spans="1:9" ht="14.25">
      <c r="A8" s="21">
        <v>6</v>
      </c>
      <c r="B8" s="84" t="s">
        <v>55</v>
      </c>
      <c r="C8" s="85">
        <v>6145870.61</v>
      </c>
      <c r="D8" s="86">
        <v>1256</v>
      </c>
      <c r="E8" s="85">
        <v>4893.21</v>
      </c>
      <c r="F8" s="86">
        <v>1000</v>
      </c>
      <c r="G8" s="84" t="s">
        <v>38</v>
      </c>
      <c r="H8" s="87" t="s">
        <v>54</v>
      </c>
      <c r="I8" s="19"/>
    </row>
    <row r="9" spans="1:9" ht="14.25">
      <c r="A9" s="21">
        <v>7</v>
      </c>
      <c r="B9" s="84" t="s">
        <v>53</v>
      </c>
      <c r="C9" s="85">
        <v>4744508.85</v>
      </c>
      <c r="D9" s="86">
        <v>675</v>
      </c>
      <c r="E9" s="85">
        <v>7028.9</v>
      </c>
      <c r="F9" s="86">
        <v>1000</v>
      </c>
      <c r="G9" s="84" t="s">
        <v>13</v>
      </c>
      <c r="H9" s="87" t="s">
        <v>54</v>
      </c>
      <c r="I9" s="19"/>
    </row>
    <row r="10" spans="1:9" ht="14.25">
      <c r="A10" s="21">
        <v>8</v>
      </c>
      <c r="B10" s="84" t="s">
        <v>98</v>
      </c>
      <c r="C10" s="85">
        <v>4249455.75</v>
      </c>
      <c r="D10" s="86">
        <v>12787</v>
      </c>
      <c r="E10" s="85">
        <v>332.3262</v>
      </c>
      <c r="F10" s="86">
        <v>100</v>
      </c>
      <c r="G10" s="84" t="s">
        <v>90</v>
      </c>
      <c r="H10" s="87" t="s">
        <v>66</v>
      </c>
      <c r="I10" s="19"/>
    </row>
    <row r="11" spans="1:9" ht="14.25">
      <c r="A11" s="21">
        <v>9</v>
      </c>
      <c r="B11" s="84" t="s">
        <v>62</v>
      </c>
      <c r="C11" s="85">
        <v>2688694.86</v>
      </c>
      <c r="D11" s="86">
        <v>1432</v>
      </c>
      <c r="E11" s="85">
        <v>1877.5802</v>
      </c>
      <c r="F11" s="86">
        <v>1000</v>
      </c>
      <c r="G11" s="84" t="s">
        <v>63</v>
      </c>
      <c r="H11" s="87" t="s">
        <v>64</v>
      </c>
      <c r="I11" s="19"/>
    </row>
    <row r="12" spans="1:9" ht="14.25">
      <c r="A12" s="21">
        <v>10</v>
      </c>
      <c r="B12" s="84" t="s">
        <v>52</v>
      </c>
      <c r="C12" s="85">
        <v>2507833.2</v>
      </c>
      <c r="D12" s="86">
        <v>2566</v>
      </c>
      <c r="E12" s="85">
        <v>977.3317</v>
      </c>
      <c r="F12" s="86">
        <v>1000</v>
      </c>
      <c r="G12" s="84" t="s">
        <v>68</v>
      </c>
      <c r="H12" s="87" t="s">
        <v>75</v>
      </c>
      <c r="I12" s="19"/>
    </row>
    <row r="13" spans="1:9" ht="14.25">
      <c r="A13" s="21">
        <v>11</v>
      </c>
      <c r="B13" s="84" t="s">
        <v>71</v>
      </c>
      <c r="C13" s="85">
        <v>1873825.82</v>
      </c>
      <c r="D13" s="86">
        <v>366</v>
      </c>
      <c r="E13" s="85">
        <v>5119.7427</v>
      </c>
      <c r="F13" s="86">
        <v>1000</v>
      </c>
      <c r="G13" s="84" t="s">
        <v>14</v>
      </c>
      <c r="H13" s="87" t="s">
        <v>39</v>
      </c>
      <c r="I13" s="19"/>
    </row>
    <row r="14" spans="1:9" ht="14.25">
      <c r="A14" s="21">
        <v>12</v>
      </c>
      <c r="B14" s="84" t="s">
        <v>72</v>
      </c>
      <c r="C14" s="85">
        <v>1508046.19</v>
      </c>
      <c r="D14" s="86">
        <v>529</v>
      </c>
      <c r="E14" s="85">
        <v>2850.7489</v>
      </c>
      <c r="F14" s="86">
        <v>1000</v>
      </c>
      <c r="G14" s="84" t="s">
        <v>14</v>
      </c>
      <c r="H14" s="87" t="s">
        <v>39</v>
      </c>
      <c r="I14" s="19"/>
    </row>
    <row r="15" spans="1:9" ht="14.25">
      <c r="A15" s="21">
        <v>13</v>
      </c>
      <c r="B15" s="84" t="s">
        <v>67</v>
      </c>
      <c r="C15" s="85">
        <v>1497331.35</v>
      </c>
      <c r="D15" s="86">
        <v>3145</v>
      </c>
      <c r="E15" s="85">
        <v>476.099</v>
      </c>
      <c r="F15" s="86">
        <v>1000</v>
      </c>
      <c r="G15" s="84" t="s">
        <v>90</v>
      </c>
      <c r="H15" s="87" t="s">
        <v>66</v>
      </c>
      <c r="I15" s="19"/>
    </row>
    <row r="16" spans="1:9" ht="14.25">
      <c r="A16" s="21">
        <v>14</v>
      </c>
      <c r="B16" s="84" t="s">
        <v>17</v>
      </c>
      <c r="C16" s="85">
        <v>1003343.0301</v>
      </c>
      <c r="D16" s="86">
        <v>953</v>
      </c>
      <c r="E16" s="85">
        <v>1052.8258</v>
      </c>
      <c r="F16" s="86">
        <v>1000</v>
      </c>
      <c r="G16" s="84" t="s">
        <v>18</v>
      </c>
      <c r="H16" s="87" t="s">
        <v>29</v>
      </c>
      <c r="I16" s="19"/>
    </row>
    <row r="17" spans="1:9" ht="14.25">
      <c r="A17" s="21">
        <v>15</v>
      </c>
      <c r="B17" s="84" t="s">
        <v>19</v>
      </c>
      <c r="C17" s="85">
        <v>734891.97</v>
      </c>
      <c r="D17" s="86">
        <v>7881</v>
      </c>
      <c r="E17" s="85">
        <v>93.2486</v>
      </c>
      <c r="F17" s="86">
        <v>100</v>
      </c>
      <c r="G17" s="84" t="s">
        <v>40</v>
      </c>
      <c r="H17" s="87" t="s">
        <v>93</v>
      </c>
      <c r="I17" s="19"/>
    </row>
    <row r="18" spans="1:8" ht="15" customHeight="1" thickBot="1">
      <c r="A18" s="174" t="s">
        <v>42</v>
      </c>
      <c r="B18" s="175"/>
      <c r="C18" s="99">
        <f>SUM(C3:C17)</f>
        <v>152874526.7501</v>
      </c>
      <c r="D18" s="100">
        <f>SUM(D3:D17)</f>
        <v>6530860</v>
      </c>
      <c r="E18" s="56" t="s">
        <v>43</v>
      </c>
      <c r="F18" s="56" t="s">
        <v>43</v>
      </c>
      <c r="G18" s="56" t="s">
        <v>43</v>
      </c>
      <c r="H18" s="56" t="s">
        <v>43</v>
      </c>
    </row>
    <row r="19" spans="1:8" ht="15" customHeight="1" thickBot="1">
      <c r="A19" s="176" t="s">
        <v>91</v>
      </c>
      <c r="B19" s="176"/>
      <c r="C19" s="176"/>
      <c r="D19" s="176"/>
      <c r="E19" s="176"/>
      <c r="F19" s="176"/>
      <c r="G19" s="176"/>
      <c r="H19" s="176"/>
    </row>
    <row r="21" spans="2:4" ht="14.25">
      <c r="B21" s="20" t="s">
        <v>47</v>
      </c>
      <c r="C21" s="23">
        <f>C18-SUM(C3:C12)</f>
        <v>6617438.360099971</v>
      </c>
      <c r="D21" s="129">
        <f>C21/$C$18</f>
        <v>0.043286729979006414</v>
      </c>
    </row>
    <row r="22" spans="2:8" ht="14.25">
      <c r="B22" s="84" t="str">
        <f aca="true" t="shared" si="0" ref="B22:C31">B3</f>
        <v>ОТП Класичний</v>
      </c>
      <c r="C22" s="85">
        <f t="shared" si="0"/>
        <v>75575861.87</v>
      </c>
      <c r="D22" s="129">
        <f>C22/$C$18</f>
        <v>0.4943653038647956</v>
      </c>
      <c r="H22" s="19"/>
    </row>
    <row r="23" spans="2:8" ht="14.25">
      <c r="B23" s="84" t="str">
        <f t="shared" si="0"/>
        <v>КІНТО-Класичний</v>
      </c>
      <c r="C23" s="85">
        <f t="shared" si="0"/>
        <v>24984481.9</v>
      </c>
      <c r="D23" s="129">
        <f aca="true" t="shared" si="1" ref="D23:D31">C23/$C$18</f>
        <v>0.16343129513552956</v>
      </c>
      <c r="H23" s="19"/>
    </row>
    <row r="24" spans="2:8" ht="14.25">
      <c r="B24" s="84" t="str">
        <f t="shared" si="0"/>
        <v>УНІВЕР.УА/Ярослав Мудрий: Фонд Акцiй</v>
      </c>
      <c r="C24" s="85">
        <f t="shared" si="0"/>
        <v>9486991.35</v>
      </c>
      <c r="D24" s="129">
        <f t="shared" si="1"/>
        <v>0.06205737183087499</v>
      </c>
      <c r="H24" s="19"/>
    </row>
    <row r="25" spans="2:8" ht="14.25">
      <c r="B25" s="84" t="str">
        <f t="shared" si="0"/>
        <v>ОТП Фонд Акцій</v>
      </c>
      <c r="C25" s="85">
        <f t="shared" si="0"/>
        <v>9043897.05</v>
      </c>
      <c r="D25" s="129">
        <f t="shared" si="1"/>
        <v>0.05915895370053262</v>
      </c>
      <c r="H25" s="19"/>
    </row>
    <row r="26" spans="2:8" ht="14.25">
      <c r="B26" s="84" t="str">
        <f t="shared" si="0"/>
        <v>УНIВЕР.УА/Михайло Грушевський: Фонд Державних Паперiв</v>
      </c>
      <c r="C26" s="85">
        <f t="shared" si="0"/>
        <v>6829492.95</v>
      </c>
      <c r="D26" s="129">
        <f t="shared" si="1"/>
        <v>0.04467384524541485</v>
      </c>
      <c r="H26" s="19"/>
    </row>
    <row r="27" spans="2:8" ht="14.25">
      <c r="B27" s="84" t="str">
        <f t="shared" si="0"/>
        <v>Альтус-Депозит</v>
      </c>
      <c r="C27" s="85">
        <f t="shared" si="0"/>
        <v>6145870.61</v>
      </c>
      <c r="D27" s="129">
        <f t="shared" si="1"/>
        <v>0.040202058123434095</v>
      </c>
      <c r="H27" s="19"/>
    </row>
    <row r="28" spans="2:8" ht="14.25">
      <c r="B28" s="84" t="str">
        <f t="shared" si="0"/>
        <v>Альтус-Збалансований</v>
      </c>
      <c r="C28" s="85">
        <f t="shared" si="0"/>
        <v>4744508.85</v>
      </c>
      <c r="D28" s="129">
        <f t="shared" si="1"/>
        <v>0.03103531340938</v>
      </c>
      <c r="H28" s="19"/>
    </row>
    <row r="29" spans="2:8" ht="14.25">
      <c r="B29" s="84" t="str">
        <f t="shared" si="0"/>
        <v>КІНТО-Казначейський</v>
      </c>
      <c r="C29" s="85">
        <f t="shared" si="0"/>
        <v>4249455.75</v>
      </c>
      <c r="D29" s="129">
        <f t="shared" si="1"/>
        <v>0.027797016549045313</v>
      </c>
      <c r="H29" s="19"/>
    </row>
    <row r="30" spans="2:4" ht="14.25">
      <c r="B30" s="84" t="str">
        <f t="shared" si="0"/>
        <v>ВСІ</v>
      </c>
      <c r="C30" s="85">
        <f t="shared" si="0"/>
        <v>2688694.86</v>
      </c>
      <c r="D30" s="129">
        <f t="shared" si="1"/>
        <v>0.017587592368446963</v>
      </c>
    </row>
    <row r="31" spans="2:4" ht="14.25">
      <c r="B31" s="84" t="str">
        <f t="shared" si="0"/>
        <v>Софіївський</v>
      </c>
      <c r="C31" s="85">
        <f t="shared" si="0"/>
        <v>2507833.2</v>
      </c>
      <c r="D31" s="129">
        <f t="shared" si="1"/>
        <v>0.016404519793539508</v>
      </c>
    </row>
  </sheetData>
  <mergeCells count="3">
    <mergeCell ref="A1:H1"/>
    <mergeCell ref="A18:B18"/>
    <mergeCell ref="A19:H19"/>
  </mergeCells>
  <printOptions/>
  <pageMargins left="0.75" right="0.75" top="1" bottom="1" header="0.5" footer="0.5"/>
  <pageSetup horizontalDpi="600" verticalDpi="600" orientation="portrait" paperSize="9" scale="2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K53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25390625" style="32" customWidth="1"/>
    <col min="2" max="2" width="61.75390625" style="32" bestFit="1" customWidth="1"/>
    <col min="3" max="4" width="14.75390625" style="33" customWidth="1"/>
    <col min="5" max="8" width="12.75390625" style="34" customWidth="1"/>
    <col min="9" max="9" width="16.125" style="32" bestFit="1" customWidth="1"/>
    <col min="10" max="10" width="18.625" style="32" customWidth="1"/>
    <col min="11" max="16384" width="9.125" style="32" customWidth="1"/>
  </cols>
  <sheetData>
    <row r="1" spans="1:10" s="14" customFormat="1" ht="16.5" thickBot="1">
      <c r="A1" s="177" t="s">
        <v>83</v>
      </c>
      <c r="B1" s="177"/>
      <c r="C1" s="177"/>
      <c r="D1" s="177"/>
      <c r="E1" s="177"/>
      <c r="F1" s="177"/>
      <c r="G1" s="177"/>
      <c r="H1" s="177"/>
      <c r="I1" s="177"/>
      <c r="J1" s="102"/>
    </row>
    <row r="2" spans="1:10" s="20" customFormat="1" ht="15.75" customHeight="1" thickBot="1">
      <c r="A2" s="178" t="s">
        <v>34</v>
      </c>
      <c r="B2" s="103"/>
      <c r="C2" s="104"/>
      <c r="D2" s="105"/>
      <c r="E2" s="180" t="s">
        <v>60</v>
      </c>
      <c r="F2" s="180"/>
      <c r="G2" s="180"/>
      <c r="H2" s="180"/>
      <c r="I2" s="180"/>
      <c r="J2" s="180"/>
    </row>
    <row r="3" spans="1:10" s="22" customFormat="1" ht="75.75" thickBot="1">
      <c r="A3" s="179"/>
      <c r="B3" s="106" t="s">
        <v>20</v>
      </c>
      <c r="C3" s="26" t="s">
        <v>8</v>
      </c>
      <c r="D3" s="26" t="s">
        <v>9</v>
      </c>
      <c r="E3" s="17" t="s">
        <v>84</v>
      </c>
      <c r="F3" s="17" t="s">
        <v>102</v>
      </c>
      <c r="G3" s="17" t="s">
        <v>97</v>
      </c>
      <c r="H3" s="17" t="s">
        <v>78</v>
      </c>
      <c r="I3" s="17" t="s">
        <v>44</v>
      </c>
      <c r="J3" s="18" t="s">
        <v>85</v>
      </c>
    </row>
    <row r="4" spans="1:10" s="20" customFormat="1" ht="14.25" collapsed="1">
      <c r="A4" s="21">
        <v>1</v>
      </c>
      <c r="B4" s="147" t="s">
        <v>65</v>
      </c>
      <c r="C4" s="148">
        <v>38118</v>
      </c>
      <c r="D4" s="148">
        <v>38182</v>
      </c>
      <c r="E4" s="149">
        <v>0.009943575622430423</v>
      </c>
      <c r="F4" s="149">
        <v>0.028016294434510147</v>
      </c>
      <c r="G4" s="149">
        <v>0.05769241256493518</v>
      </c>
      <c r="H4" s="149">
        <v>0.13895413729795392</v>
      </c>
      <c r="I4" s="149">
        <v>4.624601999999929</v>
      </c>
      <c r="J4" s="150">
        <v>0.09153094497906555</v>
      </c>
    </row>
    <row r="5" spans="1:10" s="20" customFormat="1" ht="14.25" collapsed="1">
      <c r="A5" s="21">
        <v>2</v>
      </c>
      <c r="B5" s="147" t="s">
        <v>53</v>
      </c>
      <c r="C5" s="148">
        <v>38828</v>
      </c>
      <c r="D5" s="148">
        <v>39028</v>
      </c>
      <c r="E5" s="149">
        <v>0.003507830156630032</v>
      </c>
      <c r="F5" s="149">
        <v>0.02173600198863368</v>
      </c>
      <c r="G5" s="149">
        <v>0.04953129526165423</v>
      </c>
      <c r="H5" s="149">
        <v>0.10880271580875056</v>
      </c>
      <c r="I5" s="149">
        <v>6.028900000000249</v>
      </c>
      <c r="J5" s="150">
        <v>0.11857220939568647</v>
      </c>
    </row>
    <row r="6" spans="1:10" s="20" customFormat="1" ht="14.25" collapsed="1">
      <c r="A6" s="21">
        <v>3</v>
      </c>
      <c r="B6" s="147" t="s">
        <v>72</v>
      </c>
      <c r="C6" s="148">
        <v>38919</v>
      </c>
      <c r="D6" s="148">
        <v>39092</v>
      </c>
      <c r="E6" s="149">
        <v>0.009388958550209825</v>
      </c>
      <c r="F6" s="149">
        <v>0.00015798344787354424</v>
      </c>
      <c r="G6" s="149">
        <v>-0.10377324264338228</v>
      </c>
      <c r="H6" s="149">
        <v>-0.06671767269745765</v>
      </c>
      <c r="I6" s="149">
        <v>1.8507489000000055</v>
      </c>
      <c r="J6" s="150">
        <v>0.06269597735386823</v>
      </c>
    </row>
    <row r="7" spans="1:10" s="20" customFormat="1" ht="14.25" collapsed="1">
      <c r="A7" s="21">
        <v>4</v>
      </c>
      <c r="B7" s="147" t="s">
        <v>69</v>
      </c>
      <c r="C7" s="148">
        <v>38919</v>
      </c>
      <c r="D7" s="148">
        <v>39092</v>
      </c>
      <c r="E7" s="149">
        <v>0.027313326851895248</v>
      </c>
      <c r="F7" s="149">
        <v>0.03604841917011692</v>
      </c>
      <c r="G7" s="149">
        <v>0.08575657473807152</v>
      </c>
      <c r="H7" s="149">
        <v>0.07263791774676087</v>
      </c>
      <c r="I7" s="149">
        <v>0.13944170000012135</v>
      </c>
      <c r="J7" s="150">
        <v>0.007606153398124871</v>
      </c>
    </row>
    <row r="8" spans="1:10" s="20" customFormat="1" ht="14.25" collapsed="1">
      <c r="A8" s="21">
        <v>5</v>
      </c>
      <c r="B8" s="147" t="s">
        <v>15</v>
      </c>
      <c r="C8" s="148">
        <v>39413</v>
      </c>
      <c r="D8" s="148">
        <v>39589</v>
      </c>
      <c r="E8" s="149">
        <v>0.013557393510325255</v>
      </c>
      <c r="F8" s="149">
        <v>0.03840493803858247</v>
      </c>
      <c r="G8" s="149">
        <v>0.08523964405273032</v>
      </c>
      <c r="H8" s="149">
        <v>0.1902140448748435</v>
      </c>
      <c r="I8" s="149">
        <v>5.8233900000005026</v>
      </c>
      <c r="J8" s="150">
        <v>0.12866761261027793</v>
      </c>
    </row>
    <row r="9" spans="1:10" s="20" customFormat="1" ht="14.25" collapsed="1">
      <c r="A9" s="21">
        <v>6</v>
      </c>
      <c r="B9" s="147" t="s">
        <v>17</v>
      </c>
      <c r="C9" s="148">
        <v>39429</v>
      </c>
      <c r="D9" s="148">
        <v>39618</v>
      </c>
      <c r="E9" s="149">
        <v>-0.03604638546848893</v>
      </c>
      <c r="F9" s="149">
        <v>-0.027820836424800266</v>
      </c>
      <c r="G9" s="149">
        <v>-0.016378834351561622</v>
      </c>
      <c r="H9" s="149">
        <v>0.002135291612010537</v>
      </c>
      <c r="I9" s="149">
        <v>0.05282579999999215</v>
      </c>
      <c r="J9" s="150">
        <v>0.003266237594945043</v>
      </c>
    </row>
    <row r="10" spans="1:10" s="20" customFormat="1" ht="14.25" collapsed="1">
      <c r="A10" s="21">
        <v>7</v>
      </c>
      <c r="B10" s="147" t="s">
        <v>19</v>
      </c>
      <c r="C10" s="148">
        <v>39560</v>
      </c>
      <c r="D10" s="148">
        <v>39770</v>
      </c>
      <c r="E10" s="149">
        <v>-0.0005594807333046958</v>
      </c>
      <c r="F10" s="149">
        <v>-0.013513742250941707</v>
      </c>
      <c r="G10" s="149">
        <v>-0.05159791623015886</v>
      </c>
      <c r="H10" s="149">
        <v>-0.09106274636720924</v>
      </c>
      <c r="I10" s="149">
        <v>-0.06751400000004593</v>
      </c>
      <c r="J10" s="150">
        <v>-0.004537609000506593</v>
      </c>
    </row>
    <row r="11" spans="1:10" s="20" customFormat="1" ht="14.25" collapsed="1">
      <c r="A11" s="21">
        <v>8</v>
      </c>
      <c r="B11" s="147" t="s">
        <v>67</v>
      </c>
      <c r="C11" s="148">
        <v>39884</v>
      </c>
      <c r="D11" s="148">
        <v>40001</v>
      </c>
      <c r="E11" s="149">
        <v>-0.002883496923041795</v>
      </c>
      <c r="F11" s="149">
        <v>0.0005880384819083595</v>
      </c>
      <c r="G11" s="149">
        <v>0.015608317809050254</v>
      </c>
      <c r="H11" s="149">
        <v>-0.0852113663830153</v>
      </c>
      <c r="I11" s="149">
        <v>-0.5239010000000457</v>
      </c>
      <c r="J11" s="150">
        <v>-0.04911133258977318</v>
      </c>
    </row>
    <row r="12" spans="1:10" s="20" customFormat="1" ht="14.25" collapsed="1">
      <c r="A12" s="21">
        <v>9</v>
      </c>
      <c r="B12" s="147" t="s">
        <v>51</v>
      </c>
      <c r="C12" s="148">
        <v>40253</v>
      </c>
      <c r="D12" s="148">
        <v>40366</v>
      </c>
      <c r="E12" s="149">
        <v>-0.013986013986029722</v>
      </c>
      <c r="F12" s="149">
        <v>-0.0472972972973118</v>
      </c>
      <c r="G12" s="149">
        <v>-0.1132075471698275</v>
      </c>
      <c r="H12" s="149">
        <v>0.029197080292031385</v>
      </c>
      <c r="I12" s="149">
        <v>0.4099999999999937</v>
      </c>
      <c r="J12" s="150">
        <v>0.025327439533108453</v>
      </c>
    </row>
    <row r="13" spans="1:10" s="20" customFormat="1" ht="14.25" collapsed="1">
      <c r="A13" s="21">
        <v>10</v>
      </c>
      <c r="B13" s="147" t="s">
        <v>52</v>
      </c>
      <c r="C13" s="148">
        <v>40114</v>
      </c>
      <c r="D13" s="148">
        <v>40401</v>
      </c>
      <c r="E13" s="149">
        <v>-0.10032583478829538</v>
      </c>
      <c r="F13" s="149">
        <v>-0.10548181005509227</v>
      </c>
      <c r="G13" s="149">
        <v>-0.07812472144434746</v>
      </c>
      <c r="H13" s="149">
        <v>-0.13100881953430699</v>
      </c>
      <c r="I13" s="149">
        <v>-0.02266830000001241</v>
      </c>
      <c r="J13" s="150">
        <v>-0.001679477670255225</v>
      </c>
    </row>
    <row r="14" spans="1:10" s="20" customFormat="1" ht="14.25" collapsed="1">
      <c r="A14" s="21">
        <v>11</v>
      </c>
      <c r="B14" s="147" t="s">
        <v>55</v>
      </c>
      <c r="C14" s="148">
        <v>40226</v>
      </c>
      <c r="D14" s="148">
        <v>40430</v>
      </c>
      <c r="E14" s="149">
        <v>0.007928366620484573</v>
      </c>
      <c r="F14" s="149">
        <v>0.02333085859481332</v>
      </c>
      <c r="G14" s="149">
        <v>0.05268128553693607</v>
      </c>
      <c r="H14" s="149">
        <v>0.09919512627954208</v>
      </c>
      <c r="I14" s="149">
        <v>3.893209999999967</v>
      </c>
      <c r="J14" s="150">
        <v>0.12421361290485722</v>
      </c>
    </row>
    <row r="15" spans="1:10" s="20" customFormat="1" ht="14.25" collapsed="1">
      <c r="A15" s="21">
        <v>12</v>
      </c>
      <c r="B15" s="147" t="s">
        <v>71</v>
      </c>
      <c r="C15" s="148">
        <v>40427</v>
      </c>
      <c r="D15" s="148">
        <v>40543</v>
      </c>
      <c r="E15" s="149">
        <v>0.020814985072646452</v>
      </c>
      <c r="F15" s="149">
        <v>0.049916632019545215</v>
      </c>
      <c r="G15" s="149">
        <v>0.09571401693901538</v>
      </c>
      <c r="H15" s="149">
        <v>0.19319732872597584</v>
      </c>
      <c r="I15" s="149">
        <v>4.1197426999995574</v>
      </c>
      <c r="J15" s="150">
        <v>0.1311491184143625</v>
      </c>
    </row>
    <row r="16" spans="1:10" s="20" customFormat="1" ht="14.25" collapsed="1">
      <c r="A16" s="21">
        <v>13</v>
      </c>
      <c r="B16" s="147" t="s">
        <v>62</v>
      </c>
      <c r="C16" s="148">
        <v>40444</v>
      </c>
      <c r="D16" s="148">
        <v>40638</v>
      </c>
      <c r="E16" s="149">
        <v>0.022370136632344773</v>
      </c>
      <c r="F16" s="149">
        <v>0.027275502700617515</v>
      </c>
      <c r="G16" s="149">
        <v>0.06547696230767874</v>
      </c>
      <c r="H16" s="149">
        <v>0.14293838215171029</v>
      </c>
      <c r="I16" s="149">
        <v>0.8775801999999966</v>
      </c>
      <c r="J16" s="150">
        <v>0.049685874210830594</v>
      </c>
    </row>
    <row r="17" spans="1:10" s="20" customFormat="1" ht="14.25" collapsed="1">
      <c r="A17" s="21">
        <v>14</v>
      </c>
      <c r="B17" s="147" t="s">
        <v>70</v>
      </c>
      <c r="C17" s="148">
        <v>40427</v>
      </c>
      <c r="D17" s="148">
        <v>40708</v>
      </c>
      <c r="E17" s="149">
        <v>0.01828702652907488</v>
      </c>
      <c r="F17" s="149">
        <v>0.04634510076313503</v>
      </c>
      <c r="G17" s="149">
        <v>0.09640577937768224</v>
      </c>
      <c r="H17" s="149">
        <v>0.2060088413079555</v>
      </c>
      <c r="I17" s="149">
        <v>5.547931899999636</v>
      </c>
      <c r="J17" s="150">
        <v>0.15813220104428982</v>
      </c>
    </row>
    <row r="18" spans="1:10" s="20" customFormat="1" ht="14.25" collapsed="1">
      <c r="A18" s="21">
        <v>15</v>
      </c>
      <c r="B18" s="147" t="s">
        <v>98</v>
      </c>
      <c r="C18" s="148">
        <v>41026</v>
      </c>
      <c r="D18" s="148">
        <v>41242</v>
      </c>
      <c r="E18" s="149">
        <v>0.04977758347179617</v>
      </c>
      <c r="F18" s="149">
        <v>0.04864932750370521</v>
      </c>
      <c r="G18" s="149">
        <v>0.11440887835189928</v>
      </c>
      <c r="H18" s="149">
        <v>0.17887263539032916</v>
      </c>
      <c r="I18" s="149">
        <v>2.323262000000056</v>
      </c>
      <c r="J18" s="150">
        <v>0.11174600039600113</v>
      </c>
    </row>
    <row r="19" spans="1:11" s="20" customFormat="1" ht="15.75" thickBot="1">
      <c r="A19" s="146"/>
      <c r="B19" s="151" t="s">
        <v>99</v>
      </c>
      <c r="C19" s="152" t="s">
        <v>43</v>
      </c>
      <c r="D19" s="152" t="s">
        <v>43</v>
      </c>
      <c r="E19" s="153">
        <f>AVERAGE(E4:E18)</f>
        <v>0.0019391980745784743</v>
      </c>
      <c r="F19" s="153">
        <f>AVERAGE(F4:F18)</f>
        <v>0.008423694074353024</v>
      </c>
      <c r="G19" s="153">
        <f>AVERAGE(G4:G18)</f>
        <v>0.0236955270066917</v>
      </c>
      <c r="H19" s="153">
        <f>AVERAGE(H4:H18)</f>
        <v>0.0658768597670583</v>
      </c>
      <c r="I19" s="152" t="s">
        <v>43</v>
      </c>
      <c r="J19" s="153">
        <f>AVERAGE(J4:J18)</f>
        <v>0.06381766417165885</v>
      </c>
      <c r="K19" s="154"/>
    </row>
    <row r="20" spans="1:10" s="20" customFormat="1" ht="14.25">
      <c r="A20" s="181" t="s">
        <v>86</v>
      </c>
      <c r="B20" s="181"/>
      <c r="C20" s="181"/>
      <c r="D20" s="181"/>
      <c r="E20" s="181"/>
      <c r="F20" s="181"/>
      <c r="G20" s="181"/>
      <c r="H20" s="181"/>
      <c r="I20" s="181"/>
      <c r="J20" s="181"/>
    </row>
    <row r="21" s="20" customFormat="1" ht="14.25" collapsed="1"/>
    <row r="22" s="20" customFormat="1" ht="14.25" collapsed="1"/>
    <row r="23" s="20" customFormat="1" ht="14.25" collapsed="1"/>
    <row r="24" s="20" customFormat="1" ht="14.25" collapsed="1"/>
    <row r="25" s="20" customFormat="1" ht="14.25" collapsed="1"/>
    <row r="26" s="20" customFormat="1" ht="14.25" collapsed="1"/>
    <row r="27" s="20" customFormat="1" ht="14.25" collapsed="1"/>
    <row r="28" s="20" customFormat="1" ht="14.25" collapsed="1"/>
    <row r="29" s="20" customFormat="1" ht="14.25" collapsed="1"/>
    <row r="30" s="20" customFormat="1" ht="14.25" collapsed="1"/>
    <row r="31" s="20" customFormat="1" ht="14.25" collapsed="1"/>
    <row r="32" s="20" customFormat="1" ht="14.25"/>
    <row r="33" s="20" customFormat="1" ht="14.25"/>
    <row r="34" spans="3:8" s="29" customFormat="1" ht="14.25">
      <c r="C34" s="30"/>
      <c r="D34" s="30"/>
      <c r="E34" s="31"/>
      <c r="F34" s="31"/>
      <c r="G34" s="31"/>
      <c r="H34" s="31"/>
    </row>
    <row r="35" spans="3:8" s="29" customFormat="1" ht="14.25">
      <c r="C35" s="30"/>
      <c r="D35" s="30"/>
      <c r="E35" s="31"/>
      <c r="F35" s="31"/>
      <c r="G35" s="31"/>
      <c r="H35" s="31"/>
    </row>
    <row r="36" spans="3:8" s="29" customFormat="1" ht="14.25">
      <c r="C36" s="30"/>
      <c r="D36" s="30"/>
      <c r="E36" s="31"/>
      <c r="F36" s="31"/>
      <c r="G36" s="31"/>
      <c r="H36" s="31"/>
    </row>
    <row r="37" spans="3:8" s="29" customFormat="1" ht="14.25">
      <c r="C37" s="30"/>
      <c r="D37" s="30"/>
      <c r="E37" s="31"/>
      <c r="F37" s="31"/>
      <c r="G37" s="31"/>
      <c r="H37" s="31"/>
    </row>
    <row r="38" spans="3:8" s="29" customFormat="1" ht="14.25">
      <c r="C38" s="30"/>
      <c r="D38" s="30"/>
      <c r="E38" s="31"/>
      <c r="F38" s="31"/>
      <c r="G38" s="31"/>
      <c r="H38" s="31"/>
    </row>
    <row r="39" spans="3:8" s="29" customFormat="1" ht="14.25">
      <c r="C39" s="30"/>
      <c r="D39" s="30"/>
      <c r="E39" s="31"/>
      <c r="F39" s="31"/>
      <c r="G39" s="31"/>
      <c r="H39" s="31"/>
    </row>
    <row r="40" spans="3:8" s="29" customFormat="1" ht="14.25">
      <c r="C40" s="30"/>
      <c r="D40" s="30"/>
      <c r="E40" s="31"/>
      <c r="F40" s="31"/>
      <c r="G40" s="31"/>
      <c r="H40" s="31"/>
    </row>
    <row r="41" spans="3:8" s="29" customFormat="1" ht="14.25">
      <c r="C41" s="30"/>
      <c r="D41" s="30"/>
      <c r="E41" s="31"/>
      <c r="F41" s="31"/>
      <c r="G41" s="31"/>
      <c r="H41" s="31"/>
    </row>
    <row r="42" spans="3:8" s="29" customFormat="1" ht="14.25">
      <c r="C42" s="30"/>
      <c r="D42" s="30"/>
      <c r="E42" s="31"/>
      <c r="F42" s="31"/>
      <c r="G42" s="31"/>
      <c r="H42" s="31"/>
    </row>
    <row r="43" spans="3:8" s="29" customFormat="1" ht="14.25">
      <c r="C43" s="30"/>
      <c r="D43" s="30"/>
      <c r="E43" s="31"/>
      <c r="F43" s="31"/>
      <c r="G43" s="31"/>
      <c r="H43" s="31"/>
    </row>
    <row r="44" spans="3:8" s="29" customFormat="1" ht="14.25">
      <c r="C44" s="30"/>
      <c r="D44" s="30"/>
      <c r="E44" s="31"/>
      <c r="F44" s="31"/>
      <c r="G44" s="31"/>
      <c r="H44" s="31"/>
    </row>
    <row r="45" spans="3:8" s="29" customFormat="1" ht="14.25">
      <c r="C45" s="30"/>
      <c r="D45" s="30"/>
      <c r="E45" s="31"/>
      <c r="F45" s="31"/>
      <c r="G45" s="31"/>
      <c r="H45" s="31"/>
    </row>
    <row r="46" spans="3:8" s="29" customFormat="1" ht="14.25">
      <c r="C46" s="30"/>
      <c r="D46" s="30"/>
      <c r="E46" s="31"/>
      <c r="F46" s="31"/>
      <c r="G46" s="31"/>
      <c r="H46" s="31"/>
    </row>
    <row r="47" spans="3:8" s="29" customFormat="1" ht="14.25">
      <c r="C47" s="30"/>
      <c r="D47" s="30"/>
      <c r="E47" s="31"/>
      <c r="F47" s="31"/>
      <c r="G47" s="31"/>
      <c r="H47" s="31"/>
    </row>
    <row r="48" spans="3:8" s="29" customFormat="1" ht="14.25">
      <c r="C48" s="30"/>
      <c r="D48" s="30"/>
      <c r="E48" s="31"/>
      <c r="F48" s="31"/>
      <c r="G48" s="31"/>
      <c r="H48" s="31"/>
    </row>
    <row r="49" spans="3:8" s="29" customFormat="1" ht="14.25">
      <c r="C49" s="30"/>
      <c r="D49" s="30"/>
      <c r="E49" s="31"/>
      <c r="F49" s="31"/>
      <c r="G49" s="31"/>
      <c r="H49" s="31"/>
    </row>
    <row r="50" spans="3:8" s="29" customFormat="1" ht="14.25">
      <c r="C50" s="30"/>
      <c r="D50" s="30"/>
      <c r="E50" s="31"/>
      <c r="F50" s="31"/>
      <c r="G50" s="31"/>
      <c r="H50" s="31"/>
    </row>
    <row r="51" spans="3:8" s="29" customFormat="1" ht="14.25">
      <c r="C51" s="30"/>
      <c r="D51" s="30"/>
      <c r="E51" s="31"/>
      <c r="F51" s="31"/>
      <c r="G51" s="31"/>
      <c r="H51" s="31"/>
    </row>
    <row r="52" spans="3:8" s="29" customFormat="1" ht="14.25">
      <c r="C52" s="30"/>
      <c r="D52" s="30"/>
      <c r="E52" s="31"/>
      <c r="F52" s="31"/>
      <c r="G52" s="31"/>
      <c r="H52" s="31"/>
    </row>
    <row r="53" spans="3:8" s="29" customFormat="1" ht="14.25">
      <c r="C53" s="30"/>
      <c r="D53" s="30"/>
      <c r="E53" s="31"/>
      <c r="F53" s="31"/>
      <c r="G53" s="31"/>
      <c r="H53" s="31"/>
    </row>
  </sheetData>
  <mergeCells count="4">
    <mergeCell ref="A1:I1"/>
    <mergeCell ref="A2:A3"/>
    <mergeCell ref="E2:J2"/>
    <mergeCell ref="A20:J20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H65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3.875" style="29" customWidth="1"/>
    <col min="2" max="2" width="61.875" style="29" bestFit="1" customWidth="1"/>
    <col min="3" max="3" width="24.75390625" style="29" customWidth="1"/>
    <col min="4" max="4" width="24.75390625" style="41" customWidth="1"/>
    <col min="5" max="7" width="24.75390625" style="29" customWidth="1"/>
    <col min="8" max="16384" width="9.125" style="29" customWidth="1"/>
  </cols>
  <sheetData>
    <row r="1" spans="1:7" ht="16.5" thickBot="1">
      <c r="A1" s="182" t="s">
        <v>80</v>
      </c>
      <c r="B1" s="182"/>
      <c r="C1" s="182"/>
      <c r="D1" s="182"/>
      <c r="E1" s="182"/>
      <c r="F1" s="182"/>
      <c r="G1" s="182"/>
    </row>
    <row r="2" spans="1:7" ht="15.75" thickBot="1">
      <c r="A2" s="178" t="s">
        <v>34</v>
      </c>
      <c r="B2" s="91"/>
      <c r="C2" s="183" t="s">
        <v>21</v>
      </c>
      <c r="D2" s="184"/>
      <c r="E2" s="183" t="s">
        <v>22</v>
      </c>
      <c r="F2" s="184"/>
      <c r="G2" s="92"/>
    </row>
    <row r="3" spans="1:7" ht="45.75" thickBot="1">
      <c r="A3" s="179"/>
      <c r="B3" s="42" t="s">
        <v>20</v>
      </c>
      <c r="C3" s="35" t="s">
        <v>45</v>
      </c>
      <c r="D3" s="35" t="s">
        <v>23</v>
      </c>
      <c r="E3" s="35" t="s">
        <v>24</v>
      </c>
      <c r="F3" s="35" t="s">
        <v>23</v>
      </c>
      <c r="G3" s="36" t="s">
        <v>92</v>
      </c>
    </row>
    <row r="4" spans="1:8" ht="15" customHeight="1">
      <c r="A4" s="21">
        <v>1</v>
      </c>
      <c r="B4" s="37" t="s">
        <v>98</v>
      </c>
      <c r="C4" s="38">
        <v>210.99477999999982</v>
      </c>
      <c r="D4" s="97">
        <v>0.052246333830483896</v>
      </c>
      <c r="E4" s="39">
        <v>30</v>
      </c>
      <c r="F4" s="97">
        <v>0.002351650074468919</v>
      </c>
      <c r="G4" s="40">
        <v>9.796593548639942</v>
      </c>
      <c r="H4" s="53"/>
    </row>
    <row r="5" spans="1:8" ht="14.25" customHeight="1">
      <c r="A5" s="21">
        <v>2</v>
      </c>
      <c r="B5" s="37" t="s">
        <v>65</v>
      </c>
      <c r="C5" s="38">
        <v>255.45658999999984</v>
      </c>
      <c r="D5" s="97">
        <v>0.010330232865939018</v>
      </c>
      <c r="E5" s="39">
        <v>17</v>
      </c>
      <c r="F5" s="97">
        <v>0.0003828570141657095</v>
      </c>
      <c r="G5" s="40">
        <v>9.503451878477396</v>
      </c>
      <c r="H5" s="53"/>
    </row>
    <row r="6" spans="1:7" ht="14.25">
      <c r="A6" s="21">
        <v>3</v>
      </c>
      <c r="B6" s="37" t="s">
        <v>69</v>
      </c>
      <c r="C6" s="38">
        <v>252.23208000000008</v>
      </c>
      <c r="D6" s="97">
        <v>0.02731333569456436</v>
      </c>
      <c r="E6" s="39">
        <v>0</v>
      </c>
      <c r="F6" s="97">
        <v>0</v>
      </c>
      <c r="G6" s="40">
        <v>0</v>
      </c>
    </row>
    <row r="7" spans="1:7" ht="14.25">
      <c r="A7" s="21">
        <v>4</v>
      </c>
      <c r="B7" s="37" t="s">
        <v>70</v>
      </c>
      <c r="C7" s="38">
        <v>122.64818000000064</v>
      </c>
      <c r="D7" s="97">
        <v>0.018287016355084156</v>
      </c>
      <c r="E7" s="39">
        <v>0</v>
      </c>
      <c r="F7" s="97">
        <v>0</v>
      </c>
      <c r="G7" s="40">
        <v>0</v>
      </c>
    </row>
    <row r="8" spans="1:7" ht="14.25">
      <c r="A8" s="21">
        <v>5</v>
      </c>
      <c r="B8" s="37" t="s">
        <v>62</v>
      </c>
      <c r="C8" s="38">
        <v>58.83046999999974</v>
      </c>
      <c r="D8" s="97">
        <v>0.02237015346635411</v>
      </c>
      <c r="E8" s="39">
        <v>0</v>
      </c>
      <c r="F8" s="97">
        <v>0</v>
      </c>
      <c r="G8" s="40">
        <v>0</v>
      </c>
    </row>
    <row r="9" spans="1:7" ht="14.25">
      <c r="A9" s="21">
        <v>6</v>
      </c>
      <c r="B9" s="37" t="s">
        <v>55</v>
      </c>
      <c r="C9" s="38">
        <v>48.337720000000665</v>
      </c>
      <c r="D9" s="97">
        <v>0.007927422594025674</v>
      </c>
      <c r="E9" s="39">
        <v>0</v>
      </c>
      <c r="F9" s="97">
        <v>0</v>
      </c>
      <c r="G9" s="40">
        <v>0</v>
      </c>
    </row>
    <row r="10" spans="1:8" ht="14.25">
      <c r="A10" s="21">
        <v>7</v>
      </c>
      <c r="B10" s="37" t="s">
        <v>71</v>
      </c>
      <c r="C10" s="38">
        <v>38.20835000000009</v>
      </c>
      <c r="D10" s="97">
        <v>0.020814984943458882</v>
      </c>
      <c r="E10" s="39">
        <v>0</v>
      </c>
      <c r="F10" s="97">
        <v>0</v>
      </c>
      <c r="G10" s="40">
        <v>0</v>
      </c>
      <c r="H10" s="53"/>
    </row>
    <row r="11" spans="1:7" ht="14.25">
      <c r="A11" s="21">
        <v>8</v>
      </c>
      <c r="B11" s="37" t="s">
        <v>53</v>
      </c>
      <c r="C11" s="38">
        <v>16.58559999999963</v>
      </c>
      <c r="D11" s="97">
        <v>0.0035080095684716607</v>
      </c>
      <c r="E11" s="39">
        <v>0</v>
      </c>
      <c r="F11" s="97">
        <v>0</v>
      </c>
      <c r="G11" s="40">
        <v>0</v>
      </c>
    </row>
    <row r="12" spans="1:7" ht="14.25">
      <c r="A12" s="21">
        <v>9</v>
      </c>
      <c r="B12" s="37" t="s">
        <v>72</v>
      </c>
      <c r="C12" s="38">
        <v>14.027290000000036</v>
      </c>
      <c r="D12" s="97">
        <v>0.009388964222607918</v>
      </c>
      <c r="E12" s="39">
        <v>0</v>
      </c>
      <c r="F12" s="97">
        <v>0</v>
      </c>
      <c r="G12" s="40">
        <v>0</v>
      </c>
    </row>
    <row r="13" spans="1:7" ht="14.25">
      <c r="A13" s="21">
        <v>10</v>
      </c>
      <c r="B13" s="37" t="s">
        <v>19</v>
      </c>
      <c r="C13" s="38">
        <v>-0.4113000000000466</v>
      </c>
      <c r="D13" s="97">
        <v>-0.0005593610375213571</v>
      </c>
      <c r="E13" s="39">
        <v>0</v>
      </c>
      <c r="F13" s="97">
        <v>0</v>
      </c>
      <c r="G13" s="40">
        <v>0</v>
      </c>
    </row>
    <row r="14" spans="1:7" ht="14.25">
      <c r="A14" s="21">
        <v>11</v>
      </c>
      <c r="B14" s="37" t="s">
        <v>67</v>
      </c>
      <c r="C14" s="38">
        <v>-4.33</v>
      </c>
      <c r="D14" s="97">
        <v>-0.0028834730280565585</v>
      </c>
      <c r="E14" s="39">
        <v>0</v>
      </c>
      <c r="F14" s="97">
        <v>0</v>
      </c>
      <c r="G14" s="40">
        <v>0</v>
      </c>
    </row>
    <row r="15" spans="1:7" ht="14.25">
      <c r="A15" s="21">
        <v>12</v>
      </c>
      <c r="B15" s="37" t="s">
        <v>17</v>
      </c>
      <c r="C15" s="38">
        <v>-37.519310000000054</v>
      </c>
      <c r="D15" s="97">
        <v>-0.036046370931621385</v>
      </c>
      <c r="E15" s="39">
        <v>0</v>
      </c>
      <c r="F15" s="97">
        <v>0</v>
      </c>
      <c r="G15" s="40">
        <v>0</v>
      </c>
    </row>
    <row r="16" spans="1:7" ht="13.5" customHeight="1">
      <c r="A16" s="21">
        <v>13</v>
      </c>
      <c r="B16" s="37" t="s">
        <v>51</v>
      </c>
      <c r="C16" s="38">
        <v>-128.99798999999834</v>
      </c>
      <c r="D16" s="97">
        <v>-0.014062952801430762</v>
      </c>
      <c r="E16" s="39">
        <v>0</v>
      </c>
      <c r="F16" s="97">
        <v>0</v>
      </c>
      <c r="G16" s="40">
        <v>0</v>
      </c>
    </row>
    <row r="17" spans="1:7" ht="14.25">
      <c r="A17" s="21">
        <v>14</v>
      </c>
      <c r="B17" s="37" t="s">
        <v>52</v>
      </c>
      <c r="C17" s="38">
        <v>-279.65731999999986</v>
      </c>
      <c r="D17" s="97">
        <v>-0.10032583716195018</v>
      </c>
      <c r="E17" s="39">
        <v>0</v>
      </c>
      <c r="F17" s="97">
        <v>0</v>
      </c>
      <c r="G17" s="40">
        <v>0</v>
      </c>
    </row>
    <row r="18" spans="1:7" ht="14.25">
      <c r="A18" s="21">
        <v>15</v>
      </c>
      <c r="B18" s="37" t="s">
        <v>15</v>
      </c>
      <c r="C18" s="38">
        <v>930.1340100000054</v>
      </c>
      <c r="D18" s="97">
        <v>0.0124606462642376</v>
      </c>
      <c r="E18" s="39">
        <v>-12</v>
      </c>
      <c r="F18" s="97">
        <v>-0.0010822510822510823</v>
      </c>
      <c r="G18" s="40">
        <v>-81.00400246577627</v>
      </c>
    </row>
    <row r="19" spans="1:8" ht="15.75" thickBot="1">
      <c r="A19" s="90"/>
      <c r="B19" s="93" t="s">
        <v>42</v>
      </c>
      <c r="C19" s="94">
        <v>1496.5391500000076</v>
      </c>
      <c r="D19" s="98">
        <v>0.00988610810412847</v>
      </c>
      <c r="E19" s="95">
        <v>35</v>
      </c>
      <c r="F19" s="98">
        <v>5.359200407299231E-06</v>
      </c>
      <c r="G19" s="96">
        <v>-61.70395703865893</v>
      </c>
      <c r="H19" s="53"/>
    </row>
    <row r="20" spans="2:8" ht="14.25">
      <c r="B20" s="68"/>
      <c r="C20" s="69"/>
      <c r="D20" s="70"/>
      <c r="E20" s="71"/>
      <c r="F20" s="70"/>
      <c r="G20" s="69"/>
      <c r="H20" s="53"/>
    </row>
    <row r="39" spans="2:5" ht="15">
      <c r="B39" s="60"/>
      <c r="C39" s="61"/>
      <c r="D39" s="62"/>
      <c r="E39" s="63"/>
    </row>
    <row r="40" spans="2:5" ht="15">
      <c r="B40" s="60"/>
      <c r="C40" s="61"/>
      <c r="D40" s="62"/>
      <c r="E40" s="63"/>
    </row>
    <row r="41" spans="2:5" ht="15">
      <c r="B41" s="60"/>
      <c r="C41" s="61"/>
      <c r="D41" s="62"/>
      <c r="E41" s="63"/>
    </row>
    <row r="42" spans="2:5" ht="15">
      <c r="B42" s="60"/>
      <c r="C42" s="61"/>
      <c r="D42" s="62"/>
      <c r="E42" s="63"/>
    </row>
    <row r="43" spans="2:5" ht="15">
      <c r="B43" s="60"/>
      <c r="C43" s="61"/>
      <c r="D43" s="62"/>
      <c r="E43" s="63"/>
    </row>
    <row r="44" spans="2:5" ht="15">
      <c r="B44" s="60"/>
      <c r="C44" s="61"/>
      <c r="D44" s="62"/>
      <c r="E44" s="63"/>
    </row>
    <row r="45" spans="2:5" ht="15.75" thickBot="1">
      <c r="B45" s="81"/>
      <c r="C45" s="81"/>
      <c r="D45" s="81"/>
      <c r="E45" s="81"/>
    </row>
    <row r="48" ht="14.25" customHeight="1"/>
    <row r="49" ht="14.25">
      <c r="F49" s="53"/>
    </row>
    <row r="51" ht="14.25">
      <c r="F51"/>
    </row>
    <row r="52" ht="14.25">
      <c r="F52"/>
    </row>
    <row r="53" spans="2:6" ht="30.75" thickBot="1">
      <c r="B53" s="42" t="s">
        <v>20</v>
      </c>
      <c r="C53" s="35" t="s">
        <v>48</v>
      </c>
      <c r="D53" s="35" t="s">
        <v>49</v>
      </c>
      <c r="E53" s="59" t="s">
        <v>46</v>
      </c>
      <c r="F53"/>
    </row>
    <row r="54" spans="2:5" ht="14.25">
      <c r="B54" s="37" t="str">
        <f aca="true" t="shared" si="0" ref="B54:D58">B4</f>
        <v>КІНТО-Казначейський</v>
      </c>
      <c r="C54" s="38">
        <f t="shared" si="0"/>
        <v>210.99477999999982</v>
      </c>
      <c r="D54" s="97">
        <f t="shared" si="0"/>
        <v>0.052246333830483896</v>
      </c>
      <c r="E54" s="40">
        <f>G4</f>
        <v>9.796593548639942</v>
      </c>
    </row>
    <row r="55" spans="2:5" ht="14.25">
      <c r="B55" s="37" t="str">
        <f t="shared" si="0"/>
        <v>КІНТО-Класичний</v>
      </c>
      <c r="C55" s="38">
        <f t="shared" si="0"/>
        <v>255.45658999999984</v>
      </c>
      <c r="D55" s="97">
        <f t="shared" si="0"/>
        <v>0.010330232865939018</v>
      </c>
      <c r="E55" s="40">
        <f>G5</f>
        <v>9.503451878477396</v>
      </c>
    </row>
    <row r="56" spans="2:5" ht="14.25">
      <c r="B56" s="37" t="str">
        <f t="shared" si="0"/>
        <v>УНІВЕР.УА/Ярослав Мудрий: Фонд Акцiй</v>
      </c>
      <c r="C56" s="38">
        <f t="shared" si="0"/>
        <v>252.23208000000008</v>
      </c>
      <c r="D56" s="97">
        <f t="shared" si="0"/>
        <v>0.02731333569456436</v>
      </c>
      <c r="E56" s="40">
        <f>G6</f>
        <v>0</v>
      </c>
    </row>
    <row r="57" spans="2:5" ht="14.25">
      <c r="B57" s="37" t="str">
        <f t="shared" si="0"/>
        <v>УНIВЕР.УА/Михайло Грушевський: Фонд Державних Паперiв</v>
      </c>
      <c r="C57" s="38">
        <f t="shared" si="0"/>
        <v>122.64818000000064</v>
      </c>
      <c r="D57" s="97">
        <f t="shared" si="0"/>
        <v>0.018287016355084156</v>
      </c>
      <c r="E57" s="40">
        <f>G7</f>
        <v>0</v>
      </c>
    </row>
    <row r="58" spans="2:5" ht="14.25">
      <c r="B58" s="125" t="str">
        <f t="shared" si="0"/>
        <v>ВСІ</v>
      </c>
      <c r="C58" s="126">
        <f t="shared" si="0"/>
        <v>58.83046999999974</v>
      </c>
      <c r="D58" s="127">
        <f t="shared" si="0"/>
        <v>0.02237015346635411</v>
      </c>
      <c r="E58" s="128">
        <f>G8</f>
        <v>0</v>
      </c>
    </row>
    <row r="59" spans="2:5" ht="14.25">
      <c r="B59" s="124" t="str">
        <f aca="true" t="shared" si="1" ref="B59:C62">B14</f>
        <v>КІНТО-Еквіті</v>
      </c>
      <c r="C59" s="38">
        <f t="shared" si="1"/>
        <v>-4.33</v>
      </c>
      <c r="D59" s="97">
        <f aca="true" t="shared" si="2" ref="D59:E63">F14</f>
        <v>0</v>
      </c>
      <c r="E59" s="40">
        <f t="shared" si="2"/>
        <v>0</v>
      </c>
    </row>
    <row r="60" spans="2:5" ht="14.25">
      <c r="B60" s="124" t="str">
        <f t="shared" si="1"/>
        <v>ТАСК Ресурс</v>
      </c>
      <c r="C60" s="38">
        <f t="shared" si="1"/>
        <v>-37.519310000000054</v>
      </c>
      <c r="D60" s="97">
        <f t="shared" si="2"/>
        <v>0</v>
      </c>
      <c r="E60" s="40">
        <f t="shared" si="2"/>
        <v>0</v>
      </c>
    </row>
    <row r="61" spans="2:5" ht="14.25">
      <c r="B61" s="124" t="str">
        <f t="shared" si="1"/>
        <v>ОТП Фонд Акцій</v>
      </c>
      <c r="C61" s="38">
        <f t="shared" si="1"/>
        <v>-128.99798999999834</v>
      </c>
      <c r="D61" s="97">
        <f t="shared" si="2"/>
        <v>0</v>
      </c>
      <c r="E61" s="40">
        <f t="shared" si="2"/>
        <v>0</v>
      </c>
    </row>
    <row r="62" spans="2:5" ht="14.25">
      <c r="B62" s="124" t="str">
        <f t="shared" si="1"/>
        <v>Софіївський</v>
      </c>
      <c r="C62" s="38">
        <f t="shared" si="1"/>
        <v>-279.65731999999986</v>
      </c>
      <c r="D62" s="97">
        <f t="shared" si="2"/>
        <v>0</v>
      </c>
      <c r="E62" s="40">
        <f t="shared" si="2"/>
        <v>0</v>
      </c>
    </row>
    <row r="63" spans="2:5" ht="14.25">
      <c r="B63" s="124" t="str">
        <f>B18</f>
        <v>ОТП Класичний</v>
      </c>
      <c r="C63" s="38">
        <f>C18</f>
        <v>930.1340100000054</v>
      </c>
      <c r="D63" s="97">
        <f t="shared" si="2"/>
        <v>-0.0010822510822510823</v>
      </c>
      <c r="E63" s="40">
        <f t="shared" si="2"/>
        <v>-81.00400246577627</v>
      </c>
    </row>
    <row r="64" spans="2:5" ht="14.25">
      <c r="B64" s="132" t="s">
        <v>47</v>
      </c>
      <c r="C64" s="133">
        <f>C19-SUM(C54:C63)</f>
        <v>116.74766000000022</v>
      </c>
      <c r="D64" s="134"/>
      <c r="E64" s="133">
        <f>G19-SUM(E54:E63)</f>
        <v>0</v>
      </c>
    </row>
    <row r="65" spans="2:5" ht="15">
      <c r="B65" s="130" t="s">
        <v>42</v>
      </c>
      <c r="C65" s="131">
        <f>SUM(C54:C64)</f>
        <v>1496.5391500000076</v>
      </c>
      <c r="D65" s="131"/>
      <c r="E65" s="131">
        <f>SUM(E54:E64)</f>
        <v>-61.70395703865893</v>
      </c>
    </row>
  </sheetData>
  <mergeCells count="4">
    <mergeCell ref="A1:G1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C105"/>
  <sheetViews>
    <sheetView zoomScale="80" zoomScaleNormal="80" workbookViewId="0" topLeftCell="A1">
      <selection activeCell="A9" sqref="A9"/>
    </sheetView>
  </sheetViews>
  <sheetFormatPr defaultColWidth="9.00390625" defaultRowHeight="12.75"/>
  <cols>
    <col min="1" max="1" width="64.375" style="0" bestFit="1" customWidth="1"/>
    <col min="2" max="2" width="12.75390625" style="0" customWidth="1"/>
    <col min="3" max="3" width="2.75390625" style="0" customWidth="1"/>
  </cols>
  <sheetData>
    <row r="1" spans="1:3" ht="15.75" thickBot="1">
      <c r="A1" s="66" t="s">
        <v>20</v>
      </c>
      <c r="B1" s="67" t="s">
        <v>76</v>
      </c>
      <c r="C1" s="10"/>
    </row>
    <row r="2" spans="1:3" ht="14.25">
      <c r="A2" s="155" t="s">
        <v>52</v>
      </c>
      <c r="B2" s="156">
        <v>-0.10032583478829538</v>
      </c>
      <c r="C2" s="10"/>
    </row>
    <row r="3" spans="1:3" ht="14.25">
      <c r="A3" s="135" t="s">
        <v>17</v>
      </c>
      <c r="B3" s="142">
        <v>-0.03604638546848893</v>
      </c>
      <c r="C3" s="10"/>
    </row>
    <row r="4" spans="1:3" ht="14.25">
      <c r="A4" s="136" t="s">
        <v>51</v>
      </c>
      <c r="B4" s="192">
        <v>-0.013986013986029722</v>
      </c>
      <c r="C4" s="10"/>
    </row>
    <row r="5" spans="1:3" ht="14.25">
      <c r="A5" s="135" t="s">
        <v>67</v>
      </c>
      <c r="B5" s="143">
        <v>-0.002883496923041795</v>
      </c>
      <c r="C5" s="10"/>
    </row>
    <row r="6" spans="1:3" ht="14.25">
      <c r="A6" s="135" t="s">
        <v>19</v>
      </c>
      <c r="B6" s="143">
        <v>-0.0005594807333046958</v>
      </c>
      <c r="C6" s="10"/>
    </row>
    <row r="7" spans="1:3" ht="14.25">
      <c r="A7" s="135" t="s">
        <v>53</v>
      </c>
      <c r="B7" s="143">
        <v>0.003507830156630032</v>
      </c>
      <c r="C7" s="10"/>
    </row>
    <row r="8" spans="1:3" ht="14.25">
      <c r="A8" s="135" t="s">
        <v>55</v>
      </c>
      <c r="B8" s="143">
        <v>0.007928366620484573</v>
      </c>
      <c r="C8" s="10"/>
    </row>
    <row r="9" spans="1:3" ht="14.25">
      <c r="A9" s="135" t="s">
        <v>72</v>
      </c>
      <c r="B9" s="143">
        <v>0.009388958550209825</v>
      </c>
      <c r="C9" s="10"/>
    </row>
    <row r="10" spans="1:3" ht="14.25">
      <c r="A10" s="135" t="s">
        <v>65</v>
      </c>
      <c r="B10" s="143">
        <v>0.009943575622430423</v>
      </c>
      <c r="C10" s="10"/>
    </row>
    <row r="11" spans="1:3" ht="14.25">
      <c r="A11" s="135" t="s">
        <v>15</v>
      </c>
      <c r="B11" s="143">
        <v>0.013557393510325255</v>
      </c>
      <c r="C11" s="10"/>
    </row>
    <row r="12" spans="1:3" ht="14.25">
      <c r="A12" s="136" t="s">
        <v>70</v>
      </c>
      <c r="B12" s="144">
        <v>0.01828702652907488</v>
      </c>
      <c r="C12" s="10"/>
    </row>
    <row r="13" spans="1:3" ht="14.25">
      <c r="A13" s="135" t="s">
        <v>71</v>
      </c>
      <c r="B13" s="143">
        <v>0.020814985072646452</v>
      </c>
      <c r="C13" s="10"/>
    </row>
    <row r="14" spans="1:3" ht="14.25">
      <c r="A14" s="135" t="s">
        <v>62</v>
      </c>
      <c r="B14" s="143">
        <v>0.022370136632344773</v>
      </c>
      <c r="C14" s="10"/>
    </row>
    <row r="15" spans="1:3" ht="14.25">
      <c r="A15" s="135" t="s">
        <v>69</v>
      </c>
      <c r="B15" s="143">
        <v>0.027313326851895248</v>
      </c>
      <c r="C15" s="10"/>
    </row>
    <row r="16" spans="1:3" ht="14.25">
      <c r="A16" s="135" t="s">
        <v>98</v>
      </c>
      <c r="B16" s="143">
        <v>0.04977758347179617</v>
      </c>
      <c r="C16" s="10"/>
    </row>
    <row r="17" spans="1:3" ht="14.25">
      <c r="A17" s="137" t="s">
        <v>25</v>
      </c>
      <c r="B17" s="142">
        <v>0.0019391980745784743</v>
      </c>
      <c r="C17" s="10"/>
    </row>
    <row r="18" spans="1:3" ht="14.25">
      <c r="A18" s="137" t="s">
        <v>1</v>
      </c>
      <c r="B18" s="142">
        <v>-0.09039144482123296</v>
      </c>
      <c r="C18" s="10"/>
    </row>
    <row r="19" spans="1:3" ht="14.25">
      <c r="A19" s="137" t="s">
        <v>0</v>
      </c>
      <c r="B19" s="142">
        <v>0</v>
      </c>
      <c r="C19" s="57"/>
    </row>
    <row r="20" spans="1:3" ht="14.25">
      <c r="A20" s="137" t="s">
        <v>26</v>
      </c>
      <c r="B20" s="142">
        <v>0.025922991963555297</v>
      </c>
      <c r="C20" s="9"/>
    </row>
    <row r="21" spans="1:3" ht="14.25">
      <c r="A21" s="137" t="s">
        <v>27</v>
      </c>
      <c r="B21" s="142">
        <v>0.026539457284322276</v>
      </c>
      <c r="C21" s="77"/>
    </row>
    <row r="22" spans="1:3" ht="14.25">
      <c r="A22" s="137" t="s">
        <v>28</v>
      </c>
      <c r="B22" s="142">
        <v>0.011917808219178082</v>
      </c>
      <c r="C22" s="10"/>
    </row>
    <row r="23" spans="1:3" ht="15" thickBot="1">
      <c r="A23" s="138" t="s">
        <v>103</v>
      </c>
      <c r="B23" s="145">
        <v>0.11953327360471389</v>
      </c>
      <c r="C23" s="10"/>
    </row>
    <row r="24" spans="2:3" ht="12.75">
      <c r="B24" s="10"/>
      <c r="C24" s="10"/>
    </row>
    <row r="25" ht="12.75">
      <c r="C25" s="10"/>
    </row>
    <row r="26" spans="2:3" ht="12.75">
      <c r="B26" s="10"/>
      <c r="C26" s="10"/>
    </row>
    <row r="27" ht="12.75">
      <c r="C27" s="10"/>
    </row>
    <row r="28" ht="12.75">
      <c r="B28" s="10"/>
    </row>
    <row r="29" ht="12.75">
      <c r="B29" s="10"/>
    </row>
    <row r="30" ht="12.75">
      <c r="B30" s="10"/>
    </row>
    <row r="31" ht="12.75">
      <c r="B31" s="10"/>
    </row>
    <row r="32" ht="12.75">
      <c r="B32" s="10"/>
    </row>
    <row r="33" ht="12.75">
      <c r="B33" s="10"/>
    </row>
    <row r="34" ht="12.75">
      <c r="B34" s="10"/>
    </row>
    <row r="35" ht="12.75">
      <c r="B35" s="10"/>
    </row>
    <row r="36" ht="12.75">
      <c r="B36" s="10"/>
    </row>
    <row r="37" ht="12.75">
      <c r="B37" s="10"/>
    </row>
    <row r="38" ht="12.75">
      <c r="B38" s="10"/>
    </row>
    <row r="39" ht="12.75">
      <c r="B39" s="10"/>
    </row>
    <row r="40" ht="12.75">
      <c r="B40" s="10"/>
    </row>
    <row r="41" ht="12.75">
      <c r="B41" s="10"/>
    </row>
    <row r="42" ht="12.75">
      <c r="B42" s="10"/>
    </row>
    <row r="43" ht="12.75">
      <c r="B43" s="10"/>
    </row>
    <row r="44" ht="12.75">
      <c r="B44" s="10"/>
    </row>
    <row r="45" ht="12.75">
      <c r="B45" s="10"/>
    </row>
    <row r="46" ht="12.75">
      <c r="B46" s="10"/>
    </row>
    <row r="47" ht="12.75">
      <c r="B47" s="10"/>
    </row>
    <row r="48" ht="12.75">
      <c r="B48" s="10"/>
    </row>
    <row r="49" ht="12.75">
      <c r="B49" s="10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4"/>
  <sheetViews>
    <sheetView zoomScale="85" zoomScaleNormal="85" workbookViewId="0" topLeftCell="A1">
      <selection activeCell="B3" sqref="B3"/>
    </sheetView>
  </sheetViews>
  <sheetFormatPr defaultColWidth="9.00390625" defaultRowHeight="12.75"/>
  <cols>
    <col min="1" max="1" width="4.75390625" style="31" customWidth="1"/>
    <col min="2" max="2" width="32.875" style="29" bestFit="1" customWidth="1"/>
    <col min="3" max="4" width="12.75390625" style="31" customWidth="1"/>
    <col min="5" max="5" width="16.75390625" style="41" customWidth="1"/>
    <col min="6" max="6" width="14.75390625" style="45" customWidth="1"/>
    <col min="7" max="7" width="14.75390625" style="41" customWidth="1"/>
    <col min="8" max="8" width="12.75390625" style="45" customWidth="1"/>
    <col min="9" max="9" width="39.125" style="29" bestFit="1" customWidth="1"/>
    <col min="10" max="10" width="34.75390625" style="29" customWidth="1"/>
    <col min="11" max="20" width="4.75390625" style="29" customWidth="1"/>
    <col min="21" max="16384" width="9.125" style="29" customWidth="1"/>
  </cols>
  <sheetData>
    <row r="1" spans="1:13" s="43" customFormat="1" ht="16.5" thickBot="1">
      <c r="A1" s="173" t="s">
        <v>95</v>
      </c>
      <c r="B1" s="173"/>
      <c r="C1" s="173"/>
      <c r="D1" s="173"/>
      <c r="E1" s="173"/>
      <c r="F1" s="173"/>
      <c r="G1" s="173"/>
      <c r="H1" s="173"/>
      <c r="I1" s="173"/>
      <c r="J1" s="173"/>
      <c r="K1" s="13"/>
      <c r="L1" s="14"/>
      <c r="M1" s="14"/>
    </row>
    <row r="2" spans="1:10" ht="30.75" thickBot="1">
      <c r="A2" s="15" t="s">
        <v>34</v>
      </c>
      <c r="B2" s="15" t="s">
        <v>20</v>
      </c>
      <c r="C2" s="44" t="s">
        <v>30</v>
      </c>
      <c r="D2" s="44" t="s">
        <v>31</v>
      </c>
      <c r="E2" s="44" t="s">
        <v>35</v>
      </c>
      <c r="F2" s="44" t="s">
        <v>36</v>
      </c>
      <c r="G2" s="44" t="s">
        <v>37</v>
      </c>
      <c r="H2" s="44" t="s">
        <v>10</v>
      </c>
      <c r="I2" s="44" t="s">
        <v>11</v>
      </c>
      <c r="J2" s="25" t="s">
        <v>12</v>
      </c>
    </row>
    <row r="3" spans="1:10" ht="14.25">
      <c r="A3" s="21">
        <v>1</v>
      </c>
      <c r="B3" s="110" t="s">
        <v>104</v>
      </c>
      <c r="C3" s="111" t="s">
        <v>104</v>
      </c>
      <c r="D3" s="112" t="s">
        <v>104</v>
      </c>
      <c r="E3" s="113" t="s">
        <v>104</v>
      </c>
      <c r="F3" s="114" t="s">
        <v>104</v>
      </c>
      <c r="G3" s="113" t="s">
        <v>104</v>
      </c>
      <c r="H3" s="52" t="s">
        <v>104</v>
      </c>
      <c r="I3" s="110" t="s">
        <v>104</v>
      </c>
      <c r="J3" s="115" t="s">
        <v>104</v>
      </c>
    </row>
    <row r="4" spans="1:10" ht="15.75" thickBot="1">
      <c r="A4" s="174" t="s">
        <v>42</v>
      </c>
      <c r="B4" s="175"/>
      <c r="C4" s="116" t="s">
        <v>43</v>
      </c>
      <c r="D4" s="116" t="s">
        <v>43</v>
      </c>
      <c r="E4" s="99" t="s">
        <v>104</v>
      </c>
      <c r="F4" s="100" t="s">
        <v>104</v>
      </c>
      <c r="G4" s="116" t="s">
        <v>43</v>
      </c>
      <c r="H4" s="116" t="s">
        <v>43</v>
      </c>
      <c r="I4" s="116" t="s">
        <v>43</v>
      </c>
      <c r="J4" s="116" t="s">
        <v>43</v>
      </c>
    </row>
  </sheetData>
  <mergeCells count="2">
    <mergeCell ref="A1:J1"/>
    <mergeCell ref="A4:B4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J26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625" style="5" customWidth="1"/>
    <col min="2" max="2" width="48.875" style="5" bestFit="1" customWidth="1"/>
    <col min="3" max="4" width="14.75390625" style="46" customWidth="1"/>
    <col min="5" max="8" width="12.75390625" style="5" customWidth="1"/>
    <col min="9" max="9" width="16.125" style="5" bestFit="1" customWidth="1"/>
    <col min="10" max="10" width="18.25390625" style="5" customWidth="1"/>
    <col min="11" max="16384" width="9.125" style="5" customWidth="1"/>
  </cols>
  <sheetData>
    <row r="1" spans="1:10" s="11" customFormat="1" ht="16.5" thickBot="1">
      <c r="A1" s="185" t="s">
        <v>87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0" ht="15.75" customHeight="1" thickBot="1">
      <c r="A2" s="178" t="s">
        <v>34</v>
      </c>
      <c r="B2" s="103"/>
      <c r="C2" s="104"/>
      <c r="D2" s="105"/>
      <c r="E2" s="180" t="s">
        <v>60</v>
      </c>
      <c r="F2" s="180"/>
      <c r="G2" s="180"/>
      <c r="H2" s="180"/>
      <c r="I2" s="180"/>
      <c r="J2" s="180"/>
    </row>
    <row r="3" spans="1:10" ht="75.75" thickBot="1">
      <c r="A3" s="179"/>
      <c r="B3" s="106" t="s">
        <v>20</v>
      </c>
      <c r="C3" s="26" t="s">
        <v>8</v>
      </c>
      <c r="D3" s="26" t="s">
        <v>9</v>
      </c>
      <c r="E3" s="17" t="s">
        <v>84</v>
      </c>
      <c r="F3" s="17" t="s">
        <v>102</v>
      </c>
      <c r="G3" s="17" t="s">
        <v>97</v>
      </c>
      <c r="H3" s="17" t="s">
        <v>78</v>
      </c>
      <c r="I3" s="17" t="s">
        <v>44</v>
      </c>
      <c r="J3" s="17" t="s">
        <v>85</v>
      </c>
    </row>
    <row r="4" spans="1:10" ht="14.25" collapsed="1">
      <c r="A4" s="21">
        <v>1</v>
      </c>
      <c r="B4" s="27" t="s">
        <v>104</v>
      </c>
      <c r="C4" s="107" t="s">
        <v>104</v>
      </c>
      <c r="D4" s="107" t="s">
        <v>104</v>
      </c>
      <c r="E4" s="101" t="s">
        <v>104</v>
      </c>
      <c r="F4" s="101" t="s">
        <v>104</v>
      </c>
      <c r="G4" s="101" t="s">
        <v>104</v>
      </c>
      <c r="H4" s="101" t="s">
        <v>104</v>
      </c>
      <c r="I4" s="101" t="s">
        <v>104</v>
      </c>
      <c r="J4" s="108" t="s">
        <v>104</v>
      </c>
    </row>
    <row r="5" spans="1:10" ht="15.75" thickBot="1">
      <c r="A5" s="146"/>
      <c r="B5" s="151" t="s">
        <v>99</v>
      </c>
      <c r="C5" s="152" t="s">
        <v>43</v>
      </c>
      <c r="D5" s="152" t="s">
        <v>43</v>
      </c>
      <c r="E5" s="153" t="s">
        <v>104</v>
      </c>
      <c r="F5" s="153" t="s">
        <v>104</v>
      </c>
      <c r="G5" s="153" t="s">
        <v>104</v>
      </c>
      <c r="H5" s="153" t="s">
        <v>104</v>
      </c>
      <c r="I5" s="152" t="s">
        <v>43</v>
      </c>
      <c r="J5" s="153" t="s">
        <v>104</v>
      </c>
    </row>
    <row r="6" spans="1:10" ht="15" thickBot="1">
      <c r="A6" s="186" t="s">
        <v>86</v>
      </c>
      <c r="B6" s="186"/>
      <c r="C6" s="186"/>
      <c r="D6" s="186"/>
      <c r="E6" s="186"/>
      <c r="F6" s="186"/>
      <c r="G6" s="186"/>
      <c r="H6" s="186"/>
      <c r="I6" s="186"/>
      <c r="J6" s="186"/>
    </row>
    <row r="7" spans="2:9" ht="14.25">
      <c r="B7" s="29"/>
      <c r="C7" s="30"/>
      <c r="D7" s="30"/>
      <c r="E7" s="29"/>
      <c r="F7" s="29"/>
      <c r="G7" s="29"/>
      <c r="H7" s="29"/>
      <c r="I7" s="29"/>
    </row>
    <row r="8" spans="2:9" ht="14.25">
      <c r="B8" s="29"/>
      <c r="C8" s="30"/>
      <c r="D8" s="30"/>
      <c r="E8" s="29"/>
      <c r="F8" s="29"/>
      <c r="G8" s="29"/>
      <c r="H8" s="29"/>
      <c r="I8" s="29"/>
    </row>
    <row r="9" spans="2:9" ht="14.25">
      <c r="B9" s="29"/>
      <c r="C9" s="30"/>
      <c r="D9" s="30"/>
      <c r="E9" s="121"/>
      <c r="F9" s="29"/>
      <c r="G9" s="29"/>
      <c r="H9" s="29"/>
      <c r="I9" s="29"/>
    </row>
    <row r="10" spans="2:9" ht="14.25">
      <c r="B10" s="29"/>
      <c r="C10" s="30"/>
      <c r="D10" s="30"/>
      <c r="E10" s="29"/>
      <c r="F10" s="29"/>
      <c r="G10" s="29"/>
      <c r="H10" s="29"/>
      <c r="I10" s="29"/>
    </row>
    <row r="11" spans="2:9" ht="14.25">
      <c r="B11" s="29"/>
      <c r="C11" s="30"/>
      <c r="D11" s="30"/>
      <c r="E11" s="29"/>
      <c r="F11" s="29"/>
      <c r="G11" s="29"/>
      <c r="H11" s="29"/>
      <c r="I11" s="29"/>
    </row>
    <row r="12" spans="2:9" ht="14.25">
      <c r="B12" s="29"/>
      <c r="C12" s="30"/>
      <c r="D12" s="30"/>
      <c r="E12" s="29"/>
      <c r="F12" s="29"/>
      <c r="G12" s="29"/>
      <c r="H12" s="29"/>
      <c r="I12" s="29"/>
    </row>
    <row r="13" spans="2:9" ht="14.25">
      <c r="B13" s="29"/>
      <c r="C13" s="30"/>
      <c r="D13" s="30"/>
      <c r="E13" s="29"/>
      <c r="F13" s="29"/>
      <c r="G13" s="29"/>
      <c r="H13" s="29"/>
      <c r="I13" s="29"/>
    </row>
    <row r="14" spans="2:9" ht="14.25">
      <c r="B14" s="29"/>
      <c r="C14" s="30"/>
      <c r="D14" s="30"/>
      <c r="E14" s="29"/>
      <c r="F14" s="29"/>
      <c r="G14" s="29"/>
      <c r="H14" s="29"/>
      <c r="I14" s="29"/>
    </row>
    <row r="15" spans="2:9" ht="14.25">
      <c r="B15" s="29"/>
      <c r="C15" s="30"/>
      <c r="D15" s="30"/>
      <c r="E15" s="29"/>
      <c r="F15" s="29"/>
      <c r="G15" s="29"/>
      <c r="H15" s="29"/>
      <c r="I15" s="29"/>
    </row>
    <row r="19" ht="14.25">
      <c r="C19" s="5"/>
    </row>
    <row r="20" ht="14.25">
      <c r="C20" s="5"/>
    </row>
    <row r="21" ht="14.25">
      <c r="C21" s="5"/>
    </row>
    <row r="22" ht="14.25">
      <c r="C22" s="5"/>
    </row>
    <row r="23" ht="14.25">
      <c r="C23" s="5"/>
    </row>
    <row r="24" ht="14.25">
      <c r="C24" s="5"/>
    </row>
    <row r="25" ht="14.25">
      <c r="C25" s="5"/>
    </row>
    <row r="26" ht="14.25">
      <c r="C26" s="5"/>
    </row>
  </sheetData>
  <mergeCells count="4">
    <mergeCell ref="A2:A3"/>
    <mergeCell ref="A1:J1"/>
    <mergeCell ref="E2:J2"/>
    <mergeCell ref="A6:J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I33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125" style="22" customWidth="1"/>
    <col min="2" max="2" width="50.75390625" style="22" customWidth="1"/>
    <col min="3" max="3" width="24.75390625" style="22" customWidth="1"/>
    <col min="4" max="4" width="24.75390625" style="23" customWidth="1"/>
    <col min="5" max="7" width="24.75390625" style="22" customWidth="1"/>
    <col min="8" max="16384" width="9.125" style="22" customWidth="1"/>
  </cols>
  <sheetData>
    <row r="1" spans="1:7" s="31" customFormat="1" ht="16.5" thickBot="1">
      <c r="A1" s="182" t="s">
        <v>81</v>
      </c>
      <c r="B1" s="182"/>
      <c r="C1" s="182"/>
      <c r="D1" s="182"/>
      <c r="E1" s="182"/>
      <c r="F1" s="182"/>
      <c r="G1" s="182"/>
    </row>
    <row r="2" spans="1:7" s="31" customFormat="1" ht="15.75" customHeight="1" thickBot="1">
      <c r="A2" s="178" t="s">
        <v>34</v>
      </c>
      <c r="B2" s="91"/>
      <c r="C2" s="183" t="s">
        <v>21</v>
      </c>
      <c r="D2" s="184"/>
      <c r="E2" s="183" t="s">
        <v>22</v>
      </c>
      <c r="F2" s="184"/>
      <c r="G2" s="92"/>
    </row>
    <row r="3" spans="1:7" s="31" customFormat="1" ht="45.75" thickBot="1">
      <c r="A3" s="179"/>
      <c r="B3" s="35" t="s">
        <v>20</v>
      </c>
      <c r="C3" s="35" t="s">
        <v>45</v>
      </c>
      <c r="D3" s="35" t="s">
        <v>23</v>
      </c>
      <c r="E3" s="35" t="s">
        <v>24</v>
      </c>
      <c r="F3" s="35" t="s">
        <v>23</v>
      </c>
      <c r="G3" s="36" t="s">
        <v>92</v>
      </c>
    </row>
    <row r="4" spans="1:7" s="31" customFormat="1" ht="14.25">
      <c r="A4" s="21">
        <v>1</v>
      </c>
      <c r="B4" s="37" t="s">
        <v>104</v>
      </c>
      <c r="C4" s="38" t="s">
        <v>104</v>
      </c>
      <c r="D4" s="101" t="s">
        <v>104</v>
      </c>
      <c r="E4" s="39" t="s">
        <v>104</v>
      </c>
      <c r="F4" s="101" t="s">
        <v>104</v>
      </c>
      <c r="G4" s="40" t="s">
        <v>104</v>
      </c>
    </row>
    <row r="5" spans="1:7" s="31" customFormat="1" ht="15.75" thickBot="1">
      <c r="A5" s="117"/>
      <c r="B5" s="93" t="s">
        <v>42</v>
      </c>
      <c r="C5" s="118" t="s">
        <v>104</v>
      </c>
      <c r="D5" s="98" t="s">
        <v>104</v>
      </c>
      <c r="E5" s="95" t="s">
        <v>104</v>
      </c>
      <c r="F5" s="98" t="s">
        <v>104</v>
      </c>
      <c r="G5" s="96" t="s">
        <v>104</v>
      </c>
    </row>
    <row r="6" s="31" customFormat="1" ht="14.25">
      <c r="D6" s="41"/>
    </row>
    <row r="7" s="31" customFormat="1" ht="14.25">
      <c r="D7" s="41"/>
    </row>
    <row r="8" s="31" customFormat="1" ht="14.25">
      <c r="D8" s="41"/>
    </row>
    <row r="9" s="31" customFormat="1" ht="14.25">
      <c r="D9" s="41"/>
    </row>
    <row r="10" s="31" customFormat="1" ht="14.25">
      <c r="D10" s="41"/>
    </row>
    <row r="11" s="31" customFormat="1" ht="14.25">
      <c r="D11" s="41"/>
    </row>
    <row r="12" s="31" customFormat="1" ht="14.25">
      <c r="D12" s="41"/>
    </row>
    <row r="13" s="31" customFormat="1" ht="14.25">
      <c r="D13" s="41"/>
    </row>
    <row r="14" s="31" customFormat="1" ht="14.25">
      <c r="D14" s="41"/>
    </row>
    <row r="15" s="31" customFormat="1" ht="14.25">
      <c r="D15" s="41"/>
    </row>
    <row r="16" s="31" customFormat="1" ht="14.25">
      <c r="D16" s="41"/>
    </row>
    <row r="17" s="31" customFormat="1" ht="14.25">
      <c r="D17" s="41"/>
    </row>
    <row r="18" s="31" customFormat="1" ht="14.25">
      <c r="D18" s="41"/>
    </row>
    <row r="19" s="31" customFormat="1" ht="14.25">
      <c r="D19" s="41"/>
    </row>
    <row r="20" s="31" customFormat="1" ht="14.25">
      <c r="D20" s="41"/>
    </row>
    <row r="21" s="31" customFormat="1" ht="14.25">
      <c r="D21" s="41"/>
    </row>
    <row r="22" s="31" customFormat="1" ht="14.25">
      <c r="D22" s="41"/>
    </row>
    <row r="23" s="31" customFormat="1" ht="14.25">
      <c r="D23" s="41"/>
    </row>
    <row r="24" s="31" customFormat="1" ht="14.25">
      <c r="D24" s="41"/>
    </row>
    <row r="25" s="31" customFormat="1" ht="14.25">
      <c r="D25" s="41"/>
    </row>
    <row r="26" s="31" customFormat="1" ht="14.25">
      <c r="D26" s="41"/>
    </row>
    <row r="27" s="31" customFormat="1" ht="14.25"/>
    <row r="28" s="31" customFormat="1" ht="14.25"/>
    <row r="29" spans="8:9" s="31" customFormat="1" ht="14.25">
      <c r="H29" s="22"/>
      <c r="I29" s="22"/>
    </row>
    <row r="32" spans="2:5" ht="30.75" thickBot="1">
      <c r="B32" s="42" t="s">
        <v>20</v>
      </c>
      <c r="C32" s="35" t="s">
        <v>48</v>
      </c>
      <c r="D32" s="35" t="s">
        <v>49</v>
      </c>
      <c r="E32" s="36" t="s">
        <v>46</v>
      </c>
    </row>
    <row r="33" spans="1:5" ht="14.25">
      <c r="A33" s="22">
        <v>1</v>
      </c>
      <c r="B33" s="37" t="str">
        <f>B4</f>
        <v>н.д.</v>
      </c>
      <c r="C33" s="122" t="str">
        <f>C4</f>
        <v>н.д.</v>
      </c>
      <c r="D33" s="101" t="str">
        <f>D4</f>
        <v>н.д.</v>
      </c>
      <c r="E33" s="123" t="str">
        <f>G4</f>
        <v>н.д.</v>
      </c>
    </row>
  </sheetData>
  <mergeCells count="4">
    <mergeCell ref="A2:A3"/>
    <mergeCell ref="A1:G1"/>
    <mergeCell ref="C2:D2"/>
    <mergeCell ref="E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D22"/>
  <sheetViews>
    <sheetView zoomScale="85" zoomScaleNormal="85" workbookViewId="0" topLeftCell="A1">
      <selection activeCell="A4" sqref="A4:B9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66" t="s">
        <v>20</v>
      </c>
      <c r="B1" s="67" t="s">
        <v>76</v>
      </c>
      <c r="C1" s="10"/>
      <c r="D1" s="10"/>
    </row>
    <row r="2" spans="1:4" ht="14.25">
      <c r="A2" s="27" t="s">
        <v>104</v>
      </c>
      <c r="B2" s="101" t="s">
        <v>104</v>
      </c>
      <c r="C2" s="10"/>
      <c r="D2" s="10"/>
    </row>
    <row r="3" spans="1:4" ht="14.25">
      <c r="A3" s="27" t="s">
        <v>25</v>
      </c>
      <c r="B3" s="140" t="s">
        <v>104</v>
      </c>
      <c r="C3" s="10"/>
      <c r="D3" s="10"/>
    </row>
    <row r="4" spans="1:4" ht="14.25">
      <c r="A4" s="27" t="s">
        <v>1</v>
      </c>
      <c r="B4" s="140">
        <v>-0.09039144482123296</v>
      </c>
      <c r="C4" s="10"/>
      <c r="D4" s="10"/>
    </row>
    <row r="5" spans="1:4" ht="14.25">
      <c r="A5" s="27" t="s">
        <v>0</v>
      </c>
      <c r="B5" s="140">
        <v>0</v>
      </c>
      <c r="C5" s="10"/>
      <c r="D5" s="10"/>
    </row>
    <row r="6" spans="1:4" ht="14.25">
      <c r="A6" s="27" t="s">
        <v>26</v>
      </c>
      <c r="B6" s="140">
        <v>0.025922991963555297</v>
      </c>
      <c r="C6" s="10"/>
      <c r="D6" s="10"/>
    </row>
    <row r="7" spans="1:4" ht="14.25">
      <c r="A7" s="27" t="s">
        <v>27</v>
      </c>
      <c r="B7" s="140">
        <v>0.026539457284322276</v>
      </c>
      <c r="C7" s="10"/>
      <c r="D7" s="10"/>
    </row>
    <row r="8" spans="1:4" ht="14.25">
      <c r="A8" s="27" t="s">
        <v>28</v>
      </c>
      <c r="B8" s="140">
        <v>0.011917808219178082</v>
      </c>
      <c r="C8" s="10"/>
      <c r="D8" s="10"/>
    </row>
    <row r="9" spans="1:4" ht="15" thickBot="1">
      <c r="A9" s="79" t="s">
        <v>103</v>
      </c>
      <c r="B9" s="141">
        <v>0.11953327360471389</v>
      </c>
      <c r="C9" s="10"/>
      <c r="D9" s="10"/>
    </row>
    <row r="10" spans="2:4" ht="12.75">
      <c r="B10" s="10"/>
      <c r="C10" s="10"/>
      <c r="D10" s="10"/>
    </row>
    <row r="11" spans="1:4" ht="14.25">
      <c r="A11" s="54"/>
      <c r="B11" s="55"/>
      <c r="C11" s="10"/>
      <c r="D11" s="10"/>
    </row>
    <row r="12" spans="1:4" ht="14.25">
      <c r="A12" s="54"/>
      <c r="B12" s="55"/>
      <c r="C12" s="10"/>
      <c r="D12" s="10"/>
    </row>
    <row r="13" spans="1:4" ht="14.25">
      <c r="A13" s="54"/>
      <c r="B13" s="55"/>
      <c r="C13" s="10"/>
      <c r="D13" s="10"/>
    </row>
    <row r="14" spans="1:4" ht="14.25">
      <c r="A14" s="54"/>
      <c r="B14" s="55"/>
      <c r="C14" s="10"/>
      <c r="D14" s="10"/>
    </row>
    <row r="15" spans="1:4" ht="14.25">
      <c r="A15" s="54"/>
      <c r="B15" s="55"/>
      <c r="C15" s="10"/>
      <c r="D15" s="10"/>
    </row>
    <row r="16" ht="12.75">
      <c r="B16" s="10"/>
    </row>
    <row r="20" spans="1:2" ht="12.75">
      <c r="A20" s="7"/>
      <c r="B20" s="8"/>
    </row>
    <row r="21" ht="12.75">
      <c r="B21" s="8"/>
    </row>
    <row r="22" ht="12.75">
      <c r="B22" s="8"/>
    </row>
  </sheetData>
  <autoFilter ref="A1:B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Глеб Щербак</cp:lastModifiedBy>
  <dcterms:created xsi:type="dcterms:W3CDTF">2010-05-19T12:57:40Z</dcterms:created>
  <dcterms:modified xsi:type="dcterms:W3CDTF">2024-04-05T11:14:00Z</dcterms:modified>
  <cp:category/>
  <cp:version/>
  <cp:contentType/>
  <cp:contentStatus/>
</cp:coreProperties>
</file>