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<sst xmlns="http://schemas.openxmlformats.org/spreadsheetml/2006/main" count="347" uniqueCount="128">
  <si>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</si>
  <si>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</si>
  <si>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</si>
  <si>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</si>
  <si>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</si>
  <si>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</si>
  <si>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</si>
  <si>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</si>
  <si>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</si>
  <si>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</si>
  <si>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</si>
  <si>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</si>
  <si>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</si>
  <si>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</si>
  <si>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</si>
  <si>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</si>
  <si>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</si>
  <si>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</si>
  <si>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</si>
  <si>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</si>
  <si>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</si>
  <si>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</si>
  <si>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</si>
  <si>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н.д.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</si>
  <si>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</si>
  <si>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</si>
  <si>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</si>
  <si>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</si>
  <si>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</si>
  <si>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</si>
  <si>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</si>
  <si>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</si>
  <si>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</si>
  <si>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</si>
  <si>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</si>
  <si>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</si>
  <si>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</si>
  <si>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</si>
  <si>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</si>
  <si>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</si>
  <si>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</si>
  <si>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</si>
  <si>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</si>
  <si>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</si>
  <si>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</si>
  <si>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</si>
  <si>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</si>
  <si>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</si>
  <si>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</si>
  <si>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</si>
  <si>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</si>
  <si>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</si>
  <si>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</si>
  <si>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</si>
  <si>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</si>
  <si>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</si>
  <si>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</si>
  <si>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</si>
  <si>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</si>
  <si>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</si>
  <si>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</si>
  <si>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</si>
  <si>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</si>
  <si>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</si>
  <si>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</si>
  <si>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</si>
  <si>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</si>
  <si>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</si>
  <si>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</si>
  <si>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</si>
  <si>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</si>
  <si>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</si>
  <si>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</si>
  <si>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</si>
  <si>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</si>
  <si>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</si>
  <si>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</si>
  <si>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</si>
  <si>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</si>
  <si>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</si>
  <si>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</si>
  <si>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</si>
  <si>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</si>
  <si>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</si>
  <si>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</si>
  <si>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</si>
  <si>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</si>
  <si>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</si>
  <si>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</si>
  <si>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</si>
  <si>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</si>
  <si>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</si>
  <si>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</si>
  <si>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</si>
  <si>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</si>
  <si>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</si>
  <si>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</si>
  <si>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</si>
  <si>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</si>
  <si>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</si>
  <si>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</si>
  <si>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</si>
  <si>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</si>
  <si>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</si>
  <si>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</si>
  <si>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</si>
  <si>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</si>
  <si>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</si>
  <si>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</si>
  <si>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</si>
  <si>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</si>
  <si>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</si>
  <si>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Бонум Оптімум</t>
  </si>
  <si>
    <t>ТОВ КУА "Бонум Груп"</t>
  </si>
  <si>
    <t>http://bonum-group.com/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</si>
  <si>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</si>
  <si>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</si>
  <si>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</si>
  <si>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</si>
  <si>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</si>
  <si>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</si>
  <si>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</si>
  <si>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</si>
  <si>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</si>
  <si>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квітень</t>
  </si>
  <si>
    <t>ТАСК Ресурс</t>
  </si>
  <si>
    <t>травень</t>
  </si>
  <si>
    <t>з початку 2018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</si>
</sst>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10" fontId="20" fillId="0" borderId="2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3" xfId="20" applyFont="1" applyFill="1" applyBorder="1" applyAlignment="1">
      <alignment vertical="center" wrapText="1"/>
      <protection/>
    </xf>
    <xf numFmtId="10" fontId="41" fillId="0" borderId="53" xfId="21" applyNumberFormat="1" applyFont="1" applyFill="1" applyBorder="1" applyAlignment="1">
      <alignment horizontal="center" vertical="center" wrapText="1"/>
      <protection/>
    </xf>
    <xf numFmtId="10" fontId="41" fillId="0" borderId="53" xfId="21" applyNumberFormat="1" applyFont="1" applyFill="1" applyBorder="1" applyAlignment="1">
      <alignment horizontal="right" vertical="center" wrapText="1" indent="1"/>
      <protection/>
    </xf>
    <xf numFmtId="0" fontId="11" fillId="0" borderId="5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5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8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left" vertical="center" wrapText="1"/>
    </xf>
    <xf numFmtId="10" fontId="20" fillId="0" borderId="45" xfId="0" applyNumberFormat="1" applyFont="1" applyBorder="1" applyAlignment="1">
      <alignment horizontal="right" vertical="center" inden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9896634"/>
        <c:axId val="18566931"/>
      </c:barChart>
      <c:catAx>
        <c:axId val="98966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18566931"/>
        <c:crosses val="autoZero"/>
        <c:auto val="1"/>
        <c:lblOffset val="0"/>
        <c:noMultiLvlLbl val="0"/>
      </c:catAx>
      <c:valAx>
        <c:axId val="18566931"/>
        <c:scaling>
          <c:orientation val="minMax"/>
          <c:max val="0.44"/>
          <c:min val="-0.09"/>
        </c:scaling>
        <c:axPos val="l"/>
        <c:delete val="0"/>
        <c:numFmt formatCode="0%" sourceLinked="0"/>
        <c:majorTickMark val="out"/>
        <c:minorTickMark val="none"/>
        <c:tickLblPos val="nextTo"/>
        <c:crossAx val="9896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7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1570088"/>
        <c:axId val="45532553"/>
      </c:barChart>
      <c:catAx>
        <c:axId val="15700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32553"/>
        <c:crosses val="autoZero"/>
        <c:auto val="0"/>
        <c:lblOffset val="100"/>
        <c:tickLblSkip val="1"/>
        <c:noMultiLvlLbl val="0"/>
      </c:catAx>
      <c:valAx>
        <c:axId val="45532553"/>
        <c:scaling>
          <c:orientation val="minMax"/>
          <c:max val="0.45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0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В_ВЧА!$C$23:$C$33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В_ВЧА!$D$23:$D$33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ВЧА'!$B$55:$B$65</c:f>
              <c:strCache/>
            </c:strRef>
          </c:cat>
          <c:val>
            <c:numRef>
              <c:f>'В_динаміка ВЧА'!$C$55:$C$65</c:f>
              <c:numCache/>
            </c:numRef>
          </c:val>
        </c:ser>
        <c:ser>
          <c:idx val="0"/>
          <c:order val="1"/>
          <c:tx>
            <c:strRef>
              <c:f>'В_динаміка ВЧА'!$E$54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ВЧА'!$B$55:$B$65</c:f>
              <c:strCache/>
            </c:strRef>
          </c:cat>
          <c:val>
            <c:numRef>
              <c:f>'В_динаміка ВЧА'!$E$55:$E$65</c:f>
              <c:numCache/>
            </c:numRef>
          </c:val>
        </c:ser>
        <c:overlap val="-30"/>
        <c:axId val="45375622"/>
        <c:axId val="40824623"/>
      </c:barChart>
      <c:lineChart>
        <c:grouping val="standard"/>
        <c:varyColors val="0"/>
        <c:ser>
          <c:idx val="2"/>
          <c:order val="2"/>
          <c:tx>
            <c:strRef>
              <c:f>'В_динаміка ВЧА'!$D$54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ВЧА'!$B$55:$B$64</c:f>
              <c:strCache/>
            </c:strRef>
          </c:cat>
          <c:val>
            <c:numRef>
              <c:f>'В_динаміка ВЧА'!$D$55:$D$64</c:f>
              <c:numCache/>
            </c:numRef>
          </c:val>
          <c:smooth val="0"/>
        </c:ser>
        <c:axId val="43063380"/>
        <c:axId val="40878469"/>
      </c:lineChart>
      <c:catAx>
        <c:axId val="453756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0824623"/>
        <c:crosses val="autoZero"/>
        <c:auto val="0"/>
        <c:lblOffset val="40"/>
        <c:noMultiLvlLbl val="0"/>
      </c:catAx>
      <c:valAx>
        <c:axId val="40824623"/>
        <c:scaling>
          <c:orientation val="minMax"/>
          <c:max val="400"/>
          <c:min val="-1900"/>
        </c:scaling>
        <c:axPos val="l"/>
        <c:delete val="0"/>
        <c:numFmt formatCode="#,##0" sourceLinked="0"/>
        <c:majorTickMark val="in"/>
        <c:minorTickMark val="none"/>
        <c:tickLblPos val="nextTo"/>
        <c:crossAx val="45375622"/>
        <c:crossesAt val="1"/>
        <c:crossBetween val="between"/>
        <c:dispUnits/>
        <c:majorUnit val="200"/>
      </c:valAx>
      <c:catAx>
        <c:axId val="43063380"/>
        <c:scaling>
          <c:orientation val="minMax"/>
        </c:scaling>
        <c:axPos val="b"/>
        <c:delete val="1"/>
        <c:majorTickMark val="in"/>
        <c:minorTickMark val="none"/>
        <c:tickLblPos val="nextTo"/>
        <c:crossAx val="40878469"/>
        <c:crosses val="autoZero"/>
        <c:auto val="0"/>
        <c:lblOffset val="100"/>
        <c:noMultiLvlLbl val="0"/>
      </c:catAx>
      <c:valAx>
        <c:axId val="40878469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430633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1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1"/>
          <c:h val="0.90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'В_діаграма(дох)'!$A$2:$A$24</c:f>
              <c:strCache/>
            </c:strRef>
          </c:cat>
          <c:val>
            <c:numRef>
              <c:f>'В_діаграма(дох)'!$B$2:$B$24</c:f>
              <c:numCache/>
            </c:numRef>
          </c:val>
        </c:ser>
        <c:gapWidth val="60"/>
        <c:axId val="44624914"/>
        <c:axId val="19054091"/>
      </c:barChart>
      <c:catAx>
        <c:axId val="44624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54091"/>
        <c:crosses val="autoZero"/>
        <c:auto val="0"/>
        <c:lblOffset val="0"/>
        <c:tickLblSkip val="1"/>
        <c:noMultiLvlLbl val="0"/>
      </c:catAx>
      <c:valAx>
        <c:axId val="19054091"/>
        <c:scaling>
          <c:orientation val="minMax"/>
          <c:max val="0.03"/>
          <c:min val="-0.2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249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ВЧА'!$C$35:$C$37</c:f>
              <c:numCache/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ВЧА'!$E$35:$E$37</c:f>
              <c:numCache/>
            </c:numRef>
          </c:val>
        </c:ser>
        <c:overlap val="-20"/>
        <c:axId val="15697728"/>
        <c:axId val="52580929"/>
      </c:barChart>
      <c:lineChart>
        <c:grouping val="standard"/>
        <c:varyColors val="0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ВЧА'!$D$35:$D$37</c:f>
              <c:numCache/>
            </c:numRef>
          </c:val>
          <c:smooth val="0"/>
        </c:ser>
        <c:axId val="48451934"/>
        <c:axId val="62928807"/>
      </c:lineChart>
      <c:catAx>
        <c:axId val="156977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2580929"/>
        <c:crosses val="autoZero"/>
        <c:auto val="0"/>
        <c:lblOffset val="100"/>
        <c:noMultiLvlLbl val="0"/>
      </c:catAx>
      <c:valAx>
        <c:axId val="52580929"/>
        <c:scaling>
          <c:orientation val="minMax"/>
          <c:max val="3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5697728"/>
        <c:crossesAt val="1"/>
        <c:crossBetween val="between"/>
        <c:dispUnits/>
      </c:valAx>
      <c:catAx>
        <c:axId val="48451934"/>
        <c:scaling>
          <c:orientation val="minMax"/>
        </c:scaling>
        <c:axPos val="b"/>
        <c:delete val="1"/>
        <c:majorTickMark val="in"/>
        <c:minorTickMark val="none"/>
        <c:tickLblPos val="nextTo"/>
        <c:crossAx val="62928807"/>
        <c:crosses val="autoZero"/>
        <c:auto val="0"/>
        <c:lblOffset val="100"/>
        <c:noMultiLvlLbl val="0"/>
      </c:catAx>
      <c:valAx>
        <c:axId val="62928807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84519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6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25"/>
          <c:w val="0.964"/>
          <c:h val="0.87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/>
            </c:numRef>
          </c:val>
        </c:ser>
        <c:gapWidth val="60"/>
        <c:axId val="12996076"/>
        <c:axId val="41341885"/>
      </c:barChart>
      <c:catAx>
        <c:axId val="12996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41885"/>
        <c:crosses val="autoZero"/>
        <c:auto val="0"/>
        <c:lblOffset val="100"/>
        <c:tickLblSkip val="1"/>
        <c:noMultiLvlLbl val="0"/>
      </c:catAx>
      <c:valAx>
        <c:axId val="41341885"/>
        <c:scaling>
          <c:orientation val="minMax"/>
          <c:max val="0.02"/>
          <c:min val="-0.1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996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ВЧА'!$C$35:$C$36</c:f>
              <c:numCache/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ВЧА'!$E$35:$E$36</c:f>
              <c:numCache/>
            </c:numRef>
          </c:val>
        </c:ser>
        <c:overlap val="-20"/>
        <c:axId val="58063978"/>
        <c:axId val="6133763"/>
      </c:barChart>
      <c:lineChart>
        <c:grouping val="standard"/>
        <c:varyColors val="0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ВЧА'!$D$35:$D$36</c:f>
              <c:numCache/>
            </c:numRef>
          </c:val>
          <c:smooth val="0"/>
        </c:ser>
        <c:axId val="43661400"/>
        <c:axId val="58221049"/>
      </c:lineChart>
      <c:catAx>
        <c:axId val="580639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6133763"/>
        <c:crosses val="autoZero"/>
        <c:auto val="0"/>
        <c:lblOffset val="100"/>
        <c:noMultiLvlLbl val="0"/>
      </c:catAx>
      <c:valAx>
        <c:axId val="613376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8063978"/>
        <c:crossesAt val="1"/>
        <c:crossBetween val="between"/>
        <c:dispUnits/>
      </c:valAx>
      <c:catAx>
        <c:axId val="43661400"/>
        <c:scaling>
          <c:orientation val="minMax"/>
        </c:scaling>
        <c:axPos val="b"/>
        <c:delete val="1"/>
        <c:majorTickMark val="in"/>
        <c:minorTickMark val="none"/>
        <c:tickLblPos val="nextTo"/>
        <c:crossAx val="58221049"/>
        <c:crosses val="autoZero"/>
        <c:auto val="0"/>
        <c:lblOffset val="100"/>
        <c:noMultiLvlLbl val="0"/>
      </c:catAx>
      <c:valAx>
        <c:axId val="58221049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366140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10688822"/>
        <c:axId val="41540383"/>
      </c:barChart>
      <c:catAx>
        <c:axId val="10688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40383"/>
        <c:crosses val="autoZero"/>
        <c:auto val="0"/>
        <c:lblOffset val="100"/>
        <c:tickLblSkip val="1"/>
        <c:noMultiLvlLbl val="0"/>
      </c:catAx>
      <c:valAx>
        <c:axId val="41540383"/>
        <c:scaling>
          <c:orientation val="minMax"/>
          <c:max val="0.02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888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150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95250</xdr:rowOff>
    </xdr:from>
    <xdr:to>
      <xdr:col>7</xdr:col>
      <xdr:colOff>47625</xdr:colOff>
      <xdr:row>48</xdr:row>
      <xdr:rowOff>142875</xdr:rowOff>
    </xdr:to>
    <xdr:graphicFrame>
      <xdr:nvGraphicFramePr>
        <xdr:cNvPr id="1" name="Chart 7"/>
        <xdr:cNvGraphicFramePr/>
      </xdr:nvGraphicFramePr>
      <xdr:xfrm>
        <a:off x="66675" y="4705350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6105525" y="190500"/>
        <a:ext cx="10658475" cy="810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19050</xdr:rowOff>
    </xdr:from>
    <xdr:to>
      <xdr:col>7</xdr:col>
      <xdr:colOff>9525</xdr:colOff>
      <xdr:row>31</xdr:row>
      <xdr:rowOff>133350</xdr:rowOff>
    </xdr:to>
    <xdr:graphicFrame>
      <xdr:nvGraphicFramePr>
        <xdr:cNvPr id="1" name="Chart 8"/>
        <xdr:cNvGraphicFramePr/>
      </xdr:nvGraphicFramePr>
      <xdr:xfrm>
        <a:off x="0" y="2667000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123825</xdr:rowOff>
    </xdr:from>
    <xdr:to>
      <xdr:col>9</xdr:col>
      <xdr:colOff>333375</xdr:colOff>
      <xdr:row>28</xdr:row>
      <xdr:rowOff>76200</xdr:rowOff>
    </xdr:to>
    <xdr:graphicFrame>
      <xdr:nvGraphicFramePr>
        <xdr:cNvPr id="1" name="Chart 8"/>
        <xdr:cNvGraphicFramePr/>
      </xdr:nvGraphicFramePr>
      <xdr:xfrm>
        <a:off x="9525" y="24098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2" t="s">
        <v>97</v>
      </c>
      <c r="B1" s="72"/>
      <c r="C1" s="72"/>
      <c r="D1" s="73"/>
      <c r="E1" s="73"/>
      <c r="F1" s="73"/>
    </row>
    <row r="2" spans="1:9" ht="15.75" thickBot="1">
      <c r="A2" s="25" t="s">
        <v>60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7" t="s">
        <v>124</v>
      </c>
      <c r="B3" s="88">
        <v>0.3274442826744315</v>
      </c>
      <c r="C3" s="88">
        <v>0.08755938637105443</v>
      </c>
      <c r="D3" s="88">
        <v>0.015566806991074574</v>
      </c>
      <c r="E3" s="88">
        <v>-0.011061785990497267</v>
      </c>
      <c r="F3" s="88">
        <v>0.0520147117678893</v>
      </c>
      <c r="G3" s="59"/>
      <c r="H3" s="59"/>
      <c r="I3" s="2"/>
      <c r="J3" s="2"/>
      <c r="K3" s="2"/>
      <c r="L3" s="2"/>
    </row>
    <row r="4" spans="1:12" ht="14.25">
      <c r="A4" s="87" t="s">
        <v>126</v>
      </c>
      <c r="B4" s="88">
        <v>-0.048469764400666526</v>
      </c>
      <c r="C4" s="88">
        <v>-0.06134676092659275</v>
      </c>
      <c r="D4" s="88">
        <v>-0.015993343724390548</v>
      </c>
      <c r="E4" s="88">
        <v>-0.06580784159703856</v>
      </c>
      <c r="F4" s="88">
        <v>-0.05980621815276288</v>
      </c>
      <c r="G4" s="59"/>
      <c r="H4" s="59"/>
      <c r="I4" s="2"/>
      <c r="J4" s="2"/>
      <c r="K4" s="2"/>
      <c r="L4" s="2"/>
    </row>
    <row r="5" spans="1:12" ht="15" thickBot="1">
      <c r="A5" s="76" t="s">
        <v>127</v>
      </c>
      <c r="B5" s="78">
        <v>0.43188598997016436</v>
      </c>
      <c r="C5" s="78">
        <v>0.23906855264702442</v>
      </c>
      <c r="D5" s="78">
        <v>0.04795959090740827</v>
      </c>
      <c r="E5" s="78">
        <v>-0.009655655120823892</v>
      </c>
      <c r="F5" s="78">
        <v>0.1311484338803086</v>
      </c>
      <c r="G5" s="59"/>
      <c r="H5" s="59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6" ht="14.25">
      <c r="A8" s="70"/>
      <c r="B8" s="71"/>
      <c r="C8" s="71"/>
      <c r="D8" s="71"/>
      <c r="E8" s="71"/>
      <c r="F8" s="71"/>
    </row>
    <row r="9" spans="1:6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6" ht="14.25">
      <c r="A11" s="70"/>
      <c r="B11" s="71"/>
      <c r="C11" s="71"/>
      <c r="D11" s="71"/>
      <c r="E11" s="71"/>
      <c r="F11" s="71"/>
    </row>
    <row r="12" spans="1:6" ht="14.25">
      <c r="A12" s="70"/>
      <c r="B12" s="71"/>
      <c r="C12" s="71"/>
      <c r="D12" s="71"/>
      <c r="E12" s="71"/>
      <c r="F12" s="71"/>
    </row>
    <row r="13" spans="1:6" ht="14.25">
      <c r="A13" s="70"/>
      <c r="B13" s="71"/>
      <c r="C13" s="71"/>
      <c r="D13" s="71"/>
      <c r="E13" s="71"/>
      <c r="F13" s="71"/>
    </row>
    <row r="14" spans="1:6" ht="14.25">
      <c r="A14" s="70"/>
      <c r="B14" s="71"/>
      <c r="C14" s="71"/>
      <c r="D14" s="71"/>
      <c r="E14" s="71"/>
      <c r="F14" s="71"/>
    </row>
    <row r="15" spans="1:6" ht="14.25">
      <c r="A15" s="70"/>
      <c r="B15" s="71"/>
      <c r="C15" s="71"/>
      <c r="D15" s="71"/>
      <c r="E15" s="71"/>
      <c r="F15" s="71"/>
    </row>
    <row r="16" spans="1:6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5" thickBot="1">
      <c r="A21" s="70"/>
      <c r="B21" s="71"/>
      <c r="C21" s="71"/>
      <c r="D21" s="71"/>
      <c r="E21" s="71"/>
      <c r="F21" s="71"/>
    </row>
    <row r="22" spans="1:6" ht="30.75" thickBot="1">
      <c r="A22" s="25" t="s">
        <v>87</v>
      </c>
      <c r="B22" s="18" t="s">
        <v>92</v>
      </c>
      <c r="C22" s="18" t="s">
        <v>73</v>
      </c>
      <c r="D22" s="75"/>
      <c r="E22" s="71"/>
      <c r="F22" s="71"/>
    </row>
    <row r="23" spans="1:6" ht="14.25">
      <c r="A23" s="27" t="s">
        <v>1</v>
      </c>
      <c r="B23" s="28">
        <v>-0.06134676092659275</v>
      </c>
      <c r="C23" s="66">
        <v>0.23906855264702442</v>
      </c>
      <c r="D23" s="75"/>
      <c r="E23" s="71"/>
      <c r="F23" s="71"/>
    </row>
    <row r="24" spans="1:6" ht="14.25">
      <c r="A24" s="27" t="s">
        <v>107</v>
      </c>
      <c r="B24" s="28">
        <v>-0.058816599545349346</v>
      </c>
      <c r="C24" s="66">
        <v>-0.12357336432080146</v>
      </c>
      <c r="D24" s="75"/>
      <c r="E24" s="71"/>
      <c r="F24" s="71"/>
    </row>
    <row r="25" spans="1:6" ht="14.25">
      <c r="A25" s="27" t="s">
        <v>0</v>
      </c>
      <c r="B25" s="28">
        <v>-0.048469764400666526</v>
      </c>
      <c r="C25" s="66">
        <v>0.43188598997016436</v>
      </c>
      <c r="D25" s="75"/>
      <c r="E25" s="71"/>
      <c r="F25" s="71"/>
    </row>
    <row r="26" spans="1:6" ht="14.25">
      <c r="A26" s="27" t="s">
        <v>6</v>
      </c>
      <c r="B26" s="28">
        <v>-0.02211756181505309</v>
      </c>
      <c r="C26" s="66">
        <v>0.01615793515743813</v>
      </c>
      <c r="D26" s="75"/>
      <c r="E26" s="71"/>
      <c r="F26" s="71"/>
    </row>
    <row r="27" spans="1:6" ht="14.25">
      <c r="A27" s="27" t="s">
        <v>9</v>
      </c>
      <c r="B27" s="28">
        <v>-0.011841353897810492</v>
      </c>
      <c r="C27" s="66">
        <v>-0.024736283073884646</v>
      </c>
      <c r="D27" s="75"/>
      <c r="E27" s="71"/>
      <c r="F27" s="71"/>
    </row>
    <row r="28" spans="1:6" ht="14.25">
      <c r="A28" s="27" t="s">
        <v>77</v>
      </c>
      <c r="B28" s="28">
        <v>-0.0017945228043102501</v>
      </c>
      <c r="C28" s="66">
        <v>0.09154682567520189</v>
      </c>
      <c r="D28" s="75"/>
      <c r="E28" s="71"/>
      <c r="F28" s="71"/>
    </row>
    <row r="29" spans="1:6" ht="14.25">
      <c r="A29" s="27" t="s">
        <v>10</v>
      </c>
      <c r="B29" s="28">
        <v>-0.0005724656698998798</v>
      </c>
      <c r="C29" s="66">
        <v>-0.02421107880386819</v>
      </c>
      <c r="D29" s="75"/>
      <c r="E29" s="71"/>
      <c r="F29" s="71"/>
    </row>
    <row r="30" spans="1:6" ht="28.5">
      <c r="A30" s="27" t="s">
        <v>5</v>
      </c>
      <c r="B30" s="28">
        <v>0.004294939511366946</v>
      </c>
      <c r="C30" s="66">
        <v>-0.06401299962626683</v>
      </c>
      <c r="D30" s="75"/>
      <c r="E30" s="71"/>
      <c r="F30" s="71"/>
    </row>
    <row r="31" spans="1:6" ht="14.25">
      <c r="A31" s="27" t="s">
        <v>8</v>
      </c>
      <c r="B31" s="28">
        <v>0.006204948569500157</v>
      </c>
      <c r="C31" s="66">
        <v>0.018363155370389794</v>
      </c>
      <c r="D31" s="75"/>
      <c r="E31" s="71"/>
      <c r="F31" s="71"/>
    </row>
    <row r="32" spans="1:6" ht="14.25">
      <c r="A32" s="27" t="s">
        <v>56</v>
      </c>
      <c r="B32" s="28">
        <v>0.009021109917154657</v>
      </c>
      <c r="C32" s="66">
        <v>0.008610309849882425</v>
      </c>
      <c r="D32" s="75"/>
      <c r="E32" s="71"/>
      <c r="F32" s="71"/>
    </row>
    <row r="33" spans="1:6" ht="14.25">
      <c r="A33" s="27" t="s">
        <v>11</v>
      </c>
      <c r="B33" s="28">
        <v>0.010457659700825461</v>
      </c>
      <c r="C33" s="66">
        <v>-0.012273040977830219</v>
      </c>
      <c r="D33" s="75"/>
      <c r="E33" s="71"/>
      <c r="F33" s="71"/>
    </row>
    <row r="34" spans="1:6" ht="14.25">
      <c r="A34" s="27" t="s">
        <v>12</v>
      </c>
      <c r="B34" s="28">
        <v>0.02160835331659139</v>
      </c>
      <c r="C34" s="66">
        <v>0.011841667258874589</v>
      </c>
      <c r="D34" s="75"/>
      <c r="E34" s="71"/>
      <c r="F34" s="71"/>
    </row>
    <row r="35" spans="1:6" ht="15" thickBot="1">
      <c r="A35" s="76" t="s">
        <v>7</v>
      </c>
      <c r="B35" s="77">
        <v>0.022492109783867953</v>
      </c>
      <c r="C35" s="78">
        <v>-0.0012448343277700058</v>
      </c>
      <c r="D35" s="75"/>
      <c r="E35" s="71"/>
      <c r="F35" s="71"/>
    </row>
    <row r="36" spans="1:6" ht="14.25">
      <c r="A36" s="70"/>
      <c r="B36" s="71"/>
      <c r="C36" s="71"/>
      <c r="D36" s="75"/>
      <c r="E36" s="71"/>
      <c r="F36" s="71"/>
    </row>
    <row r="37" spans="1:6" ht="14.25">
      <c r="A37" s="70"/>
      <c r="B37" s="71"/>
      <c r="C37" s="71"/>
      <c r="D37" s="75"/>
      <c r="E37" s="71"/>
      <c r="F37" s="71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7" t="s">
        <v>121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30.75" thickBot="1">
      <c r="A2" s="15" t="s">
        <v>42</v>
      </c>
      <c r="B2" s="48" t="s">
        <v>26</v>
      </c>
      <c r="C2" s="18" t="s">
        <v>37</v>
      </c>
      <c r="D2" s="18" t="s">
        <v>38</v>
      </c>
      <c r="E2" s="17" t="s">
        <v>43</v>
      </c>
      <c r="F2" s="17" t="s">
        <v>66</v>
      </c>
      <c r="G2" s="17" t="s">
        <v>67</v>
      </c>
      <c r="H2" s="18" t="s">
        <v>68</v>
      </c>
      <c r="I2" s="18" t="s">
        <v>16</v>
      </c>
      <c r="J2" s="18" t="s">
        <v>17</v>
      </c>
    </row>
    <row r="3" spans="1:11" ht="14.25" customHeight="1">
      <c r="A3" s="21">
        <v>1</v>
      </c>
      <c r="B3" s="110" t="s">
        <v>86</v>
      </c>
      <c r="C3" s="111" t="s">
        <v>40</v>
      </c>
      <c r="D3" s="112" t="s">
        <v>39</v>
      </c>
      <c r="E3" s="113">
        <v>11925105.5</v>
      </c>
      <c r="F3" s="114">
        <v>192670</v>
      </c>
      <c r="G3" s="113">
        <v>61.893940416255774</v>
      </c>
      <c r="H3" s="53">
        <v>100</v>
      </c>
      <c r="I3" s="110" t="s">
        <v>98</v>
      </c>
      <c r="J3" s="115" t="s">
        <v>79</v>
      </c>
      <c r="K3" s="49"/>
    </row>
    <row r="4" spans="1:11" ht="14.25">
      <c r="A4" s="21">
        <v>2</v>
      </c>
      <c r="B4" s="110" t="s">
        <v>110</v>
      </c>
      <c r="C4" s="111" t="s">
        <v>40</v>
      </c>
      <c r="D4" s="112" t="s">
        <v>39</v>
      </c>
      <c r="E4" s="113">
        <v>1044152.0501</v>
      </c>
      <c r="F4" s="114">
        <v>648</v>
      </c>
      <c r="G4" s="113">
        <v>1611.3457563271604</v>
      </c>
      <c r="H4" s="53">
        <v>5000</v>
      </c>
      <c r="I4" s="110" t="s">
        <v>22</v>
      </c>
      <c r="J4" s="115" t="s">
        <v>36</v>
      </c>
      <c r="K4" s="50"/>
    </row>
    <row r="5" spans="1:10" ht="15.75" thickBot="1">
      <c r="A5" s="178" t="s">
        <v>51</v>
      </c>
      <c r="B5" s="179"/>
      <c r="C5" s="116" t="s">
        <v>52</v>
      </c>
      <c r="D5" s="116" t="s">
        <v>52</v>
      </c>
      <c r="E5" s="98">
        <f>SUM(E3:E4)</f>
        <v>12969257.5501</v>
      </c>
      <c r="F5" s="99">
        <f>SUM(F3:F4)</f>
        <v>193318</v>
      </c>
      <c r="G5" s="116" t="s">
        <v>52</v>
      </c>
      <c r="H5" s="116" t="s">
        <v>52</v>
      </c>
      <c r="I5" s="116" t="s">
        <v>52</v>
      </c>
      <c r="J5" s="116" t="s">
        <v>52</v>
      </c>
    </row>
    <row r="6" spans="1:10" ht="15" thickBot="1">
      <c r="A6" s="195"/>
      <c r="B6" s="195"/>
      <c r="C6" s="195"/>
      <c r="D6" s="195"/>
      <c r="E6" s="195"/>
      <c r="F6" s="195"/>
      <c r="G6" s="195"/>
      <c r="H6" s="195"/>
      <c r="I6" s="171"/>
      <c r="J6" s="171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1" customFormat="1" ht="16.5" thickBot="1">
      <c r="A1" s="193" t="s">
        <v>122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1" s="22" customFormat="1" ht="15.75" customHeight="1" thickBot="1">
      <c r="A2" s="184" t="s">
        <v>42</v>
      </c>
      <c r="B2" s="102"/>
      <c r="C2" s="103"/>
      <c r="D2" s="104"/>
      <c r="E2" s="186" t="s">
        <v>70</v>
      </c>
      <c r="F2" s="186"/>
      <c r="G2" s="186"/>
      <c r="H2" s="186"/>
      <c r="I2" s="186"/>
      <c r="J2" s="186"/>
      <c r="K2" s="186"/>
    </row>
    <row r="3" spans="1:11" s="22" customFormat="1" ht="60.75" thickBot="1">
      <c r="A3" s="185"/>
      <c r="B3" s="105" t="s">
        <v>26</v>
      </c>
      <c r="C3" s="26" t="s">
        <v>13</v>
      </c>
      <c r="D3" s="26" t="s">
        <v>14</v>
      </c>
      <c r="E3" s="17" t="s">
        <v>93</v>
      </c>
      <c r="F3" s="17" t="s">
        <v>102</v>
      </c>
      <c r="G3" s="17" t="s">
        <v>103</v>
      </c>
      <c r="H3" s="17" t="s">
        <v>91</v>
      </c>
      <c r="I3" s="17" t="s">
        <v>104</v>
      </c>
      <c r="J3" s="17" t="s">
        <v>53</v>
      </c>
      <c r="K3" s="18" t="s">
        <v>94</v>
      </c>
    </row>
    <row r="4" spans="1:11" s="22" customFormat="1" ht="14.25" collapsed="1">
      <c r="A4" s="21">
        <v>1</v>
      </c>
      <c r="B4" s="27" t="s">
        <v>110</v>
      </c>
      <c r="C4" s="106">
        <v>38945</v>
      </c>
      <c r="D4" s="106">
        <v>39016</v>
      </c>
      <c r="E4" s="100">
        <v>-0.046252554472415164</v>
      </c>
      <c r="F4" s="100">
        <v>-0.0013898552481362847</v>
      </c>
      <c r="G4" s="100">
        <v>0.07500831465028823</v>
      </c>
      <c r="H4" s="100">
        <v>0.07991859768214038</v>
      </c>
      <c r="I4" s="100">
        <v>0.059106023353431514</v>
      </c>
      <c r="J4" s="107">
        <v>-0.6777308487345554</v>
      </c>
      <c r="K4" s="124">
        <v>-0.09298373726200626</v>
      </c>
    </row>
    <row r="5" spans="1:11" s="22" customFormat="1" ht="14.25" collapsed="1">
      <c r="A5" s="21">
        <v>2</v>
      </c>
      <c r="B5" s="27" t="s">
        <v>86</v>
      </c>
      <c r="C5" s="106">
        <v>40555</v>
      </c>
      <c r="D5" s="106">
        <v>40626</v>
      </c>
      <c r="E5" s="100">
        <v>-0.0733598818331106</v>
      </c>
      <c r="F5" s="100">
        <v>0.0470902328108278</v>
      </c>
      <c r="G5" s="100">
        <v>0.2824368579631975</v>
      </c>
      <c r="H5" s="100">
        <v>0.672783032577597</v>
      </c>
      <c r="I5" s="100">
        <v>0.2031908444071857</v>
      </c>
      <c r="J5" s="107">
        <v>-0.3810605958374559</v>
      </c>
      <c r="K5" s="125">
        <v>-0.06453149827349491</v>
      </c>
    </row>
    <row r="6" spans="1:11" s="22" customFormat="1" ht="15.75" collapsed="1" thickBot="1">
      <c r="A6" s="172"/>
      <c r="B6" s="173" t="s">
        <v>106</v>
      </c>
      <c r="C6" s="174" t="s">
        <v>52</v>
      </c>
      <c r="D6" s="174" t="s">
        <v>52</v>
      </c>
      <c r="E6" s="175">
        <f>AVERAGE(E4:E5)</f>
        <v>-0.05980621815276288</v>
      </c>
      <c r="F6" s="175">
        <f>AVERAGE(F4:F5)</f>
        <v>0.02285018878134576</v>
      </c>
      <c r="G6" s="175">
        <f>AVERAGE(G4:G5)</f>
        <v>0.17872258630674287</v>
      </c>
      <c r="H6" s="175">
        <f>AVERAGE(H4:H5)</f>
        <v>0.3763508151298687</v>
      </c>
      <c r="I6" s="175">
        <f>AVERAGE(I4:I5)</f>
        <v>0.1311484338803086</v>
      </c>
      <c r="J6" s="174" t="s">
        <v>52</v>
      </c>
      <c r="K6" s="174" t="s">
        <v>52</v>
      </c>
    </row>
    <row r="7" spans="1:11" s="22" customFormat="1" ht="14.25" hidden="1">
      <c r="A7" s="198" t="s">
        <v>95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</row>
    <row r="8" spans="1:11" s="22" customFormat="1" ht="15" hidden="1" thickBot="1">
      <c r="A8" s="197" t="s">
        <v>96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</row>
    <row r="9" spans="3:4" s="22" customFormat="1" ht="15.75" customHeight="1" hidden="1">
      <c r="C9" s="65"/>
      <c r="D9" s="65"/>
    </row>
    <row r="10" spans="1:11" ht="15" thickBot="1">
      <c r="A10" s="196"/>
      <c r="B10" s="196"/>
      <c r="C10" s="196"/>
      <c r="D10" s="196"/>
      <c r="E10" s="196"/>
      <c r="F10" s="196"/>
      <c r="G10" s="196"/>
      <c r="H10" s="196"/>
      <c r="I10" s="176"/>
      <c r="J10" s="176"/>
      <c r="K10" s="176"/>
    </row>
    <row r="11" spans="2:5" ht="14.25">
      <c r="B11" s="29"/>
      <c r="C11" s="108"/>
      <c r="E11" s="108"/>
    </row>
    <row r="12" spans="5:6" ht="14.25">
      <c r="E12" s="108"/>
      <c r="F12" s="108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9" t="s">
        <v>123</v>
      </c>
      <c r="B1" s="189"/>
      <c r="C1" s="189"/>
      <c r="D1" s="189"/>
      <c r="E1" s="189"/>
      <c r="F1" s="189"/>
      <c r="G1" s="189"/>
    </row>
    <row r="2" spans="1:7" s="29" customFormat="1" ht="15.75" customHeight="1" thickBot="1">
      <c r="A2" s="202" t="s">
        <v>42</v>
      </c>
      <c r="B2" s="90"/>
      <c r="C2" s="190" t="s">
        <v>27</v>
      </c>
      <c r="D2" s="199"/>
      <c r="E2" s="200" t="s">
        <v>69</v>
      </c>
      <c r="F2" s="201"/>
      <c r="G2" s="91"/>
    </row>
    <row r="3" spans="1:7" s="29" customFormat="1" ht="45.75" thickBot="1">
      <c r="A3" s="185"/>
      <c r="B3" s="35" t="s">
        <v>26</v>
      </c>
      <c r="C3" s="35" t="s">
        <v>54</v>
      </c>
      <c r="D3" s="35" t="s">
        <v>29</v>
      </c>
      <c r="E3" s="35" t="s">
        <v>30</v>
      </c>
      <c r="F3" s="35" t="s">
        <v>29</v>
      </c>
      <c r="G3" s="36" t="s">
        <v>100</v>
      </c>
    </row>
    <row r="4" spans="1:7" s="29" customFormat="1" ht="14.25">
      <c r="A4" s="21">
        <v>1</v>
      </c>
      <c r="B4" s="37" t="s">
        <v>86</v>
      </c>
      <c r="C4" s="38">
        <v>-736.6869100000002</v>
      </c>
      <c r="D4" s="100">
        <v>-0.0581818818493803</v>
      </c>
      <c r="E4" s="39">
        <v>3105</v>
      </c>
      <c r="F4" s="100">
        <v>0.016379605939915068</v>
      </c>
      <c r="G4" s="40">
        <v>166.36610642700975</v>
      </c>
    </row>
    <row r="5" spans="1:7" s="29" customFormat="1" ht="14.25">
      <c r="A5" s="21">
        <v>2</v>
      </c>
      <c r="B5" s="37" t="s">
        <v>110</v>
      </c>
      <c r="C5" s="38">
        <v>-50.636779999999916</v>
      </c>
      <c r="D5" s="100">
        <v>-0.04625255447242248</v>
      </c>
      <c r="E5" s="39">
        <v>0</v>
      </c>
      <c r="F5" s="100">
        <v>0</v>
      </c>
      <c r="G5" s="40">
        <v>0</v>
      </c>
    </row>
    <row r="6" spans="1:7" s="29" customFormat="1" ht="15.75" thickBot="1">
      <c r="A6" s="119"/>
      <c r="B6" s="92" t="s">
        <v>51</v>
      </c>
      <c r="C6" s="93">
        <v>-787.3236900000002</v>
      </c>
      <c r="D6" s="97">
        <v>-0.05723251120743404</v>
      </c>
      <c r="E6" s="94">
        <v>3105</v>
      </c>
      <c r="F6" s="97">
        <v>0.016323805418136512</v>
      </c>
      <c r="G6" s="120">
        <v>166.36610642700975</v>
      </c>
    </row>
    <row r="7" spans="1:8" s="29" customFormat="1" ht="15" customHeight="1" thickBot="1">
      <c r="A7" s="180"/>
      <c r="B7" s="180"/>
      <c r="C7" s="180"/>
      <c r="D7" s="180"/>
      <c r="E7" s="180"/>
      <c r="F7" s="180"/>
      <c r="G7" s="180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pans="2:5" s="29" customFormat="1" ht="15" thickBot="1">
      <c r="B28" s="80"/>
      <c r="C28" s="80"/>
      <c r="D28" s="81"/>
      <c r="E28" s="80"/>
    </row>
    <row r="29" s="29" customFormat="1" ht="14.25"/>
    <row r="30" s="29" customFormat="1" ht="14.25"/>
    <row r="31" s="29" customFormat="1" ht="14.25"/>
    <row r="32" s="29" customFormat="1" ht="14.25"/>
    <row r="33" s="29" customFormat="1" ht="14.25"/>
    <row r="34" spans="2:5" s="29" customFormat="1" ht="30.75" thickBot="1">
      <c r="B34" s="47" t="s">
        <v>26</v>
      </c>
      <c r="C34" s="35" t="s">
        <v>58</v>
      </c>
      <c r="D34" s="35" t="s">
        <v>59</v>
      </c>
      <c r="E34" s="36" t="s">
        <v>55</v>
      </c>
    </row>
    <row r="35" spans="2:5" s="29" customFormat="1" ht="14.25">
      <c r="B35" s="132" t="str">
        <f aca="true" t="shared" si="0" ref="B35:D36">B4</f>
        <v>Індекс Української Біржі</v>
      </c>
      <c r="C35" s="133">
        <f t="shared" si="0"/>
        <v>-736.6869100000002</v>
      </c>
      <c r="D35" s="160">
        <f t="shared" si="0"/>
        <v>-0.0581818818493803</v>
      </c>
      <c r="E35" s="134">
        <f>G4</f>
        <v>166.36610642700975</v>
      </c>
    </row>
    <row r="36" spans="2:5" s="29" customFormat="1" ht="14.25">
      <c r="B36" s="37" t="str">
        <f t="shared" si="0"/>
        <v>ТАСК Універсал</v>
      </c>
      <c r="C36" s="38">
        <f t="shared" si="0"/>
        <v>-50.636779999999916</v>
      </c>
      <c r="D36" s="161">
        <f t="shared" si="0"/>
        <v>-0.04625255447242248</v>
      </c>
      <c r="E36" s="40">
        <f>G5</f>
        <v>0</v>
      </c>
    </row>
    <row r="37" spans="2:6" ht="14.25">
      <c r="B37" s="37"/>
      <c r="C37" s="38"/>
      <c r="D37" s="161"/>
      <c r="E37" s="40"/>
      <c r="F37" s="19"/>
    </row>
    <row r="38" spans="2:6" ht="14.25">
      <c r="B38" s="37"/>
      <c r="C38" s="38"/>
      <c r="D38" s="161"/>
      <c r="E38" s="40"/>
      <c r="F38" s="19"/>
    </row>
    <row r="39" spans="2:6" ht="14.25">
      <c r="B39" s="162"/>
      <c r="C39" s="163"/>
      <c r="D39" s="164"/>
      <c r="E39" s="165"/>
      <c r="F39" s="19"/>
    </row>
    <row r="40" spans="2:6" ht="14.25">
      <c r="B40" s="29"/>
      <c r="C40" s="166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7" sqref="A7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26</v>
      </c>
      <c r="B1" s="68" t="s">
        <v>89</v>
      </c>
      <c r="C1" s="10"/>
      <c r="D1" s="10"/>
    </row>
    <row r="2" spans="1:4" ht="14.25">
      <c r="A2" s="27" t="s">
        <v>86</v>
      </c>
      <c r="B2" s="144">
        <v>-0.0733598818331106</v>
      </c>
      <c r="C2" s="10"/>
      <c r="D2" s="10"/>
    </row>
    <row r="3" spans="1:4" ht="14.25">
      <c r="A3" s="27" t="s">
        <v>110</v>
      </c>
      <c r="B3" s="144">
        <v>-0.046252554472415164</v>
      </c>
      <c r="C3" s="10"/>
      <c r="D3" s="10"/>
    </row>
    <row r="4" spans="1:4" ht="14.25">
      <c r="A4" s="27" t="s">
        <v>31</v>
      </c>
      <c r="B4" s="145">
        <v>-0.05980621815276288</v>
      </c>
      <c r="C4" s="10"/>
      <c r="D4" s="10"/>
    </row>
    <row r="5" spans="1:4" ht="14.25">
      <c r="A5" s="27" t="s">
        <v>1</v>
      </c>
      <c r="B5" s="145">
        <v>-0.06134676092659275</v>
      </c>
      <c r="C5" s="10"/>
      <c r="D5" s="10"/>
    </row>
    <row r="6" spans="1:4" ht="14.25">
      <c r="A6" s="27" t="s">
        <v>0</v>
      </c>
      <c r="B6" s="145">
        <v>-0.048469764400666526</v>
      </c>
      <c r="C6" s="10"/>
      <c r="D6" s="10"/>
    </row>
    <row r="7" spans="1:4" ht="14.25">
      <c r="A7" s="27" t="s">
        <v>32</v>
      </c>
      <c r="B7" s="145">
        <v>-0.046153257288227945</v>
      </c>
      <c r="C7" s="10"/>
      <c r="D7" s="10"/>
    </row>
    <row r="8" spans="1:4" ht="14.25">
      <c r="A8" s="27" t="s">
        <v>33</v>
      </c>
      <c r="B8" s="145">
        <v>-0.00034388333662516146</v>
      </c>
      <c r="C8" s="10"/>
      <c r="D8" s="10"/>
    </row>
    <row r="9" spans="1:4" ht="14.25">
      <c r="A9" s="27" t="s">
        <v>34</v>
      </c>
      <c r="B9" s="145">
        <v>0.01304109589041096</v>
      </c>
      <c r="C9" s="10"/>
      <c r="D9" s="10"/>
    </row>
    <row r="10" spans="1:4" ht="15" thickBot="1">
      <c r="A10" s="76" t="s">
        <v>108</v>
      </c>
      <c r="B10" s="146">
        <v>-0.01904672444113631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0" zoomScaleNormal="80" workbookViewId="0" topLeftCell="A1">
      <selection activeCell="B28" sqref="B28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7" t="s">
        <v>115</v>
      </c>
      <c r="B1" s="177"/>
      <c r="C1" s="177"/>
      <c r="D1" s="177"/>
      <c r="E1" s="177"/>
      <c r="F1" s="177"/>
      <c r="G1" s="177"/>
      <c r="H1" s="177"/>
      <c r="I1" s="13"/>
    </row>
    <row r="2" spans="1:9" ht="30.75" thickBot="1">
      <c r="A2" s="15" t="s">
        <v>42</v>
      </c>
      <c r="B2" s="16" t="s">
        <v>90</v>
      </c>
      <c r="C2" s="17" t="s">
        <v>43</v>
      </c>
      <c r="D2" s="17" t="s">
        <v>44</v>
      </c>
      <c r="E2" s="17" t="s">
        <v>45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3" t="s">
        <v>78</v>
      </c>
      <c r="C3" s="84">
        <v>29529918.43</v>
      </c>
      <c r="D3" s="85">
        <v>49013</v>
      </c>
      <c r="E3" s="84">
        <v>602.4915518331871</v>
      </c>
      <c r="F3" s="85">
        <v>100</v>
      </c>
      <c r="G3" s="83" t="s">
        <v>98</v>
      </c>
      <c r="H3" s="86" t="s">
        <v>79</v>
      </c>
      <c r="I3" s="19"/>
    </row>
    <row r="4" spans="1:9" ht="14.25">
      <c r="A4" s="21">
        <v>2</v>
      </c>
      <c r="B4" s="83" t="s">
        <v>61</v>
      </c>
      <c r="C4" s="84">
        <v>13775535.47</v>
      </c>
      <c r="D4" s="85">
        <v>10493103</v>
      </c>
      <c r="E4" s="84">
        <v>1.3128180929892712</v>
      </c>
      <c r="F4" s="85">
        <v>1</v>
      </c>
      <c r="G4" s="83" t="s">
        <v>21</v>
      </c>
      <c r="H4" s="86" t="s">
        <v>50</v>
      </c>
      <c r="I4" s="19"/>
    </row>
    <row r="5" spans="1:9" ht="14.25" customHeight="1">
      <c r="A5" s="21">
        <v>3</v>
      </c>
      <c r="B5" s="83" t="s">
        <v>83</v>
      </c>
      <c r="C5" s="84">
        <v>6410087.44</v>
      </c>
      <c r="D5" s="85">
        <v>2116</v>
      </c>
      <c r="E5" s="84">
        <v>3029.3418903591682</v>
      </c>
      <c r="F5" s="85">
        <v>1000</v>
      </c>
      <c r="G5" s="83" t="s">
        <v>19</v>
      </c>
      <c r="H5" s="86" t="s">
        <v>47</v>
      </c>
      <c r="I5" s="19"/>
    </row>
    <row r="6" spans="1:9" ht="14.25">
      <c r="A6" s="21">
        <v>4</v>
      </c>
      <c r="B6" s="83" t="s">
        <v>62</v>
      </c>
      <c r="C6" s="84">
        <v>5672697.8</v>
      </c>
      <c r="D6" s="85">
        <v>3647</v>
      </c>
      <c r="E6" s="84">
        <v>1555.4422264875238</v>
      </c>
      <c r="F6" s="85">
        <v>1000</v>
      </c>
      <c r="G6" s="83" t="s">
        <v>81</v>
      </c>
      <c r="H6" s="86" t="s">
        <v>88</v>
      </c>
      <c r="I6" s="19"/>
    </row>
    <row r="7" spans="1:9" ht="14.25" customHeight="1">
      <c r="A7" s="21">
        <v>5</v>
      </c>
      <c r="B7" s="83" t="s">
        <v>80</v>
      </c>
      <c r="C7" s="84">
        <v>5640130.21</v>
      </c>
      <c r="D7" s="85">
        <v>4517</v>
      </c>
      <c r="E7" s="84">
        <v>1248.6451649324772</v>
      </c>
      <c r="F7" s="85">
        <v>1000</v>
      </c>
      <c r="G7" s="83" t="s">
        <v>98</v>
      </c>
      <c r="H7" s="86" t="s">
        <v>79</v>
      </c>
      <c r="I7" s="19"/>
    </row>
    <row r="8" spans="1:9" ht="14.25">
      <c r="A8" s="21">
        <v>6</v>
      </c>
      <c r="B8" s="83" t="s">
        <v>20</v>
      </c>
      <c r="C8" s="84">
        <v>4099041.54</v>
      </c>
      <c r="D8" s="85">
        <v>1307</v>
      </c>
      <c r="E8" s="84">
        <v>3136.2215302218824</v>
      </c>
      <c r="F8" s="85">
        <v>1000</v>
      </c>
      <c r="G8" s="83" t="s">
        <v>21</v>
      </c>
      <c r="H8" s="86" t="s">
        <v>50</v>
      </c>
      <c r="I8" s="19"/>
    </row>
    <row r="9" spans="1:9" ht="14.25">
      <c r="A9" s="21">
        <v>7</v>
      </c>
      <c r="B9" s="83" t="s">
        <v>65</v>
      </c>
      <c r="C9" s="84">
        <v>3947413.45</v>
      </c>
      <c r="D9" s="85">
        <v>1256</v>
      </c>
      <c r="E9" s="84">
        <v>3142.845103503185</v>
      </c>
      <c r="F9" s="85">
        <v>1000</v>
      </c>
      <c r="G9" s="83" t="s">
        <v>46</v>
      </c>
      <c r="H9" s="86" t="s">
        <v>64</v>
      </c>
      <c r="I9" s="19"/>
    </row>
    <row r="10" spans="1:9" ht="14.25">
      <c r="A10" s="21">
        <v>8</v>
      </c>
      <c r="B10" s="83" t="s">
        <v>63</v>
      </c>
      <c r="C10" s="84">
        <v>3076834.35</v>
      </c>
      <c r="D10" s="85">
        <v>699</v>
      </c>
      <c r="E10" s="84">
        <v>4401.765879828326</v>
      </c>
      <c r="F10" s="85">
        <v>1000</v>
      </c>
      <c r="G10" s="83" t="s">
        <v>18</v>
      </c>
      <c r="H10" s="86" t="s">
        <v>64</v>
      </c>
      <c r="I10" s="19"/>
    </row>
    <row r="11" spans="1:9" ht="14.25">
      <c r="A11" s="21">
        <v>9</v>
      </c>
      <c r="B11" s="83" t="s">
        <v>105</v>
      </c>
      <c r="C11" s="84">
        <v>2409297.24</v>
      </c>
      <c r="D11" s="85">
        <v>11056</v>
      </c>
      <c r="E11" s="84">
        <v>217.91762301013026</v>
      </c>
      <c r="F11" s="85">
        <v>100</v>
      </c>
      <c r="G11" s="83" t="s">
        <v>98</v>
      </c>
      <c r="H11" s="86" t="s">
        <v>79</v>
      </c>
      <c r="I11" s="19"/>
    </row>
    <row r="12" spans="1:9" ht="14.25">
      <c r="A12" s="21">
        <v>10</v>
      </c>
      <c r="B12" s="83" t="s">
        <v>74</v>
      </c>
      <c r="C12" s="84">
        <v>1577686.71</v>
      </c>
      <c r="D12" s="85">
        <v>1200</v>
      </c>
      <c r="E12" s="84">
        <v>1314.7389249999999</v>
      </c>
      <c r="F12" s="85">
        <v>1000</v>
      </c>
      <c r="G12" s="83" t="s">
        <v>75</v>
      </c>
      <c r="H12" s="86" t="s">
        <v>76</v>
      </c>
      <c r="I12" s="19"/>
    </row>
    <row r="13" spans="1:9" ht="14.25">
      <c r="A13" s="21">
        <v>11</v>
      </c>
      <c r="B13" s="83" t="s">
        <v>85</v>
      </c>
      <c r="C13" s="84">
        <v>1519159.29</v>
      </c>
      <c r="D13" s="85">
        <v>590</v>
      </c>
      <c r="E13" s="84">
        <v>2574.846254237288</v>
      </c>
      <c r="F13" s="85">
        <v>1000</v>
      </c>
      <c r="G13" s="83" t="s">
        <v>19</v>
      </c>
      <c r="H13" s="86" t="s">
        <v>47</v>
      </c>
      <c r="I13" s="19"/>
    </row>
    <row r="14" spans="1:9" ht="14.25">
      <c r="A14" s="21">
        <v>12</v>
      </c>
      <c r="B14" s="83" t="s">
        <v>82</v>
      </c>
      <c r="C14" s="84">
        <v>1221553.87</v>
      </c>
      <c r="D14" s="85">
        <v>1525</v>
      </c>
      <c r="E14" s="84">
        <v>801.018931147541</v>
      </c>
      <c r="F14" s="85">
        <v>1000</v>
      </c>
      <c r="G14" s="83" t="s">
        <v>19</v>
      </c>
      <c r="H14" s="86" t="s">
        <v>47</v>
      </c>
      <c r="I14" s="19"/>
    </row>
    <row r="15" spans="1:9" ht="14.25">
      <c r="A15" s="21">
        <v>13</v>
      </c>
      <c r="B15" s="83" t="s">
        <v>125</v>
      </c>
      <c r="C15" s="84">
        <v>1158993.92</v>
      </c>
      <c r="D15" s="85">
        <v>955</v>
      </c>
      <c r="E15" s="84">
        <v>1213.6061989528796</v>
      </c>
      <c r="F15" s="85">
        <v>1000</v>
      </c>
      <c r="G15" s="83" t="s">
        <v>22</v>
      </c>
      <c r="H15" s="86" t="s">
        <v>36</v>
      </c>
      <c r="I15" s="19"/>
    </row>
    <row r="16" spans="1:9" ht="14.25">
      <c r="A16" s="21">
        <v>14</v>
      </c>
      <c r="B16" s="83" t="s">
        <v>84</v>
      </c>
      <c r="C16" s="84">
        <v>1054104.32</v>
      </c>
      <c r="D16" s="85">
        <v>401</v>
      </c>
      <c r="E16" s="84">
        <v>2628.6890773067335</v>
      </c>
      <c r="F16" s="85">
        <v>1000</v>
      </c>
      <c r="G16" s="83" t="s">
        <v>19</v>
      </c>
      <c r="H16" s="86" t="s">
        <v>47</v>
      </c>
      <c r="I16" s="19"/>
    </row>
    <row r="17" spans="1:9" ht="14.25">
      <c r="A17" s="21">
        <v>15</v>
      </c>
      <c r="B17" s="83" t="s">
        <v>112</v>
      </c>
      <c r="C17" s="84">
        <v>709704.2699</v>
      </c>
      <c r="D17" s="85">
        <v>8850</v>
      </c>
      <c r="E17" s="84">
        <v>80.1925728700565</v>
      </c>
      <c r="F17" s="85">
        <v>100</v>
      </c>
      <c r="G17" s="83" t="s">
        <v>113</v>
      </c>
      <c r="H17" s="86" t="s">
        <v>114</v>
      </c>
      <c r="I17" s="19"/>
    </row>
    <row r="18" spans="1:9" ht="14.25">
      <c r="A18" s="21">
        <v>16</v>
      </c>
      <c r="B18" s="83" t="s">
        <v>24</v>
      </c>
      <c r="C18" s="84">
        <v>692959.01</v>
      </c>
      <c r="D18" s="85">
        <v>7396</v>
      </c>
      <c r="E18" s="84">
        <v>93.69375473228773</v>
      </c>
      <c r="F18" s="85">
        <v>100</v>
      </c>
      <c r="G18" s="83" t="s">
        <v>48</v>
      </c>
      <c r="H18" s="86" t="s">
        <v>101</v>
      </c>
      <c r="I18" s="19"/>
    </row>
    <row r="19" spans="1:8" ht="15" customHeight="1" thickBot="1">
      <c r="A19" s="178" t="s">
        <v>51</v>
      </c>
      <c r="B19" s="179"/>
      <c r="C19" s="98">
        <f>SUM(C3:C18)</f>
        <v>82495117.31989998</v>
      </c>
      <c r="D19" s="99">
        <f>SUM(D3:D18)</f>
        <v>10587631</v>
      </c>
      <c r="E19" s="57" t="s">
        <v>52</v>
      </c>
      <c r="F19" s="57" t="s">
        <v>52</v>
      </c>
      <c r="G19" s="57" t="s">
        <v>52</v>
      </c>
      <c r="H19" s="57" t="s">
        <v>52</v>
      </c>
    </row>
    <row r="20" spans="1:8" ht="15" customHeight="1">
      <c r="A20" s="181" t="s">
        <v>99</v>
      </c>
      <c r="B20" s="181"/>
      <c r="C20" s="181"/>
      <c r="D20" s="181"/>
      <c r="E20" s="181"/>
      <c r="F20" s="181"/>
      <c r="G20" s="181"/>
      <c r="H20" s="181"/>
    </row>
    <row r="21" spans="1:8" ht="15" customHeight="1" thickBot="1">
      <c r="A21" s="180"/>
      <c r="B21" s="180"/>
      <c r="C21" s="180"/>
      <c r="D21" s="180"/>
      <c r="E21" s="180"/>
      <c r="F21" s="180"/>
      <c r="G21" s="180"/>
      <c r="H21" s="180"/>
    </row>
    <row r="23" spans="2:4" ht="14.25">
      <c r="B23" s="20" t="s">
        <v>57</v>
      </c>
      <c r="C23" s="23">
        <f>C19-SUM(C3:C12)</f>
        <v>6356474.679900005</v>
      </c>
      <c r="D23" s="131">
        <f>C23/$C$19</f>
        <v>0.07705273822753456</v>
      </c>
    </row>
    <row r="24" spans="2:8" ht="14.25">
      <c r="B24" s="83" t="str">
        <f>B3</f>
        <v>КІНТО-Класичний</v>
      </c>
      <c r="C24" s="84">
        <f>C3</f>
        <v>29529918.43</v>
      </c>
      <c r="D24" s="131">
        <f>C24/$C$19</f>
        <v>0.3579595906929708</v>
      </c>
      <c r="H24" s="19"/>
    </row>
    <row r="25" spans="2:8" ht="14.25">
      <c r="B25" s="83" t="str">
        <f>B4</f>
        <v>ОТП Фонд Акцій</v>
      </c>
      <c r="C25" s="84">
        <f>C4</f>
        <v>13775535.47</v>
      </c>
      <c r="D25" s="131">
        <f aca="true" t="shared" si="0" ref="D25:D33">C25/$C$19</f>
        <v>0.16698607041894564</v>
      </c>
      <c r="H25" s="19"/>
    </row>
    <row r="26" spans="2:8" ht="14.25">
      <c r="B26" s="83" t="str">
        <f aca="true" t="shared" si="1" ref="B26:C33">B5</f>
        <v>УНIВЕР.УА/Михайло Грушевський: Фонд Державних Паперiв</v>
      </c>
      <c r="C26" s="84">
        <f t="shared" si="1"/>
        <v>6410087.44</v>
      </c>
      <c r="D26" s="131">
        <f t="shared" si="0"/>
        <v>0.07770262832820676</v>
      </c>
      <c r="H26" s="19"/>
    </row>
    <row r="27" spans="2:8" ht="14.25">
      <c r="B27" s="83" t="str">
        <f t="shared" si="1"/>
        <v>Софіївський</v>
      </c>
      <c r="C27" s="84">
        <f t="shared" si="1"/>
        <v>5672697.8</v>
      </c>
      <c r="D27" s="131">
        <f t="shared" si="0"/>
        <v>0.06876404306454144</v>
      </c>
      <c r="H27" s="19"/>
    </row>
    <row r="28" spans="2:8" ht="14.25">
      <c r="B28" s="83" t="str">
        <f t="shared" si="1"/>
        <v>КІНТО-Еквіті</v>
      </c>
      <c r="C28" s="84">
        <f t="shared" si="1"/>
        <v>5640130.21</v>
      </c>
      <c r="D28" s="131">
        <f t="shared" si="0"/>
        <v>0.06836926103309454</v>
      </c>
      <c r="H28" s="19"/>
    </row>
    <row r="29" spans="2:8" ht="14.25">
      <c r="B29" s="83" t="str">
        <f t="shared" si="1"/>
        <v>ОТП Класичний</v>
      </c>
      <c r="C29" s="84">
        <f t="shared" si="1"/>
        <v>4099041.54</v>
      </c>
      <c r="D29" s="131">
        <f t="shared" si="0"/>
        <v>0.049688292751978475</v>
      </c>
      <c r="H29" s="19"/>
    </row>
    <row r="30" spans="2:8" ht="14.25">
      <c r="B30" s="83" t="str">
        <f t="shared" si="1"/>
        <v>Альтус-Депозит</v>
      </c>
      <c r="C30" s="84">
        <f t="shared" si="1"/>
        <v>3947413.45</v>
      </c>
      <c r="D30" s="131">
        <f t="shared" si="0"/>
        <v>0.04785026772787898</v>
      </c>
      <c r="H30" s="19"/>
    </row>
    <row r="31" spans="2:8" ht="14.25">
      <c r="B31" s="83" t="str">
        <f t="shared" si="1"/>
        <v>Альтус-Збалансований</v>
      </c>
      <c r="C31" s="84">
        <f t="shared" si="1"/>
        <v>3076834.35</v>
      </c>
      <c r="D31" s="131">
        <f t="shared" si="0"/>
        <v>0.03729716921388979</v>
      </c>
      <c r="H31" s="19"/>
    </row>
    <row r="32" spans="2:4" ht="14.25">
      <c r="B32" s="83" t="str">
        <f t="shared" si="1"/>
        <v>КІНТО-Казначейський</v>
      </c>
      <c r="C32" s="84">
        <f t="shared" si="1"/>
        <v>2409297.24</v>
      </c>
      <c r="D32" s="131">
        <f t="shared" si="0"/>
        <v>0.029205331397459747</v>
      </c>
    </row>
    <row r="33" spans="2:4" ht="14.25">
      <c r="B33" s="83" t="str">
        <f t="shared" si="1"/>
        <v>ВСІ</v>
      </c>
      <c r="C33" s="84">
        <f t="shared" si="1"/>
        <v>1577686.71</v>
      </c>
      <c r="D33" s="131">
        <f t="shared" si="0"/>
        <v>0.01912460714349964</v>
      </c>
    </row>
  </sheetData>
  <mergeCells count="4">
    <mergeCell ref="A1:H1"/>
    <mergeCell ref="A19:B19"/>
    <mergeCell ref="A21:H21"/>
    <mergeCell ref="A20:H20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3" t="s">
        <v>116</v>
      </c>
      <c r="B1" s="183"/>
      <c r="C1" s="183"/>
      <c r="D1" s="183"/>
      <c r="E1" s="183"/>
      <c r="F1" s="183"/>
      <c r="G1" s="183"/>
      <c r="H1" s="183"/>
      <c r="I1" s="183"/>
      <c r="J1" s="101"/>
    </row>
    <row r="2" spans="1:11" s="20" customFormat="1" ht="15.75" customHeight="1" thickBot="1">
      <c r="A2" s="184" t="s">
        <v>42</v>
      </c>
      <c r="B2" s="102"/>
      <c r="C2" s="103"/>
      <c r="D2" s="104"/>
      <c r="E2" s="186" t="s">
        <v>70</v>
      </c>
      <c r="F2" s="186"/>
      <c r="G2" s="186"/>
      <c r="H2" s="186"/>
      <c r="I2" s="186"/>
      <c r="J2" s="186"/>
      <c r="K2" s="186"/>
    </row>
    <row r="3" spans="1:11" s="22" customFormat="1" ht="60.75" thickBot="1">
      <c r="A3" s="185"/>
      <c r="B3" s="105" t="s">
        <v>26</v>
      </c>
      <c r="C3" s="26" t="s">
        <v>13</v>
      </c>
      <c r="D3" s="26" t="s">
        <v>14</v>
      </c>
      <c r="E3" s="17" t="s">
        <v>93</v>
      </c>
      <c r="F3" s="17" t="s">
        <v>102</v>
      </c>
      <c r="G3" s="17" t="s">
        <v>103</v>
      </c>
      <c r="H3" s="17" t="s">
        <v>91</v>
      </c>
      <c r="I3" s="17" t="s">
        <v>104</v>
      </c>
      <c r="J3" s="17" t="s">
        <v>53</v>
      </c>
      <c r="K3" s="18" t="s">
        <v>94</v>
      </c>
    </row>
    <row r="4" spans="1:11" s="20" customFormat="1" ht="14.25" collapsed="1">
      <c r="A4" s="21">
        <v>1</v>
      </c>
      <c r="B4" s="152" t="s">
        <v>78</v>
      </c>
      <c r="C4" s="153">
        <v>38118</v>
      </c>
      <c r="D4" s="153">
        <v>38182</v>
      </c>
      <c r="E4" s="154">
        <v>-0.011861061327690048</v>
      </c>
      <c r="F4" s="154">
        <v>0.04690452740781592</v>
      </c>
      <c r="G4" s="154">
        <v>0.10198465561074621</v>
      </c>
      <c r="H4" s="154">
        <v>0.27682245069373224</v>
      </c>
      <c r="I4" s="154">
        <v>0.11435915065412994</v>
      </c>
      <c r="J4" s="155">
        <v>5.024915518332219</v>
      </c>
      <c r="K4" s="124">
        <v>0.1380501306385271</v>
      </c>
    </row>
    <row r="5" spans="1:11" s="20" customFormat="1" ht="14.25" collapsed="1">
      <c r="A5" s="21">
        <v>2</v>
      </c>
      <c r="B5" s="152" t="s">
        <v>63</v>
      </c>
      <c r="C5" s="153">
        <v>38828</v>
      </c>
      <c r="D5" s="153">
        <v>39028</v>
      </c>
      <c r="E5" s="154">
        <v>0.00757291905030244</v>
      </c>
      <c r="F5" s="154">
        <v>0.018368837980782482</v>
      </c>
      <c r="G5" s="154">
        <v>0.039770837849772755</v>
      </c>
      <c r="H5" s="154">
        <v>0.09440571393429309</v>
      </c>
      <c r="I5" s="154">
        <v>0.03018076182617424</v>
      </c>
      <c r="J5" s="155">
        <v>3.401765879828437</v>
      </c>
      <c r="K5" s="125">
        <v>0.13665746266823087</v>
      </c>
    </row>
    <row r="6" spans="1:11" s="20" customFormat="1" ht="14.25" collapsed="1">
      <c r="A6" s="21">
        <v>3</v>
      </c>
      <c r="B6" s="152" t="s">
        <v>85</v>
      </c>
      <c r="C6" s="153">
        <v>38919</v>
      </c>
      <c r="D6" s="153">
        <v>39092</v>
      </c>
      <c r="E6" s="154">
        <v>0.026867997682129774</v>
      </c>
      <c r="F6" s="154">
        <v>0.0377324817366238</v>
      </c>
      <c r="G6" s="154">
        <v>0.09697982500975244</v>
      </c>
      <c r="H6" s="154">
        <v>0.30363901243302127</v>
      </c>
      <c r="I6" s="154">
        <v>0.0913017478974778</v>
      </c>
      <c r="J6" s="155">
        <v>1.574846254237349</v>
      </c>
      <c r="K6" s="125">
        <v>0.08654606334167014</v>
      </c>
    </row>
    <row r="7" spans="1:11" s="20" customFormat="1" ht="14.25" collapsed="1">
      <c r="A7" s="21">
        <v>4</v>
      </c>
      <c r="B7" s="152" t="s">
        <v>82</v>
      </c>
      <c r="C7" s="153">
        <v>38919</v>
      </c>
      <c r="D7" s="153">
        <v>39092</v>
      </c>
      <c r="E7" s="154">
        <v>0.04607390273312473</v>
      </c>
      <c r="F7" s="154">
        <v>0.09457481925669309</v>
      </c>
      <c r="G7" s="154">
        <v>0.17085143855802243</v>
      </c>
      <c r="H7" s="154">
        <v>0.4103575403113462</v>
      </c>
      <c r="I7" s="154">
        <v>0.1498743947540513</v>
      </c>
      <c r="J7" s="155">
        <v>-0.19898106885246358</v>
      </c>
      <c r="K7" s="125">
        <v>-0.019283351959863415</v>
      </c>
    </row>
    <row r="8" spans="1:11" s="20" customFormat="1" ht="14.25" collapsed="1">
      <c r="A8" s="21">
        <v>5</v>
      </c>
      <c r="B8" s="152" t="s">
        <v>112</v>
      </c>
      <c r="C8" s="153">
        <v>38968</v>
      </c>
      <c r="D8" s="153">
        <v>39140</v>
      </c>
      <c r="E8" s="154">
        <v>-0.0013523102740579107</v>
      </c>
      <c r="F8" s="154">
        <v>-0.005785670590906289</v>
      </c>
      <c r="G8" s="154" t="s">
        <v>23</v>
      </c>
      <c r="H8" s="154">
        <v>-0.010162682419020297</v>
      </c>
      <c r="I8" s="154">
        <v>-0.007272298633416496</v>
      </c>
      <c r="J8" s="155">
        <v>-0.19807427129942567</v>
      </c>
      <c r="K8" s="125">
        <v>-0.0194077944663269</v>
      </c>
    </row>
    <row r="9" spans="1:11" s="20" customFormat="1" ht="14.25" collapsed="1">
      <c r="A9" s="21">
        <v>6</v>
      </c>
      <c r="B9" s="152" t="s">
        <v>20</v>
      </c>
      <c r="C9" s="153">
        <v>39413</v>
      </c>
      <c r="D9" s="153">
        <v>39589</v>
      </c>
      <c r="E9" s="154">
        <v>0.012613625646659798</v>
      </c>
      <c r="F9" s="154">
        <v>0.031417149912624565</v>
      </c>
      <c r="G9" s="154">
        <v>0.062160375139521884</v>
      </c>
      <c r="H9" s="154">
        <v>0.1382865081037825</v>
      </c>
      <c r="I9" s="154">
        <v>0.05174531179546982</v>
      </c>
      <c r="J9" s="155">
        <v>2.136221530221688</v>
      </c>
      <c r="K9" s="125">
        <v>0.1206706699357385</v>
      </c>
    </row>
    <row r="10" spans="1:11" s="20" customFormat="1" ht="14.25" collapsed="1">
      <c r="A10" s="21">
        <v>7</v>
      </c>
      <c r="B10" s="152" t="s">
        <v>125</v>
      </c>
      <c r="C10" s="153">
        <v>39429</v>
      </c>
      <c r="D10" s="153">
        <v>39618</v>
      </c>
      <c r="E10" s="154">
        <v>-0.010768418383126144</v>
      </c>
      <c r="F10" s="154">
        <v>0.03441528414338535</v>
      </c>
      <c r="G10" s="154">
        <v>0.11310684713927266</v>
      </c>
      <c r="H10" s="154">
        <v>0.11638736463647814</v>
      </c>
      <c r="I10" s="154">
        <v>0.08509925737714341</v>
      </c>
      <c r="J10" s="155">
        <v>0.21360619895282595</v>
      </c>
      <c r="K10" s="125">
        <v>0.019640603544425206</v>
      </c>
    </row>
    <row r="11" spans="1:11" s="20" customFormat="1" ht="14.25" collapsed="1">
      <c r="A11" s="21">
        <v>8</v>
      </c>
      <c r="B11" s="152" t="s">
        <v>24</v>
      </c>
      <c r="C11" s="153">
        <v>39560</v>
      </c>
      <c r="D11" s="153">
        <v>39770</v>
      </c>
      <c r="E11" s="154">
        <v>-0.060037109162971336</v>
      </c>
      <c r="F11" s="154">
        <v>-0.17919581893825576</v>
      </c>
      <c r="G11" s="154">
        <v>-0.061580171440721254</v>
      </c>
      <c r="H11" s="154">
        <v>0.07119417480974</v>
      </c>
      <c r="I11" s="154">
        <v>-0.11249799453444587</v>
      </c>
      <c r="J11" s="155">
        <v>-0.06306245267719346</v>
      </c>
      <c r="K11" s="125">
        <v>-0.00680683627087153</v>
      </c>
    </row>
    <row r="12" spans="1:11" s="20" customFormat="1" ht="14.25" collapsed="1">
      <c r="A12" s="21">
        <v>9</v>
      </c>
      <c r="B12" s="152" t="s">
        <v>80</v>
      </c>
      <c r="C12" s="153">
        <v>39884</v>
      </c>
      <c r="D12" s="153">
        <v>40001</v>
      </c>
      <c r="E12" s="154">
        <v>-0.020248554215524295</v>
      </c>
      <c r="F12" s="154">
        <v>0.0632415746924242</v>
      </c>
      <c r="G12" s="154">
        <v>0.18283719628228123</v>
      </c>
      <c r="H12" s="154">
        <v>0.396616014422589</v>
      </c>
      <c r="I12" s="154">
        <v>0.1873465315814633</v>
      </c>
      <c r="J12" s="155">
        <v>0.24864516493236843</v>
      </c>
      <c r="K12" s="125">
        <v>0.025252521375748183</v>
      </c>
    </row>
    <row r="13" spans="1:11" s="20" customFormat="1" ht="14.25" collapsed="1">
      <c r="A13" s="21">
        <v>10</v>
      </c>
      <c r="B13" s="152" t="s">
        <v>61</v>
      </c>
      <c r="C13" s="153">
        <v>40253</v>
      </c>
      <c r="D13" s="153">
        <v>40366</v>
      </c>
      <c r="E13" s="154">
        <v>-0.0069301490707923685</v>
      </c>
      <c r="F13" s="154">
        <v>0.04242003657886673</v>
      </c>
      <c r="G13" s="154">
        <v>0.13264202920383905</v>
      </c>
      <c r="H13" s="154">
        <v>0.2968074793103701</v>
      </c>
      <c r="I13" s="154">
        <v>0.0960702050563822</v>
      </c>
      <c r="J13" s="155">
        <v>0.3128180929892992</v>
      </c>
      <c r="K13" s="125">
        <v>0.035034490828546705</v>
      </c>
    </row>
    <row r="14" spans="1:11" s="20" customFormat="1" ht="14.25">
      <c r="A14" s="21">
        <v>11</v>
      </c>
      <c r="B14" s="152" t="s">
        <v>62</v>
      </c>
      <c r="C14" s="153">
        <v>40114</v>
      </c>
      <c r="D14" s="153">
        <v>40401</v>
      </c>
      <c r="E14" s="154">
        <v>-0.24150064168438368</v>
      </c>
      <c r="F14" s="154">
        <v>-0.15791689622920801</v>
      </c>
      <c r="G14" s="154">
        <v>-0.05932818020241415</v>
      </c>
      <c r="H14" s="154">
        <v>0.14930273843322017</v>
      </c>
      <c r="I14" s="154">
        <v>-0.11998238625166102</v>
      </c>
      <c r="J14" s="155">
        <v>0.5554422264875314</v>
      </c>
      <c r="K14" s="125">
        <v>0.05820731831978598</v>
      </c>
    </row>
    <row r="15" spans="1:11" s="20" customFormat="1" ht="14.25">
      <c r="A15" s="21">
        <v>12</v>
      </c>
      <c r="B15" s="152" t="s">
        <v>65</v>
      </c>
      <c r="C15" s="153">
        <v>40226</v>
      </c>
      <c r="D15" s="153">
        <v>40430</v>
      </c>
      <c r="E15" s="154">
        <v>0.005007386285189375</v>
      </c>
      <c r="F15" s="154">
        <v>0.008897371554007938</v>
      </c>
      <c r="G15" s="154">
        <v>0.02571196540330667</v>
      </c>
      <c r="H15" s="154">
        <v>0.08182480393451264</v>
      </c>
      <c r="I15" s="154">
        <v>0.009744727329342506</v>
      </c>
      <c r="J15" s="155">
        <v>2.1428451035032032</v>
      </c>
      <c r="K15" s="125">
        <v>0.1597035854744444</v>
      </c>
    </row>
    <row r="16" spans="1:11" s="20" customFormat="1" ht="14.25" collapsed="1">
      <c r="A16" s="21">
        <v>13</v>
      </c>
      <c r="B16" s="152" t="s">
        <v>84</v>
      </c>
      <c r="C16" s="153">
        <v>40427</v>
      </c>
      <c r="D16" s="153">
        <v>40543</v>
      </c>
      <c r="E16" s="154">
        <v>0.007042889620155757</v>
      </c>
      <c r="F16" s="154">
        <v>0.03798929179094257</v>
      </c>
      <c r="G16" s="154">
        <v>0.07925893842801268</v>
      </c>
      <c r="H16" s="154">
        <v>0.13824726012106625</v>
      </c>
      <c r="I16" s="154">
        <v>0.06914098247620482</v>
      </c>
      <c r="J16" s="155">
        <v>1.6286890773067113</v>
      </c>
      <c r="K16" s="125">
        <v>0.13913421088955702</v>
      </c>
    </row>
    <row r="17" spans="1:11" s="20" customFormat="1" ht="14.25" collapsed="1">
      <c r="A17" s="21">
        <v>14</v>
      </c>
      <c r="B17" s="152" t="s">
        <v>74</v>
      </c>
      <c r="C17" s="153">
        <v>40444</v>
      </c>
      <c r="D17" s="153">
        <v>40638</v>
      </c>
      <c r="E17" s="154">
        <v>-0.004434298824194105</v>
      </c>
      <c r="F17" s="154">
        <v>-0.026738223126605343</v>
      </c>
      <c r="G17" s="154">
        <v>-0.006620197521523763</v>
      </c>
      <c r="H17" s="154">
        <v>0.03716099045111254</v>
      </c>
      <c r="I17" s="154">
        <v>-0.04379844774583341</v>
      </c>
      <c r="J17" s="155">
        <v>0.31473892500000655</v>
      </c>
      <c r="K17" s="125">
        <v>0.038963377312599023</v>
      </c>
    </row>
    <row r="18" spans="1:11" s="20" customFormat="1" ht="14.25" collapsed="1">
      <c r="A18" s="21">
        <v>15</v>
      </c>
      <c r="B18" s="152" t="s">
        <v>83</v>
      </c>
      <c r="C18" s="153">
        <v>40427</v>
      </c>
      <c r="D18" s="153">
        <v>40708</v>
      </c>
      <c r="E18" s="154">
        <v>0.010652929695752711</v>
      </c>
      <c r="F18" s="154">
        <v>0.025221284712809267</v>
      </c>
      <c r="G18" s="154">
        <v>0.05443899109849637</v>
      </c>
      <c r="H18" s="154">
        <v>0.10654005342038753</v>
      </c>
      <c r="I18" s="154">
        <v>0.046554146683255304</v>
      </c>
      <c r="J18" s="155">
        <v>2.0293418903591625</v>
      </c>
      <c r="K18" s="125">
        <v>0.17243433327102697</v>
      </c>
    </row>
    <row r="19" spans="1:11" s="20" customFormat="1" ht="14.25" collapsed="1">
      <c r="A19" s="21">
        <v>16</v>
      </c>
      <c r="B19" s="152" t="s">
        <v>105</v>
      </c>
      <c r="C19" s="153">
        <v>41026</v>
      </c>
      <c r="D19" s="153">
        <v>41242</v>
      </c>
      <c r="E19" s="154">
        <v>-0.014592607360823462</v>
      </c>
      <c r="F19" s="154">
        <v>-0.08131638203692015</v>
      </c>
      <c r="G19" s="154">
        <v>0.24590444653478394</v>
      </c>
      <c r="H19" s="154">
        <v>0.36011782938592973</v>
      </c>
      <c r="I19" s="154">
        <v>0.11948736425279449</v>
      </c>
      <c r="J19" s="155">
        <v>1.1791762301013002</v>
      </c>
      <c r="K19" s="125">
        <v>0.15202466222842093</v>
      </c>
    </row>
    <row r="20" spans="1:12" s="20" customFormat="1" ht="15.75" thickBot="1">
      <c r="A20" s="151"/>
      <c r="B20" s="156" t="s">
        <v>106</v>
      </c>
      <c r="C20" s="157" t="s">
        <v>52</v>
      </c>
      <c r="D20" s="157" t="s">
        <v>52</v>
      </c>
      <c r="E20" s="158">
        <f>AVERAGE(E4:E19)</f>
        <v>-0.015993343724390548</v>
      </c>
      <c r="F20" s="158">
        <f>AVERAGE(F4:F19)</f>
        <v>-0.0006106456971824784</v>
      </c>
      <c r="G20" s="158">
        <f>AVERAGE(G4:G19)</f>
        <v>0.07854126647287661</v>
      </c>
      <c r="H20" s="158">
        <f>AVERAGE(H4:H19)</f>
        <v>0.1854717032489101</v>
      </c>
      <c r="I20" s="158">
        <f>AVERAGE(I4:I19)</f>
        <v>0.04795959090740827</v>
      </c>
      <c r="J20" s="157" t="s">
        <v>52</v>
      </c>
      <c r="K20" s="157" t="s">
        <v>52</v>
      </c>
      <c r="L20" s="159"/>
    </row>
    <row r="21" spans="1:11" s="20" customFormat="1" ht="14.25">
      <c r="A21" s="187" t="s">
        <v>95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</row>
    <row r="22" spans="1:11" s="20" customFormat="1" ht="15" collapsed="1" thickBot="1">
      <c r="A22" s="182"/>
      <c r="B22" s="182"/>
      <c r="C22" s="182"/>
      <c r="D22" s="182"/>
      <c r="E22" s="182"/>
      <c r="F22" s="182"/>
      <c r="G22" s="182"/>
      <c r="H22" s="182"/>
      <c r="I22" s="170"/>
      <c r="J22" s="170"/>
      <c r="K22" s="170"/>
    </row>
    <row r="23" spans="5:10" s="20" customFormat="1" ht="14.25" collapsed="1">
      <c r="E23" s="108"/>
      <c r="J23" s="19"/>
    </row>
    <row r="24" spans="5:10" s="20" customFormat="1" ht="14.25" collapsed="1">
      <c r="E24" s="109"/>
      <c r="J24" s="19"/>
    </row>
    <row r="25" spans="5:10" s="20" customFormat="1" ht="14.25">
      <c r="E25" s="108"/>
      <c r="F25" s="108"/>
      <c r="J25" s="19"/>
    </row>
    <row r="26" spans="5:10" s="20" customFormat="1" ht="14.25" collapsed="1">
      <c r="E26" s="109"/>
      <c r="I26" s="109"/>
      <c r="J26" s="19"/>
    </row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/>
    <row r="41" s="20" customFormat="1" ht="14.25"/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</sheetData>
  <mergeCells count="5">
    <mergeCell ref="A22:H22"/>
    <mergeCell ref="A1:I1"/>
    <mergeCell ref="A2:A3"/>
    <mergeCell ref="E2:K2"/>
    <mergeCell ref="A21:K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6"/>
  <sheetViews>
    <sheetView zoomScale="85" zoomScaleNormal="85" workbookViewId="0" topLeftCell="A1">
      <selection activeCell="C62" sqref="C62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9" t="s">
        <v>117</v>
      </c>
      <c r="B1" s="189"/>
      <c r="C1" s="189"/>
      <c r="D1" s="189"/>
      <c r="E1" s="189"/>
      <c r="F1" s="189"/>
      <c r="G1" s="189"/>
    </row>
    <row r="2" spans="1:7" ht="15.75" thickBot="1">
      <c r="A2" s="184" t="s">
        <v>42</v>
      </c>
      <c r="B2" s="90"/>
      <c r="C2" s="190" t="s">
        <v>27</v>
      </c>
      <c r="D2" s="191"/>
      <c r="E2" s="190" t="s">
        <v>28</v>
      </c>
      <c r="F2" s="191"/>
      <c r="G2" s="91"/>
    </row>
    <row r="3" spans="1:7" ht="45.75" thickBot="1">
      <c r="A3" s="185"/>
      <c r="B3" s="42" t="s">
        <v>26</v>
      </c>
      <c r="C3" s="35" t="s">
        <v>54</v>
      </c>
      <c r="D3" s="35" t="s">
        <v>29</v>
      </c>
      <c r="E3" s="35" t="s">
        <v>30</v>
      </c>
      <c r="F3" s="35" t="s">
        <v>29</v>
      </c>
      <c r="G3" s="36" t="s">
        <v>100</v>
      </c>
    </row>
    <row r="4" spans="1:8" ht="15" customHeight="1">
      <c r="A4" s="21">
        <v>1</v>
      </c>
      <c r="B4" s="37" t="s">
        <v>61</v>
      </c>
      <c r="C4" s="38">
        <v>95.86498000000044</v>
      </c>
      <c r="D4" s="96">
        <v>0.007007842774435165</v>
      </c>
      <c r="E4" s="39">
        <v>145235</v>
      </c>
      <c r="F4" s="96">
        <v>0.01403525827735723</v>
      </c>
      <c r="G4" s="40">
        <v>164.84275476543874</v>
      </c>
      <c r="H4" s="54"/>
    </row>
    <row r="5" spans="1:8" ht="14.25" customHeight="1">
      <c r="A5" s="21">
        <v>2</v>
      </c>
      <c r="B5" s="37" t="s">
        <v>82</v>
      </c>
      <c r="C5" s="38">
        <v>137.26833000000008</v>
      </c>
      <c r="D5" s="96">
        <v>0.1265979531554023</v>
      </c>
      <c r="E5" s="39">
        <v>109</v>
      </c>
      <c r="F5" s="96">
        <v>0.0769774011299435</v>
      </c>
      <c r="G5" s="40">
        <v>86.63374482326856</v>
      </c>
      <c r="H5" s="54"/>
    </row>
    <row r="6" spans="1:7" ht="14.25">
      <c r="A6" s="21">
        <v>3</v>
      </c>
      <c r="B6" s="37" t="s">
        <v>85</v>
      </c>
      <c r="C6" s="38">
        <v>114.97306000000005</v>
      </c>
      <c r="D6" s="96">
        <v>0.081878783272216</v>
      </c>
      <c r="E6" s="39">
        <v>30</v>
      </c>
      <c r="F6" s="96">
        <v>0.05357142857142857</v>
      </c>
      <c r="G6" s="40">
        <v>76.82287203256311</v>
      </c>
    </row>
    <row r="7" spans="1:7" ht="14.25">
      <c r="A7" s="21">
        <v>4</v>
      </c>
      <c r="B7" s="37" t="s">
        <v>105</v>
      </c>
      <c r="C7" s="38">
        <v>28.45339120000042</v>
      </c>
      <c r="D7" s="96">
        <v>0.011950969071046631</v>
      </c>
      <c r="E7" s="39">
        <v>290</v>
      </c>
      <c r="F7" s="96">
        <v>0.02693665242429872</v>
      </c>
      <c r="G7" s="40">
        <v>63.940833000354196</v>
      </c>
    </row>
    <row r="8" spans="1:7" ht="14.25">
      <c r="A8" s="21">
        <v>5</v>
      </c>
      <c r="B8" s="37" t="s">
        <v>20</v>
      </c>
      <c r="C8" s="38">
        <v>100.61420999999996</v>
      </c>
      <c r="D8" s="96">
        <v>0.025163445949135197</v>
      </c>
      <c r="E8" s="39">
        <v>16</v>
      </c>
      <c r="F8" s="96">
        <v>0.012393493415956624</v>
      </c>
      <c r="G8" s="40">
        <v>49.63451451587922</v>
      </c>
    </row>
    <row r="9" spans="1:7" ht="14.25">
      <c r="A9" s="21">
        <v>6</v>
      </c>
      <c r="B9" s="37" t="s">
        <v>83</v>
      </c>
      <c r="C9" s="38">
        <v>109.53018000000063</v>
      </c>
      <c r="D9" s="96">
        <v>0.017384205155212037</v>
      </c>
      <c r="E9" s="39">
        <v>14</v>
      </c>
      <c r="F9" s="96">
        <v>0.006660323501427212</v>
      </c>
      <c r="G9" s="40">
        <v>42.16921740971502</v>
      </c>
    </row>
    <row r="10" spans="1:8" ht="14.25">
      <c r="A10" s="21">
        <v>7</v>
      </c>
      <c r="B10" s="37" t="s">
        <v>84</v>
      </c>
      <c r="C10" s="38">
        <v>17.813240000000107</v>
      </c>
      <c r="D10" s="96">
        <v>0.01718941747525233</v>
      </c>
      <c r="E10" s="39">
        <v>4</v>
      </c>
      <c r="F10" s="96">
        <v>0.010075566750629723</v>
      </c>
      <c r="G10" s="40">
        <v>10.479533458982743</v>
      </c>
      <c r="H10" s="54"/>
    </row>
    <row r="11" spans="1:7" ht="14.25">
      <c r="A11" s="21">
        <v>8</v>
      </c>
      <c r="B11" s="37" t="s">
        <v>63</v>
      </c>
      <c r="C11" s="38">
        <v>23.125490000000227</v>
      </c>
      <c r="D11" s="96">
        <v>0.007572919050311898</v>
      </c>
      <c r="E11" s="39">
        <v>0</v>
      </c>
      <c r="F11" s="96">
        <v>0</v>
      </c>
      <c r="G11" s="40">
        <v>0</v>
      </c>
    </row>
    <row r="12" spans="1:7" ht="14.25">
      <c r="A12" s="21">
        <v>9</v>
      </c>
      <c r="B12" s="37" t="s">
        <v>65</v>
      </c>
      <c r="C12" s="38">
        <v>19.667740000000222</v>
      </c>
      <c r="D12" s="96">
        <v>0.00500738628519824</v>
      </c>
      <c r="E12" s="39">
        <v>0</v>
      </c>
      <c r="F12" s="96">
        <v>0</v>
      </c>
      <c r="G12" s="40">
        <v>0</v>
      </c>
    </row>
    <row r="13" spans="1:7" ht="14.25">
      <c r="A13" s="21">
        <v>10</v>
      </c>
      <c r="B13" s="37" t="s">
        <v>112</v>
      </c>
      <c r="C13" s="38">
        <v>-0.9610400000000373</v>
      </c>
      <c r="D13" s="96">
        <v>-0.001352310274065957</v>
      </c>
      <c r="E13" s="39">
        <v>0</v>
      </c>
      <c r="F13" s="96">
        <v>0</v>
      </c>
      <c r="G13" s="40">
        <v>0</v>
      </c>
    </row>
    <row r="14" spans="1:7" ht="14.25">
      <c r="A14" s="21">
        <v>11</v>
      </c>
      <c r="B14" s="37" t="s">
        <v>125</v>
      </c>
      <c r="C14" s="38">
        <v>-12.616390000000132</v>
      </c>
      <c r="D14" s="96">
        <v>-0.010768418383071528</v>
      </c>
      <c r="E14" s="39">
        <v>0</v>
      </c>
      <c r="F14" s="96">
        <v>0</v>
      </c>
      <c r="G14" s="40">
        <v>0</v>
      </c>
    </row>
    <row r="15" spans="1:7" ht="14.25">
      <c r="A15" s="21">
        <v>12</v>
      </c>
      <c r="B15" s="37" t="s">
        <v>24</v>
      </c>
      <c r="C15" s="38">
        <v>-44.26053000000003</v>
      </c>
      <c r="D15" s="96">
        <v>-0.06003710916289607</v>
      </c>
      <c r="E15" s="39">
        <v>0</v>
      </c>
      <c r="F15" s="96">
        <v>0</v>
      </c>
      <c r="G15" s="40">
        <v>0</v>
      </c>
    </row>
    <row r="16" spans="1:7" ht="14.25">
      <c r="A16" s="21">
        <v>13</v>
      </c>
      <c r="B16" s="37" t="s">
        <v>80</v>
      </c>
      <c r="C16" s="38">
        <v>-116.56475</v>
      </c>
      <c r="D16" s="96">
        <v>-0.020248554215559825</v>
      </c>
      <c r="E16" s="39">
        <v>0</v>
      </c>
      <c r="F16" s="96">
        <v>0</v>
      </c>
      <c r="G16" s="40">
        <v>0</v>
      </c>
    </row>
    <row r="17" spans="1:7" ht="13.5" customHeight="1">
      <c r="A17" s="21">
        <v>14</v>
      </c>
      <c r="B17" s="37" t="s">
        <v>62</v>
      </c>
      <c r="C17" s="38">
        <v>-1806.1454419999998</v>
      </c>
      <c r="D17" s="96">
        <v>-0.24150064168439483</v>
      </c>
      <c r="E17" s="39">
        <v>0</v>
      </c>
      <c r="F17" s="96">
        <v>0</v>
      </c>
      <c r="G17" s="40">
        <v>0</v>
      </c>
    </row>
    <row r="18" spans="1:7" ht="14.25">
      <c r="A18" s="21">
        <v>15</v>
      </c>
      <c r="B18" s="37" t="s">
        <v>74</v>
      </c>
      <c r="C18" s="38">
        <v>-44.00375</v>
      </c>
      <c r="D18" s="96">
        <v>-0.02713449396501969</v>
      </c>
      <c r="E18" s="39">
        <v>-28</v>
      </c>
      <c r="F18" s="96">
        <v>-0.02280130293159609</v>
      </c>
      <c r="G18" s="40">
        <v>-35.97795156190344</v>
      </c>
    </row>
    <row r="19" spans="1:7" ht="14.25">
      <c r="A19" s="21">
        <v>16</v>
      </c>
      <c r="B19" s="37" t="s">
        <v>78</v>
      </c>
      <c r="C19" s="38">
        <v>-395.9216499999985</v>
      </c>
      <c r="D19" s="96">
        <v>-0.013230093088166984</v>
      </c>
      <c r="E19" s="39">
        <v>-68</v>
      </c>
      <c r="F19" s="96">
        <v>-0.001385464843829588</v>
      </c>
      <c r="G19" s="40">
        <v>-41.08277291987563</v>
      </c>
    </row>
    <row r="20" spans="1:8" ht="15.75" thickBot="1">
      <c r="A20" s="89"/>
      <c r="B20" s="92" t="s">
        <v>51</v>
      </c>
      <c r="C20" s="93">
        <v>-1773.1629307999965</v>
      </c>
      <c r="D20" s="97">
        <v>-0.021041878694151556</v>
      </c>
      <c r="E20" s="94">
        <v>145602</v>
      </c>
      <c r="F20" s="97">
        <v>0.01394384175719106</v>
      </c>
      <c r="G20" s="95">
        <v>417.46274552442253</v>
      </c>
      <c r="H20" s="54"/>
    </row>
    <row r="21" spans="1:8" ht="15" customHeight="1" thickBot="1">
      <c r="A21" s="188"/>
      <c r="B21" s="188"/>
      <c r="C21" s="188"/>
      <c r="D21" s="188"/>
      <c r="E21" s="188"/>
      <c r="F21" s="188"/>
      <c r="G21" s="188"/>
      <c r="H21" s="169"/>
    </row>
    <row r="40" spans="2:5" ht="15">
      <c r="B40" s="61"/>
      <c r="C40" s="62"/>
      <c r="D40" s="63"/>
      <c r="E40" s="64"/>
    </row>
    <row r="41" spans="2:5" ht="15">
      <c r="B41" s="61"/>
      <c r="C41" s="62"/>
      <c r="D41" s="63"/>
      <c r="E41" s="64"/>
    </row>
    <row r="42" spans="2:5" ht="15">
      <c r="B42" s="61"/>
      <c r="C42" s="62"/>
      <c r="D42" s="63"/>
      <c r="E42" s="64"/>
    </row>
    <row r="43" spans="2:5" ht="15">
      <c r="B43" s="61"/>
      <c r="C43" s="62"/>
      <c r="D43" s="63"/>
      <c r="E43" s="64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.75" thickBot="1">
      <c r="B46" s="79"/>
      <c r="C46" s="79"/>
      <c r="D46" s="79"/>
      <c r="E46" s="79"/>
    </row>
    <row r="49" ht="14.25" customHeight="1"/>
    <row r="50" ht="14.25">
      <c r="F50" s="54"/>
    </row>
    <row r="52" ht="14.25">
      <c r="F52"/>
    </row>
    <row r="53" ht="14.25">
      <c r="F53"/>
    </row>
    <row r="54" spans="2:6" ht="30.75" thickBot="1">
      <c r="B54" s="42" t="s">
        <v>26</v>
      </c>
      <c r="C54" s="35" t="s">
        <v>58</v>
      </c>
      <c r="D54" s="35" t="s">
        <v>59</v>
      </c>
      <c r="E54" s="60" t="s">
        <v>55</v>
      </c>
      <c r="F54"/>
    </row>
    <row r="55" spans="2:5" ht="14.25">
      <c r="B55" s="37" t="str">
        <f aca="true" t="shared" si="0" ref="B55:D59">B4</f>
        <v>ОТП Фонд Акцій</v>
      </c>
      <c r="C55" s="38">
        <f t="shared" si="0"/>
        <v>95.86498000000044</v>
      </c>
      <c r="D55" s="96">
        <f t="shared" si="0"/>
        <v>0.007007842774435165</v>
      </c>
      <c r="E55" s="40">
        <f>G4</f>
        <v>164.84275476543874</v>
      </c>
    </row>
    <row r="56" spans="2:5" ht="14.25">
      <c r="B56" s="37" t="str">
        <f t="shared" si="0"/>
        <v>УНІВЕР.УА/Ярослав Мудрий: Фонд Акцiй</v>
      </c>
      <c r="C56" s="38">
        <f t="shared" si="0"/>
        <v>137.26833000000008</v>
      </c>
      <c r="D56" s="96">
        <f t="shared" si="0"/>
        <v>0.1265979531554023</v>
      </c>
      <c r="E56" s="40">
        <f>G5</f>
        <v>86.63374482326856</v>
      </c>
    </row>
    <row r="57" spans="2:5" ht="14.25">
      <c r="B57" s="37" t="str">
        <f t="shared" si="0"/>
        <v>УНІВЕР.УА/Володимир Великий: Фонд Збалансований</v>
      </c>
      <c r="C57" s="38">
        <f t="shared" si="0"/>
        <v>114.97306000000005</v>
      </c>
      <c r="D57" s="96">
        <f t="shared" si="0"/>
        <v>0.081878783272216</v>
      </c>
      <c r="E57" s="40">
        <f>G6</f>
        <v>76.82287203256311</v>
      </c>
    </row>
    <row r="58" spans="2:5" ht="14.25">
      <c r="B58" s="37" t="str">
        <f t="shared" si="0"/>
        <v>КІНТО-Казначейський</v>
      </c>
      <c r="C58" s="38">
        <f t="shared" si="0"/>
        <v>28.45339120000042</v>
      </c>
      <c r="D58" s="96">
        <f t="shared" si="0"/>
        <v>0.011950969071046631</v>
      </c>
      <c r="E58" s="40">
        <f>G7</f>
        <v>63.940833000354196</v>
      </c>
    </row>
    <row r="59" spans="2:5" ht="14.25">
      <c r="B59" s="127" t="str">
        <f t="shared" si="0"/>
        <v>ОТП Класичний</v>
      </c>
      <c r="C59" s="128">
        <f t="shared" si="0"/>
        <v>100.61420999999996</v>
      </c>
      <c r="D59" s="129">
        <f t="shared" si="0"/>
        <v>0.025163445949135197</v>
      </c>
      <c r="E59" s="130">
        <f>G8</f>
        <v>49.63451451587922</v>
      </c>
    </row>
    <row r="60" spans="2:5" ht="14.25">
      <c r="B60" s="126" t="str">
        <f aca="true" t="shared" si="1" ref="B60:D63">B15</f>
        <v>Надбання</v>
      </c>
      <c r="C60" s="38">
        <f t="shared" si="1"/>
        <v>-44.26053000000003</v>
      </c>
      <c r="D60" s="96">
        <f t="shared" si="1"/>
        <v>-0.06003710916289607</v>
      </c>
      <c r="E60" s="40">
        <f>G15</f>
        <v>0</v>
      </c>
    </row>
    <row r="61" spans="2:5" ht="14.25">
      <c r="B61" s="126" t="str">
        <f t="shared" si="1"/>
        <v>КІНТО-Еквіті</v>
      </c>
      <c r="C61" s="38">
        <f t="shared" si="1"/>
        <v>-116.56475</v>
      </c>
      <c r="D61" s="96">
        <f t="shared" si="1"/>
        <v>-0.020248554215559825</v>
      </c>
      <c r="E61" s="40">
        <f>G16</f>
        <v>0</v>
      </c>
    </row>
    <row r="62" spans="2:5" ht="14.25">
      <c r="B62" s="126" t="str">
        <f t="shared" si="1"/>
        <v>Софіївський</v>
      </c>
      <c r="C62" s="38">
        <f t="shared" si="1"/>
        <v>-1806.1454419999998</v>
      </c>
      <c r="D62" s="96">
        <f t="shared" si="1"/>
        <v>-0.24150064168439483</v>
      </c>
      <c r="E62" s="40">
        <f>G17</f>
        <v>0</v>
      </c>
    </row>
    <row r="63" spans="2:5" ht="14.25">
      <c r="B63" s="126" t="str">
        <f t="shared" si="1"/>
        <v>ВСІ</v>
      </c>
      <c r="C63" s="38">
        <f t="shared" si="1"/>
        <v>-44.00375</v>
      </c>
      <c r="D63" s="96">
        <f t="shared" si="1"/>
        <v>-0.02713449396501969</v>
      </c>
      <c r="E63" s="40">
        <f>G18</f>
        <v>-35.97795156190344</v>
      </c>
    </row>
    <row r="64" spans="2:5" ht="14.25">
      <c r="B64" s="126" t="str">
        <f>B19</f>
        <v>КІНТО-Класичний</v>
      </c>
      <c r="C64" s="38">
        <f>C19</f>
        <v>-395.9216499999985</v>
      </c>
      <c r="D64" s="96">
        <f>D19</f>
        <v>-0.013230093088166984</v>
      </c>
      <c r="E64" s="40">
        <f>G19</f>
        <v>-41.08277291987563</v>
      </c>
    </row>
    <row r="65" spans="2:5" ht="14.25">
      <c r="B65" s="137" t="s">
        <v>57</v>
      </c>
      <c r="C65" s="138">
        <f>C20-SUM(C55:C64)</f>
        <v>156.559220000001</v>
      </c>
      <c r="D65" s="139"/>
      <c r="E65" s="138">
        <f>G20-SUM(E55:E64)</f>
        <v>52.64875086869779</v>
      </c>
    </row>
    <row r="66" spans="2:5" ht="15">
      <c r="B66" s="135" t="s">
        <v>51</v>
      </c>
      <c r="C66" s="136">
        <f>SUM(C55:C65)</f>
        <v>-1773.1629307999965</v>
      </c>
      <c r="D66" s="136"/>
      <c r="E66" s="136">
        <f>SUM(E55:E65)</f>
        <v>417.46274552442253</v>
      </c>
    </row>
  </sheetData>
  <mergeCells count="5">
    <mergeCell ref="A21:G21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6"/>
  <sheetViews>
    <sheetView zoomScale="80" zoomScaleNormal="80" workbookViewId="0" topLeftCell="A1">
      <selection activeCell="B19" sqref="B19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26</v>
      </c>
      <c r="B1" s="68" t="s">
        <v>89</v>
      </c>
      <c r="C1" s="10"/>
    </row>
    <row r="2" spans="1:3" ht="14.25">
      <c r="A2" s="203" t="s">
        <v>62</v>
      </c>
      <c r="B2" s="204">
        <v>-0.24150064168438368</v>
      </c>
      <c r="C2" s="10"/>
    </row>
    <row r="3" spans="1:3" ht="14.25">
      <c r="A3" s="140" t="s">
        <v>24</v>
      </c>
      <c r="B3" s="147">
        <v>-0.060037109162971336</v>
      </c>
      <c r="C3" s="10"/>
    </row>
    <row r="4" spans="1:3" ht="14.25">
      <c r="A4" s="140" t="s">
        <v>80</v>
      </c>
      <c r="B4" s="147">
        <v>-0.020248554215524295</v>
      </c>
      <c r="C4" s="10"/>
    </row>
    <row r="5" spans="1:3" ht="14.25">
      <c r="A5" s="140" t="s">
        <v>105</v>
      </c>
      <c r="B5" s="148">
        <v>-0.014592607360823462</v>
      </c>
      <c r="C5" s="10"/>
    </row>
    <row r="6" spans="1:3" ht="14.25">
      <c r="A6" s="140" t="s">
        <v>78</v>
      </c>
      <c r="B6" s="148">
        <v>-0.011861061327690048</v>
      </c>
      <c r="C6" s="10"/>
    </row>
    <row r="7" spans="1:3" ht="14.25">
      <c r="A7" s="141" t="s">
        <v>125</v>
      </c>
      <c r="B7" s="149">
        <v>-0.010768418383126144</v>
      </c>
      <c r="C7" s="10"/>
    </row>
    <row r="8" spans="1:3" ht="14.25">
      <c r="A8" s="140" t="s">
        <v>61</v>
      </c>
      <c r="B8" s="148">
        <v>-0.0069301490707923685</v>
      </c>
      <c r="C8" s="10"/>
    </row>
    <row r="9" spans="1:3" ht="14.25">
      <c r="A9" s="140" t="s">
        <v>74</v>
      </c>
      <c r="B9" s="148">
        <v>-0.004434298824194105</v>
      </c>
      <c r="C9" s="10"/>
    </row>
    <row r="10" spans="1:3" ht="14.25">
      <c r="A10" s="140" t="s">
        <v>112</v>
      </c>
      <c r="B10" s="148">
        <v>-0.0013523102740579107</v>
      </c>
      <c r="C10" s="10"/>
    </row>
    <row r="11" spans="1:3" ht="14.25">
      <c r="A11" s="140" t="s">
        <v>65</v>
      </c>
      <c r="B11" s="148">
        <v>0.005007386285189375</v>
      </c>
      <c r="C11" s="10"/>
    </row>
    <row r="12" spans="1:3" ht="14.25">
      <c r="A12" s="140" t="s">
        <v>84</v>
      </c>
      <c r="B12" s="148">
        <v>0.007042889620155757</v>
      </c>
      <c r="C12" s="10"/>
    </row>
    <row r="13" spans="1:3" ht="14.25">
      <c r="A13" s="140" t="s">
        <v>63</v>
      </c>
      <c r="B13" s="148">
        <v>0.00757291905030244</v>
      </c>
      <c r="C13" s="10"/>
    </row>
    <row r="14" spans="1:3" ht="14.25">
      <c r="A14" s="140" t="s">
        <v>83</v>
      </c>
      <c r="B14" s="148">
        <v>0.010652929695752711</v>
      </c>
      <c r="C14" s="10"/>
    </row>
    <row r="15" spans="1:3" ht="14.25">
      <c r="A15" s="140" t="s">
        <v>20</v>
      </c>
      <c r="B15" s="148">
        <v>0.012613625646659798</v>
      </c>
      <c r="C15" s="10"/>
    </row>
    <row r="16" spans="1:3" ht="14.25">
      <c r="A16" s="140" t="s">
        <v>85</v>
      </c>
      <c r="B16" s="148">
        <v>0.026867997682129774</v>
      </c>
      <c r="C16" s="10"/>
    </row>
    <row r="17" spans="1:3" ht="14.25">
      <c r="A17" s="140" t="s">
        <v>82</v>
      </c>
      <c r="B17" s="148">
        <v>0.04607390273312473</v>
      </c>
      <c r="C17" s="10"/>
    </row>
    <row r="18" spans="1:3" ht="14.25">
      <c r="A18" s="142" t="s">
        <v>31</v>
      </c>
      <c r="B18" s="147">
        <v>-0.0159933437243905</v>
      </c>
      <c r="C18" s="10"/>
    </row>
    <row r="19" spans="1:3" ht="14.25">
      <c r="A19" s="142" t="s">
        <v>1</v>
      </c>
      <c r="B19" s="147">
        <v>-0.06134676092659275</v>
      </c>
      <c r="C19" s="10"/>
    </row>
    <row r="20" spans="1:3" ht="14.25">
      <c r="A20" s="142" t="s">
        <v>0</v>
      </c>
      <c r="B20" s="147">
        <v>-0.048469764400666526</v>
      </c>
      <c r="C20" s="58"/>
    </row>
    <row r="21" spans="1:3" ht="14.25">
      <c r="A21" s="142" t="s">
        <v>32</v>
      </c>
      <c r="B21" s="147">
        <v>-0.046153257288227945</v>
      </c>
      <c r="C21" s="9"/>
    </row>
    <row r="22" spans="1:3" ht="14.25">
      <c r="A22" s="142" t="s">
        <v>33</v>
      </c>
      <c r="B22" s="147">
        <v>-0.00034388333662516146</v>
      </c>
      <c r="C22" s="74"/>
    </row>
    <row r="23" spans="1:3" ht="14.25">
      <c r="A23" s="142" t="s">
        <v>34</v>
      </c>
      <c r="B23" s="147">
        <v>0.01304109589041096</v>
      </c>
      <c r="C23" s="10"/>
    </row>
    <row r="24" spans="1:3" ht="15" thickBot="1">
      <c r="A24" s="143" t="s">
        <v>108</v>
      </c>
      <c r="B24" s="150">
        <v>-0.01904672444113631</v>
      </c>
      <c r="C24" s="10"/>
    </row>
    <row r="25" spans="2:3" ht="12.75">
      <c r="B25" s="10"/>
      <c r="C25" s="10"/>
    </row>
    <row r="26" ht="12.75">
      <c r="C26" s="10"/>
    </row>
    <row r="27" spans="2:3" ht="12.75">
      <c r="B27" s="10"/>
      <c r="C27" s="10"/>
    </row>
    <row r="28" ht="12.75">
      <c r="C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7" t="s">
        <v>118</v>
      </c>
      <c r="B1" s="177"/>
      <c r="C1" s="177"/>
      <c r="D1" s="177"/>
      <c r="E1" s="177"/>
      <c r="F1" s="177"/>
      <c r="G1" s="177"/>
      <c r="H1" s="177"/>
      <c r="I1" s="177"/>
      <c r="J1" s="177"/>
      <c r="K1" s="13"/>
      <c r="L1" s="14"/>
      <c r="M1" s="14"/>
    </row>
    <row r="2" spans="1:10" ht="30.75" thickBot="1">
      <c r="A2" s="15" t="s">
        <v>42</v>
      </c>
      <c r="B2" s="15" t="s">
        <v>26</v>
      </c>
      <c r="C2" s="44" t="s">
        <v>37</v>
      </c>
      <c r="D2" s="44" t="s">
        <v>38</v>
      </c>
      <c r="E2" s="44" t="s">
        <v>43</v>
      </c>
      <c r="F2" s="44" t="s">
        <v>44</v>
      </c>
      <c r="G2" s="44" t="s">
        <v>45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0" t="s">
        <v>109</v>
      </c>
      <c r="C3" s="111" t="s">
        <v>40</v>
      </c>
      <c r="D3" s="112" t="s">
        <v>111</v>
      </c>
      <c r="E3" s="113">
        <v>1489322.0001</v>
      </c>
      <c r="F3" s="114">
        <v>2801</v>
      </c>
      <c r="G3" s="113">
        <v>531.7108176008569</v>
      </c>
      <c r="H3" s="53">
        <v>1000</v>
      </c>
      <c r="I3" s="110" t="s">
        <v>22</v>
      </c>
      <c r="J3" s="115" t="s">
        <v>36</v>
      </c>
    </row>
    <row r="4" spans="1:10" ht="14.25" customHeight="1">
      <c r="A4" s="21">
        <v>2</v>
      </c>
      <c r="B4" s="110" t="s">
        <v>35</v>
      </c>
      <c r="C4" s="111" t="s">
        <v>40</v>
      </c>
      <c r="D4" s="112" t="s">
        <v>41</v>
      </c>
      <c r="E4" s="113">
        <v>1472996.19</v>
      </c>
      <c r="F4" s="114">
        <v>747</v>
      </c>
      <c r="G4" s="113">
        <v>1971.8824497991968</v>
      </c>
      <c r="H4" s="82">
        <v>1000</v>
      </c>
      <c r="I4" s="110" t="s">
        <v>25</v>
      </c>
      <c r="J4" s="115" t="s">
        <v>101</v>
      </c>
    </row>
    <row r="5" spans="1:10" ht="14.25">
      <c r="A5" s="21">
        <v>3</v>
      </c>
      <c r="B5" s="110" t="s">
        <v>71</v>
      </c>
      <c r="C5" s="111" t="s">
        <v>40</v>
      </c>
      <c r="D5" s="112" t="s">
        <v>41</v>
      </c>
      <c r="E5" s="113">
        <v>328860.89</v>
      </c>
      <c r="F5" s="114">
        <v>679</v>
      </c>
      <c r="G5" s="113">
        <v>484.3312076583211</v>
      </c>
      <c r="H5" s="53">
        <v>1000</v>
      </c>
      <c r="I5" s="110" t="s">
        <v>72</v>
      </c>
      <c r="J5" s="115" t="s">
        <v>49</v>
      </c>
    </row>
    <row r="6" spans="1:10" ht="15.75" thickBot="1">
      <c r="A6" s="178" t="s">
        <v>51</v>
      </c>
      <c r="B6" s="179"/>
      <c r="C6" s="116" t="s">
        <v>52</v>
      </c>
      <c r="D6" s="116" t="s">
        <v>52</v>
      </c>
      <c r="E6" s="98">
        <f>SUM(E3:E5)</f>
        <v>3291179.0801000004</v>
      </c>
      <c r="F6" s="99">
        <f>SUM(F3:F5)</f>
        <v>4227</v>
      </c>
      <c r="G6" s="116" t="s">
        <v>52</v>
      </c>
      <c r="H6" s="116" t="s">
        <v>52</v>
      </c>
      <c r="I6" s="116" t="s">
        <v>52</v>
      </c>
      <c r="J6" s="116" t="s">
        <v>52</v>
      </c>
    </row>
    <row r="7" spans="1:8" ht="14.25">
      <c r="A7" s="181"/>
      <c r="B7" s="181"/>
      <c r="C7" s="181"/>
      <c r="D7" s="181"/>
      <c r="E7" s="181"/>
      <c r="F7" s="181"/>
      <c r="G7" s="181"/>
      <c r="H7" s="181"/>
    </row>
  </sheetData>
  <mergeCells count="3">
    <mergeCell ref="A1:J1"/>
    <mergeCell ref="A6:B6"/>
    <mergeCell ref="A7:H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3" t="s">
        <v>119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1" ht="15.75" customHeight="1" thickBot="1">
      <c r="A2" s="184" t="s">
        <v>42</v>
      </c>
      <c r="B2" s="102"/>
      <c r="C2" s="103"/>
      <c r="D2" s="104"/>
      <c r="E2" s="186" t="s">
        <v>70</v>
      </c>
      <c r="F2" s="186"/>
      <c r="G2" s="186"/>
      <c r="H2" s="186"/>
      <c r="I2" s="186"/>
      <c r="J2" s="186"/>
      <c r="K2" s="186"/>
    </row>
    <row r="3" spans="1:11" ht="45.75" thickBot="1">
      <c r="A3" s="185"/>
      <c r="B3" s="105" t="s">
        <v>26</v>
      </c>
      <c r="C3" s="26" t="s">
        <v>13</v>
      </c>
      <c r="D3" s="26" t="s">
        <v>14</v>
      </c>
      <c r="E3" s="17" t="s">
        <v>93</v>
      </c>
      <c r="F3" s="17" t="s">
        <v>102</v>
      </c>
      <c r="G3" s="17" t="s">
        <v>103</v>
      </c>
      <c r="H3" s="17" t="s">
        <v>91</v>
      </c>
      <c r="I3" s="17" t="s">
        <v>104</v>
      </c>
      <c r="J3" s="17" t="s">
        <v>53</v>
      </c>
      <c r="K3" s="18" t="s">
        <v>94</v>
      </c>
    </row>
    <row r="4" spans="1:11" ht="14.25" collapsed="1">
      <c r="A4" s="21">
        <v>1</v>
      </c>
      <c r="B4" s="27" t="s">
        <v>71</v>
      </c>
      <c r="C4" s="106">
        <v>38441</v>
      </c>
      <c r="D4" s="106">
        <v>38625</v>
      </c>
      <c r="E4" s="100">
        <v>-0.10496839446907746</v>
      </c>
      <c r="F4" s="100">
        <v>-0.14696361396968183</v>
      </c>
      <c r="G4" s="100">
        <v>-0.20695422050365386</v>
      </c>
      <c r="H4" s="100">
        <v>-0.29185330313385704</v>
      </c>
      <c r="I4" s="100">
        <v>-0.1490378779588657</v>
      </c>
      <c r="J4" s="107">
        <v>-0.5156687923416793</v>
      </c>
      <c r="K4" s="167">
        <v>-0.05559744306637737</v>
      </c>
    </row>
    <row r="5" spans="1:11" ht="14.25" collapsed="1">
      <c r="A5" s="21">
        <v>2</v>
      </c>
      <c r="B5" s="27" t="s">
        <v>109</v>
      </c>
      <c r="C5" s="106">
        <v>39048</v>
      </c>
      <c r="D5" s="106">
        <v>39140</v>
      </c>
      <c r="E5" s="100">
        <v>-0.06383022162438357</v>
      </c>
      <c r="F5" s="100">
        <v>0.03962832492371504</v>
      </c>
      <c r="G5" s="100">
        <v>0.2246613188851283</v>
      </c>
      <c r="H5" s="100">
        <v>0.12098827474188667</v>
      </c>
      <c r="I5" s="100">
        <v>0.17219429907270745</v>
      </c>
      <c r="J5" s="107">
        <v>-0.4682891823991586</v>
      </c>
      <c r="K5" s="168">
        <v>-0.05453866200797608</v>
      </c>
    </row>
    <row r="6" spans="1:11" ht="14.25">
      <c r="A6" s="21">
        <v>3</v>
      </c>
      <c r="B6" s="27" t="s">
        <v>35</v>
      </c>
      <c r="C6" s="106">
        <v>39100</v>
      </c>
      <c r="D6" s="106">
        <v>39268</v>
      </c>
      <c r="E6" s="100">
        <v>-0.02862490869765466</v>
      </c>
      <c r="F6" s="100">
        <v>-0.08115163511905743</v>
      </c>
      <c r="G6" s="100">
        <v>-0.021273071475272687</v>
      </c>
      <c r="H6" s="100">
        <v>0.07486158401252929</v>
      </c>
      <c r="I6" s="100">
        <v>-0.05212338647631343</v>
      </c>
      <c r="J6" s="107">
        <v>0.9718824497992165</v>
      </c>
      <c r="K6" s="168">
        <v>0.06419873873912563</v>
      </c>
    </row>
    <row r="7" spans="1:11" ht="15.75" thickBot="1">
      <c r="A7" s="151"/>
      <c r="B7" s="156" t="s">
        <v>106</v>
      </c>
      <c r="C7" s="157" t="s">
        <v>52</v>
      </c>
      <c r="D7" s="157" t="s">
        <v>52</v>
      </c>
      <c r="E7" s="158">
        <f>AVERAGE(E4:E6)</f>
        <v>-0.06580784159703856</v>
      </c>
      <c r="F7" s="158">
        <f>AVERAGE(F4:F6)</f>
        <v>-0.06282897472167474</v>
      </c>
      <c r="G7" s="158">
        <f>AVERAGE(G4:G6)</f>
        <v>-0.001188657697932749</v>
      </c>
      <c r="H7" s="158">
        <f>AVERAGE(H4:H6)</f>
        <v>-0.03200114812648036</v>
      </c>
      <c r="I7" s="158">
        <f>AVERAGE(I4:I6)</f>
        <v>-0.009655655120823892</v>
      </c>
      <c r="J7" s="157" t="s">
        <v>52</v>
      </c>
      <c r="K7" s="157" t="s">
        <v>52</v>
      </c>
    </row>
    <row r="8" spans="1:11" ht="14.25">
      <c r="A8" s="194" t="s">
        <v>95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</row>
    <row r="9" spans="1:11" ht="15" thickBot="1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1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5">
    <mergeCell ref="A9:K9"/>
    <mergeCell ref="A2:A3"/>
    <mergeCell ref="A1:J1"/>
    <mergeCell ref="E2:K2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8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9" t="s">
        <v>120</v>
      </c>
      <c r="B1" s="189"/>
      <c r="C1" s="189"/>
      <c r="D1" s="189"/>
      <c r="E1" s="189"/>
      <c r="F1" s="189"/>
      <c r="G1" s="189"/>
    </row>
    <row r="2" spans="1:7" s="31" customFormat="1" ht="15.75" customHeight="1" thickBot="1">
      <c r="A2" s="184" t="s">
        <v>42</v>
      </c>
      <c r="B2" s="90"/>
      <c r="C2" s="190" t="s">
        <v>27</v>
      </c>
      <c r="D2" s="191"/>
      <c r="E2" s="190" t="s">
        <v>28</v>
      </c>
      <c r="F2" s="191"/>
      <c r="G2" s="91"/>
    </row>
    <row r="3" spans="1:7" s="31" customFormat="1" ht="45.75" thickBot="1">
      <c r="A3" s="185"/>
      <c r="B3" s="35" t="s">
        <v>26</v>
      </c>
      <c r="C3" s="35" t="s">
        <v>54</v>
      </c>
      <c r="D3" s="35" t="s">
        <v>29</v>
      </c>
      <c r="E3" s="35" t="s">
        <v>30</v>
      </c>
      <c r="F3" s="35" t="s">
        <v>29</v>
      </c>
      <c r="G3" s="36" t="s">
        <v>100</v>
      </c>
    </row>
    <row r="4" spans="1:7" s="31" customFormat="1" ht="14.25">
      <c r="A4" s="21">
        <v>1</v>
      </c>
      <c r="B4" s="37" t="s">
        <v>71</v>
      </c>
      <c r="C4" s="38">
        <v>-38.56846999999998</v>
      </c>
      <c r="D4" s="100">
        <v>-0.10496839446907558</v>
      </c>
      <c r="E4" s="39">
        <v>0</v>
      </c>
      <c r="F4" s="100">
        <v>0</v>
      </c>
      <c r="G4" s="40">
        <v>0</v>
      </c>
    </row>
    <row r="5" spans="1:7" s="31" customFormat="1" ht="14.25">
      <c r="A5" s="21">
        <v>2</v>
      </c>
      <c r="B5" s="37" t="s">
        <v>35</v>
      </c>
      <c r="C5" s="38">
        <v>-43.40690000000014</v>
      </c>
      <c r="D5" s="100">
        <v>-0.028624908697594476</v>
      </c>
      <c r="E5" s="39">
        <v>0</v>
      </c>
      <c r="F5" s="100">
        <v>0</v>
      </c>
      <c r="G5" s="40">
        <v>0</v>
      </c>
    </row>
    <row r="6" spans="1:7" s="31" customFormat="1" ht="14.25">
      <c r="A6" s="21">
        <v>3</v>
      </c>
      <c r="B6" s="37" t="s">
        <v>109</v>
      </c>
      <c r="C6" s="38">
        <v>-101.54541999999992</v>
      </c>
      <c r="D6" s="100">
        <v>-0.06383022162438709</v>
      </c>
      <c r="E6" s="39">
        <v>0</v>
      </c>
      <c r="F6" s="100">
        <v>0</v>
      </c>
      <c r="G6" s="40">
        <v>0</v>
      </c>
    </row>
    <row r="7" spans="1:7" s="31" customFormat="1" ht="15.75" thickBot="1">
      <c r="A7" s="117"/>
      <c r="B7" s="92" t="s">
        <v>51</v>
      </c>
      <c r="C7" s="118">
        <v>-183.52079000000003</v>
      </c>
      <c r="D7" s="97">
        <v>-0.052816299784395025</v>
      </c>
      <c r="E7" s="94">
        <v>0</v>
      </c>
      <c r="F7" s="97">
        <v>0</v>
      </c>
      <c r="G7" s="95">
        <v>0</v>
      </c>
    </row>
    <row r="8" spans="1:11" s="31" customFormat="1" ht="15" customHeight="1" thickBot="1">
      <c r="A8" s="192"/>
      <c r="B8" s="192"/>
      <c r="C8" s="192"/>
      <c r="D8" s="192"/>
      <c r="E8" s="192"/>
      <c r="F8" s="192"/>
      <c r="G8" s="192"/>
      <c r="H8" s="7"/>
      <c r="I8" s="7"/>
      <c r="J8" s="7"/>
      <c r="K8" s="7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/>
    <row r="30" s="31" customFormat="1" ht="14.25"/>
    <row r="31" spans="8:9" s="31" customFormat="1" ht="14.25">
      <c r="H31" s="22"/>
      <c r="I31" s="22"/>
    </row>
    <row r="34" spans="2:5" ht="30.75" thickBot="1">
      <c r="B34" s="42" t="s">
        <v>26</v>
      </c>
      <c r="C34" s="35" t="s">
        <v>58</v>
      </c>
      <c r="D34" s="35" t="s">
        <v>59</v>
      </c>
      <c r="E34" s="36" t="s">
        <v>55</v>
      </c>
    </row>
    <row r="35" spans="1:5" ht="14.25">
      <c r="A35" s="22">
        <v>1</v>
      </c>
      <c r="B35" s="37" t="str">
        <f aca="true" t="shared" si="0" ref="B35:D36">B4</f>
        <v>Оптімум</v>
      </c>
      <c r="C35" s="122">
        <f t="shared" si="0"/>
        <v>-38.56846999999998</v>
      </c>
      <c r="D35" s="100">
        <f t="shared" si="0"/>
        <v>-0.10496839446907558</v>
      </c>
      <c r="E35" s="123">
        <f>G4</f>
        <v>0</v>
      </c>
    </row>
    <row r="36" spans="1:5" ht="14.25">
      <c r="A36" s="22">
        <v>2</v>
      </c>
      <c r="B36" s="37" t="str">
        <f t="shared" si="0"/>
        <v>Збалансований фонд "Паритет"</v>
      </c>
      <c r="C36" s="122">
        <f t="shared" si="0"/>
        <v>-43.40690000000014</v>
      </c>
      <c r="D36" s="100">
        <f t="shared" si="0"/>
        <v>-0.028624908697594476</v>
      </c>
      <c r="E36" s="123">
        <f>G5</f>
        <v>0</v>
      </c>
    </row>
    <row r="37" spans="1:5" ht="14.25">
      <c r="A37" s="22">
        <v>3</v>
      </c>
      <c r="B37" s="37" t="str">
        <f>B6</f>
        <v>ТАСК Український Капітал</v>
      </c>
      <c r="C37" s="122">
        <f>C6</f>
        <v>-101.54541999999992</v>
      </c>
      <c r="D37" s="100">
        <f>D6</f>
        <v>-0.06383022162438709</v>
      </c>
      <c r="E37" s="123">
        <f>G6</f>
        <v>0</v>
      </c>
    </row>
    <row r="38" spans="2:5" ht="14.25">
      <c r="B38" s="37"/>
      <c r="C38" s="122"/>
      <c r="D38" s="100"/>
      <c r="E38" s="123"/>
    </row>
  </sheetData>
  <mergeCells count="5">
    <mergeCell ref="A8:G8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5" sqref="A5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26</v>
      </c>
      <c r="B1" s="68" t="s">
        <v>89</v>
      </c>
      <c r="C1" s="10"/>
      <c r="D1" s="10"/>
    </row>
    <row r="2" spans="1:4" ht="14.25">
      <c r="A2" s="27" t="s">
        <v>71</v>
      </c>
      <c r="B2" s="144">
        <v>-0.10496839446907746</v>
      </c>
      <c r="C2" s="10"/>
      <c r="D2" s="10"/>
    </row>
    <row r="3" spans="1:4" ht="14.25">
      <c r="A3" s="27" t="s">
        <v>109</v>
      </c>
      <c r="B3" s="144">
        <v>-0.06383022162438357</v>
      </c>
      <c r="C3" s="10"/>
      <c r="D3" s="10"/>
    </row>
    <row r="4" spans="1:4" ht="14.25">
      <c r="A4" s="27" t="s">
        <v>35</v>
      </c>
      <c r="B4" s="144">
        <v>-0.02862490869765466</v>
      </c>
      <c r="C4" s="10"/>
      <c r="D4" s="10"/>
    </row>
    <row r="5" spans="1:4" ht="14.25">
      <c r="A5" s="27" t="s">
        <v>31</v>
      </c>
      <c r="B5" s="145">
        <v>-0.06580784159703856</v>
      </c>
      <c r="C5" s="10"/>
      <c r="D5" s="10"/>
    </row>
    <row r="6" spans="1:4" ht="14.25">
      <c r="A6" s="27" t="s">
        <v>1</v>
      </c>
      <c r="B6" s="145">
        <v>-0.06134676092659275</v>
      </c>
      <c r="C6" s="10"/>
      <c r="D6" s="10"/>
    </row>
    <row r="7" spans="1:4" ht="14.25">
      <c r="A7" s="27" t="s">
        <v>0</v>
      </c>
      <c r="B7" s="145">
        <v>-0.048469764400666526</v>
      </c>
      <c r="C7" s="10"/>
      <c r="D7" s="10"/>
    </row>
    <row r="8" spans="1:4" ht="14.25">
      <c r="A8" s="27" t="s">
        <v>32</v>
      </c>
      <c r="B8" s="145">
        <v>-0.046153257288227945</v>
      </c>
      <c r="C8" s="10"/>
      <c r="D8" s="10"/>
    </row>
    <row r="9" spans="1:4" ht="14.25">
      <c r="A9" s="27" t="s">
        <v>33</v>
      </c>
      <c r="B9" s="145">
        <v>-0.00034388333662516146</v>
      </c>
      <c r="C9" s="10"/>
      <c r="D9" s="10"/>
    </row>
    <row r="10" spans="1:4" ht="14.25">
      <c r="A10" s="27" t="s">
        <v>34</v>
      </c>
      <c r="B10" s="145">
        <v>0.01304109589041096</v>
      </c>
      <c r="C10" s="10"/>
      <c r="D10" s="10"/>
    </row>
    <row r="11" spans="1:4" ht="15" thickBot="1">
      <c r="A11" s="76" t="s">
        <v>108</v>
      </c>
      <c r="B11" s="146">
        <v>-0.01904672444113631</v>
      </c>
      <c r="C11" s="10"/>
      <c r="D11" s="10"/>
    </row>
    <row r="12" spans="2:4" ht="12.75">
      <c r="B12" s="10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2018-06-12T08:55:10Z</dcterms:modified>
  <cp:category/>
  <cp:version/>
  <cp:contentType/>
  <cp:contentStatus/>
</cp:coreProperties>
</file>