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10650" windowHeight="11805" tabRatio="904" activeTab="0"/>
  </bookViews>
  <sheets>
    <sheet name="інд+дох" sheetId="1" r:id="rId1"/>
    <sheet name="В_ВЧА" sheetId="2" r:id="rId2"/>
    <sheet name="В_дох" sheetId="3" r:id="rId3"/>
    <sheet name="В_динаміка ВЧА" sheetId="4" r:id="rId4"/>
    <sheet name="В_діаграма(дох)" sheetId="5" r:id="rId5"/>
    <sheet name="І_ВЧА" sheetId="6" r:id="rId6"/>
    <sheet name="І_дох" sheetId="7" r:id="rId7"/>
    <sheet name="І_динаміка ВЧА" sheetId="8" r:id="rId8"/>
    <sheet name="І_діаграма(дох)" sheetId="9" r:id="rId9"/>
    <sheet name="3_ВЧА" sheetId="10" r:id="rId10"/>
    <sheet name="З_дох" sheetId="11" r:id="rId11"/>
    <sheet name="3_динаміка ВЧА" sheetId="12" r:id="rId12"/>
    <sheet name="З_діаграма(дох)" sheetId="13" r:id="rId13"/>
  </sheets>
  <definedNames>
    <definedName name="_18_Лют_09">#REF!</definedName>
    <definedName name="_19_Лют_09">#REF!</definedName>
    <definedName name="_19_Лют_09_ВЧА">#REF!</definedName>
    <definedName name="_xlfn.BAHTTEXT" hidden="1">#NAME?</definedName>
    <definedName name="_xlnm._FilterDatabase" localSheetId="4" hidden="1">'В_діаграма(дох)'!$A$1:$B$1</definedName>
    <definedName name="_xlnm._FilterDatabase" localSheetId="12" hidden="1">'З_діаграма(дох)'!$A$1:$B$1</definedName>
    <definedName name="_xlnm._FilterDatabase" localSheetId="8" hidden="1">'І_діаграма(дох)'!$A$1:$B$1</definedName>
    <definedName name="_xlnm._FilterDatabase" localSheetId="0" hidden="1">'інд+дох'!$A$27:$C$27</definedName>
    <definedName name="cevv">#REF!</definedName>
    <definedName name="_xlnm.Print_Area" localSheetId="1">'В_ВЧА'!#REF!</definedName>
  </definedNames>
  <calcPr fullCalcOnLoad="1"/>
</workbook>
</file>

<file path=xl/sharedStrings.xml><?xml version="1.0" encoding="utf-8"?>
<sst xmlns="http://schemas.openxmlformats.org/spreadsheetml/2006/main" count="344" uniqueCount="125">
  <si>
    <t>Індекс ПФТС</t>
  </si>
  <si>
    <t>Індекс УБ</t>
  </si>
  <si>
    <t>Відкриті ІСІ</t>
  </si>
  <si>
    <t>Інтервальні ІСІ</t>
  </si>
  <si>
    <t>Закриті ІСІ</t>
  </si>
  <si>
    <t>SHANGHAI SE COMPOSITE (Китай)</t>
  </si>
  <si>
    <t>CAC 40 (Франція)</t>
  </si>
  <si>
    <t>FTSE 100  (Великобританія)</t>
  </si>
  <si>
    <t>HANG SENG (Гонг-Конг)</t>
  </si>
  <si>
    <t>NIKKEI 225 (Японія)</t>
  </si>
  <si>
    <t>DAX (ФРН)</t>
  </si>
  <si>
    <t>DJIA (США)</t>
  </si>
  <si>
    <t>S&amp;P 500 (США)</t>
  </si>
  <si>
    <t>Дата реєстрації</t>
  </si>
  <si>
    <t>Дата досягнення нормативів</t>
  </si>
  <si>
    <t>Номінал ІС, грн.</t>
  </si>
  <si>
    <t>Назва КУА</t>
  </si>
  <si>
    <t>Офіційний сайт КУА</t>
  </si>
  <si>
    <t>ТОВ КУА "Альтус ессетс актівітіс"</t>
  </si>
  <si>
    <t>ТОВ КУА "Універ Менеджмент"</t>
  </si>
  <si>
    <t>ОТП Класичний</t>
  </si>
  <si>
    <t>ТОВ КУА "ОТП Капітал"</t>
  </si>
  <si>
    <t>ТОВ КУА "ТАСК-Інвест"</t>
  </si>
  <si>
    <t>Надбання</t>
  </si>
  <si>
    <t>ТОВ КУА "АРТ-КАПІТАЛ Менеджмент"</t>
  </si>
  <si>
    <t>Назва фонду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</si>
  <si>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</si>
  <si>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</si>
  <si>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</si>
  <si>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</si>
  <si>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Середня доходність фондів</t>
  </si>
  <si>
    <t>Депозити у євро</t>
  </si>
  <si>
    <t>Депозити у дол. США</t>
  </si>
  <si>
    <t>Депозити у грн.</t>
  </si>
  <si>
    <t>Збалансований фонд "Паритет"</t>
  </si>
  <si>
    <t>http://www.task.ua/</t>
  </si>
  <si>
    <t>Форма</t>
  </si>
  <si>
    <t>Вид</t>
  </si>
  <si>
    <t>недиверс.</t>
  </si>
  <si>
    <t>пайовий</t>
  </si>
  <si>
    <t>диверс.</t>
  </si>
  <si>
    <t>N з/п</t>
  </si>
  <si>
    <t>ВЧА, грн.</t>
  </si>
  <si>
    <t>Кількість ІС в обігу, шт.</t>
  </si>
  <si>
    <t>ВЧА на один ІС, грн.</t>
  </si>
  <si>
    <t>ТОВ КУА "Альтус Ассетс Актівітіс"</t>
  </si>
  <si>
    <t>http://univer.ua/</t>
  </si>
  <si>
    <t>ТОВ КУА "АРТ - КАПІТАЛ Менеджмент"</t>
  </si>
  <si>
    <t>http://www.sem.biz.ua/</t>
  </si>
  <si>
    <t>http://otpcapital.com.ua/</t>
  </si>
  <si>
    <t>Разом</t>
  </si>
  <si>
    <t>х</t>
  </si>
  <si>
    <t>з початку діяльності фонду</t>
  </si>
  <si>
    <t>зміна, тис. грн.</t>
  </si>
  <si>
    <t>Чистий притік/відтік капіталу, тис. грн.</t>
  </si>
  <si>
    <t>РТС (RTSI) (Росія)</t>
  </si>
  <si>
    <t>Інші</t>
  </si>
  <si>
    <t>Зміна ВЧА, тис. грн.</t>
  </si>
  <si>
    <t>Зміна ВЧА, %</t>
  </si>
  <si>
    <t>Період</t>
  </si>
  <si>
    <t>ОТП Фонд Акцій</t>
  </si>
  <si>
    <t>Софіївський</t>
  </si>
  <si>
    <t>Альтус-Збалансований</t>
  </si>
  <si>
    <t>http://www.altus.ua/</t>
  </si>
  <si>
    <t>Альтус-Депозит</t>
  </si>
  <si>
    <t>Кількість ЦП в обігу, шт.</t>
  </si>
  <si>
    <t>ВЧА на один ЦП, грн.</t>
  </si>
  <si>
    <t>Номінал ЦП, грн.</t>
  </si>
  <si>
    <t>Кількість цінних паперів в обігу</t>
  </si>
  <si>
    <t>Доходність інвестиційних сертифікатів</t>
  </si>
  <si>
    <t>Оптімум</t>
  </si>
  <si>
    <t>ТОВ КУА "СЕМ"</t>
  </si>
  <si>
    <t>Зміна з початку року</t>
  </si>
  <si>
    <t>ВСІ</t>
  </si>
  <si>
    <t>ТОВ КУА "Всесвіт"</t>
  </si>
  <si>
    <t>http://www.vseswit.com.ua/</t>
  </si>
  <si>
    <t>ММВБ (MICEX) (Росія)</t>
  </si>
  <si>
    <t>КІНТО-Класичний</t>
  </si>
  <si>
    <t>http://www.kinto.com/</t>
  </si>
  <si>
    <t>КІНТО-Еквіті</t>
  </si>
  <si>
    <t>ТОВ КУА "ІВЕКС ЕССЕТ МЕНЕДЖМЕНТ"</t>
  </si>
  <si>
    <t>УНІВЕР.УА/Ярослав Мудрий: Фонд Акцiй</t>
  </si>
  <si>
    <t>УНIВЕР.УА/Михайло Грушевський: Фонд Державних Паперiв</t>
  </si>
  <si>
    <t>УНIВЕР.УА/Тарас Шевченко: Фонд Заощаджень</t>
  </si>
  <si>
    <t>УНІВЕР.УА/Володимир Великий: Фонд Збалансований</t>
  </si>
  <si>
    <t>Індекс Української Біржі</t>
  </si>
  <si>
    <t>Індекс</t>
  </si>
  <si>
    <t>http://www.am.eavex.com.ua/</t>
  </si>
  <si>
    <t>1 місяць*</t>
  </si>
  <si>
    <t>Назва фонду*</t>
  </si>
  <si>
    <t>1 рік</t>
  </si>
  <si>
    <t>Зміна за місяць</t>
  </si>
  <si>
    <t>1 місяць</t>
  </si>
  <si>
    <t>з початку діяльності фонду, % річних (середня)*</t>
  </si>
  <si>
    <t>* Показник "з початку діяльності фонду, % річних (середня)" розраховується за формулою складного відсотка.</t>
  </si>
  <si>
    <t>** Оскільки фонд був визнаний менше року тому, показник "з початку діяльності фонду, % річних (середня)" не є репрезентативним для цього фонду.</t>
  </si>
  <si>
    <t>Доходність</t>
  </si>
  <si>
    <t>ПрАТ “КІНТО”</t>
  </si>
  <si>
    <t>(*) Усі фонди - диверсифіковані пайові.</t>
  </si>
  <si>
    <t>Чистий притік/відтік капіталу за місяць, тис. грн.</t>
  </si>
  <si>
    <t>http://am.artcapital.ua/</t>
  </si>
  <si>
    <t>3 місяці</t>
  </si>
  <si>
    <t>6 місяців</t>
  </si>
  <si>
    <t>з початку року</t>
  </si>
  <si>
    <t>КІНТО-Казначейський</t>
  </si>
  <si>
    <t>Середнє значення</t>
  </si>
  <si>
    <t>WIG20 (Польща)</t>
  </si>
  <si>
    <t>"Золотий" депозит (за офіційним курсом золота)</t>
  </si>
  <si>
    <t>ТАСК Український Капітал</t>
  </si>
  <si>
    <t>ТАСК Універсал</t>
  </si>
  <si>
    <t>спец.</t>
  </si>
  <si>
    <t>Відкриті фонди. Ренкінг за ВЧА</t>
  </si>
  <si>
    <t>Доходність відкритих фондів. Сортування за датою досягнення нормативів</t>
  </si>
  <si>
    <t>Динаміка відкритих фондів. Ренкінг за чистим притоком</t>
  </si>
  <si>
    <t>Інтервальні фонди. Ренкінг за ВЧА</t>
  </si>
  <si>
    <t>Доходність інтервальних фондів. Сортування за датою досягнення нормативів</t>
  </si>
  <si>
    <t>Динаміка інтервальних фондів. Ренкінг за чистим притоком</t>
  </si>
  <si>
    <t>Закриті фонди. Ренкінг за ВЧА</t>
  </si>
  <si>
    <t>Доходність закритих фондів. Сортування за датою досягнення нормативів</t>
  </si>
  <si>
    <t>Динаміка закритих фондів. Ренкінг за чистим притоком</t>
  </si>
  <si>
    <t>ТАСК Ресурс</t>
  </si>
  <si>
    <t>червень</t>
  </si>
  <si>
    <t>липень</t>
  </si>
  <si>
    <t>з початку 2019 року</t>
  </si>
  <si>
    <t>н.д.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</si>
</sst>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%"/>
    <numFmt numFmtId="177" formatCode="dd/mm/yy;@"/>
    <numFmt numFmtId="178" formatCode="#,##0.00&quot; грн.&quot;;\-#,##0.00&quot; грн.&quot;"/>
    <numFmt numFmtId="179" formatCode="#,##0.00\ &quot;грн.&quot;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dd\-mmm\-yy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MS Sans Serif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.5"/>
      <name val="Arial Cyr"/>
      <family val="0"/>
    </font>
    <font>
      <sz val="8"/>
      <name val="Arial Cyr"/>
      <family val="0"/>
    </font>
    <font>
      <b/>
      <sz val="14"/>
      <color indexed="21"/>
      <name val="Arial"/>
      <family val="2"/>
    </font>
    <font>
      <sz val="11.75"/>
      <name val="Arial Cyr"/>
      <family val="0"/>
    </font>
    <font>
      <b/>
      <sz val="14"/>
      <color indexed="10"/>
      <name val="Arial"/>
      <family val="2"/>
    </font>
    <font>
      <sz val="8.75"/>
      <name val="Arial Cyr"/>
      <family val="0"/>
    </font>
    <font>
      <sz val="11"/>
      <name val="Arial Cyr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u val="single"/>
      <sz val="11"/>
      <color indexed="12"/>
      <name val="Arial Cyr"/>
      <family val="0"/>
    </font>
    <font>
      <b/>
      <i/>
      <sz val="14"/>
      <name val="Arial"/>
      <family val="2"/>
    </font>
    <font>
      <u val="single"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21"/>
      <name val="Arial"/>
      <family val="2"/>
    </font>
    <font>
      <b/>
      <sz val="12"/>
      <color indexed="48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8.5"/>
      <name val="Arial Cyr"/>
      <family val="0"/>
    </font>
    <font>
      <b/>
      <sz val="9.5"/>
      <color indexed="12"/>
      <name val="Arial Cyr"/>
      <family val="0"/>
    </font>
    <font>
      <b/>
      <sz val="9.5"/>
      <color indexed="17"/>
      <name val="Arial Cyr"/>
      <family val="0"/>
    </font>
    <font>
      <b/>
      <sz val="9.5"/>
      <color indexed="20"/>
      <name val="Arial Cyr"/>
      <family val="0"/>
    </font>
    <font>
      <b/>
      <sz val="9.5"/>
      <color indexed="23"/>
      <name val="Arial Cyr"/>
      <family val="0"/>
    </font>
    <font>
      <b/>
      <i/>
      <sz val="11.25"/>
      <name val="Arial Cyr"/>
      <family val="0"/>
    </font>
    <font>
      <b/>
      <i/>
      <sz val="14"/>
      <name val="Arial Cyr"/>
      <family val="0"/>
    </font>
    <font>
      <sz val="8"/>
      <name val="Tahoma"/>
      <family val="2"/>
    </font>
    <font>
      <b/>
      <sz val="11"/>
      <color indexed="63"/>
      <name val="Arial Cyr"/>
      <family val="2"/>
    </font>
    <font>
      <b/>
      <i/>
      <sz val="11"/>
      <name val="Arial Cyr"/>
      <family val="2"/>
    </font>
    <font>
      <b/>
      <sz val="11"/>
      <color indexed="8"/>
      <name val="Arial"/>
      <family val="2"/>
    </font>
    <font>
      <sz val="9.5"/>
      <name val="Arial"/>
      <family val="2"/>
    </font>
    <font>
      <b/>
      <sz val="8.75"/>
      <name val="Arial Cyr"/>
      <family val="0"/>
    </font>
    <font>
      <b/>
      <sz val="8.75"/>
      <color indexed="48"/>
      <name val="Arial Cyr"/>
      <family val="0"/>
    </font>
    <font>
      <b/>
      <sz val="8.5"/>
      <name val="Arial Cyr"/>
      <family val="0"/>
    </font>
    <font>
      <b/>
      <sz val="8.5"/>
      <color indexed="17"/>
      <name val="Arial Cyr"/>
      <family val="0"/>
    </font>
    <font>
      <b/>
      <sz val="8.5"/>
      <color indexed="20"/>
      <name val="Arial Cyr"/>
      <family val="0"/>
    </font>
    <font>
      <b/>
      <sz val="9.5"/>
      <name val="Arial Cyr"/>
      <family val="0"/>
    </font>
    <font>
      <b/>
      <sz val="8.5"/>
      <color indexed="18"/>
      <name val="Arial Cyr"/>
      <family val="0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38"/>
      </bottom>
    </border>
    <border>
      <left style="dotted">
        <color indexed="55"/>
      </left>
      <right>
        <color indexed="63"/>
      </right>
      <top style="medium">
        <color indexed="21"/>
      </top>
      <bottom style="dotted">
        <color indexed="55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>
        <color indexed="63"/>
      </right>
      <top style="dotted">
        <color indexed="23"/>
      </top>
      <bottom style="thin">
        <color indexed="10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>
        <color indexed="6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/>
    </border>
    <border>
      <left style="dotted">
        <color indexed="23"/>
      </left>
      <right style="dotted">
        <color indexed="23"/>
      </right>
      <top style="dotted">
        <color indexed="23"/>
      </top>
      <bottom style="thin"/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>
        <color indexed="63"/>
      </right>
      <top style="dotted">
        <color indexed="23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medium">
        <color indexed="38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38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38"/>
      </top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0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left" vertical="center" wrapText="1"/>
    </xf>
    <xf numFmtId="10" fontId="10" fillId="0" borderId="0" xfId="25" applyNumberFormat="1" applyFont="1" applyFill="1" applyBorder="1" applyAlignment="1">
      <alignment horizontal="right" vertical="center"/>
    </xf>
    <xf numFmtId="10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3" fontId="11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 indent="1"/>
    </xf>
    <xf numFmtId="3" fontId="11" fillId="0" borderId="0" xfId="0" applyNumberFormat="1" applyFont="1" applyAlignment="1">
      <alignment horizontal="right" vertical="center" indent="1"/>
    </xf>
    <xf numFmtId="0" fontId="12" fillId="0" borderId="6" xfId="0" applyFont="1" applyBorder="1" applyAlignment="1">
      <alignment horizontal="center" vertical="center" wrapText="1"/>
    </xf>
    <xf numFmtId="14" fontId="12" fillId="0" borderId="7" xfId="0" applyNumberFormat="1" applyFont="1" applyBorder="1" applyAlignment="1">
      <alignment horizontal="center" vertical="center" wrapText="1"/>
    </xf>
    <xf numFmtId="0" fontId="22" fillId="0" borderId="5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vertical="center"/>
    </xf>
    <xf numFmtId="1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1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 shrinkToFit="1"/>
    </xf>
    <xf numFmtId="4" fontId="11" fillId="0" borderId="11" xfId="0" applyNumberFormat="1" applyFont="1" applyFill="1" applyBorder="1" applyAlignment="1">
      <alignment horizontal="right" vertical="center" indent="1"/>
    </xf>
    <xf numFmtId="3" fontId="11" fillId="0" borderId="11" xfId="0" applyNumberFormat="1" applyFont="1" applyFill="1" applyBorder="1" applyAlignment="1">
      <alignment horizontal="right" vertical="center" indent="1"/>
    </xf>
    <xf numFmtId="4" fontId="11" fillId="0" borderId="12" xfId="0" applyNumberFormat="1" applyFont="1" applyFill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horizontal="right" vertical="center" inden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2" fillId="0" borderId="14" xfId="0" applyFont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right" vertical="center" indent="1"/>
    </xf>
    <xf numFmtId="14" fontId="11" fillId="0" borderId="0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vertical="center" wrapText="1"/>
    </xf>
    <xf numFmtId="0" fontId="12" fillId="0" borderId="15" xfId="0" applyFont="1" applyBorder="1" applyAlignment="1">
      <alignment horizontal="center" vertical="center" wrapText="1"/>
    </xf>
    <xf numFmtId="0" fontId="25" fillId="0" borderId="0" xfId="15" applyFont="1" applyFill="1" applyBorder="1" applyAlignment="1">
      <alignment horizontal="left" vertical="center"/>
    </xf>
    <xf numFmtId="0" fontId="25" fillId="0" borderId="0" xfId="15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/>
    </xf>
    <xf numFmtId="3" fontId="11" fillId="0" borderId="8" xfId="0" applyNumberFormat="1" applyFont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vertical="center"/>
    </xf>
    <xf numFmtId="0" fontId="22" fillId="0" borderId="0" xfId="20" applyFont="1" applyFill="1" applyBorder="1" applyAlignment="1">
      <alignment vertical="center" wrapText="1"/>
      <protection/>
    </xf>
    <xf numFmtId="10" fontId="22" fillId="0" borderId="0" xfId="21" applyNumberFormat="1" applyFont="1" applyFill="1" applyBorder="1" applyAlignment="1">
      <alignment horizontal="center" vertical="center" wrapText="1"/>
      <protection/>
    </xf>
    <xf numFmtId="4" fontId="29" fillId="0" borderId="16" xfId="0" applyNumberFormat="1" applyFont="1" applyFill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/>
    </xf>
    <xf numFmtId="10" fontId="0" fillId="0" borderId="0" xfId="0" applyNumberFormat="1" applyFill="1" applyBorder="1" applyAlignment="1">
      <alignment/>
    </xf>
    <xf numFmtId="0" fontId="12" fillId="0" borderId="9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14" fontId="11" fillId="0" borderId="0" xfId="0" applyNumberFormat="1" applyFont="1" applyAlignment="1">
      <alignment horizontal="center" vertical="center"/>
    </xf>
    <xf numFmtId="10" fontId="22" fillId="0" borderId="20" xfId="21" applyNumberFormat="1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0" fontId="11" fillId="0" borderId="0" xfId="0" applyNumberFormat="1" applyFont="1" applyFill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7" fillId="0" borderId="6" xfId="0" applyFont="1" applyBorder="1" applyAlignment="1">
      <alignment vertical="center" wrapText="1"/>
    </xf>
    <xf numFmtId="0" fontId="8" fillId="0" borderId="0" xfId="0" applyFont="1" applyAlignment="1">
      <alignment/>
    </xf>
    <xf numFmtId="178" fontId="2" fillId="0" borderId="0" xfId="18" applyNumberFormat="1" applyFont="1" applyFill="1" applyBorder="1" applyAlignment="1">
      <alignment horizontal="right" wrapText="1"/>
      <protection/>
    </xf>
    <xf numFmtId="0" fontId="11" fillId="0" borderId="0" xfId="0" applyFont="1" applyBorder="1" applyAlignment="1">
      <alignment/>
    </xf>
    <xf numFmtId="0" fontId="22" fillId="0" borderId="21" xfId="20" applyFont="1" applyFill="1" applyBorder="1" applyAlignment="1">
      <alignment vertical="center" wrapText="1"/>
      <protection/>
    </xf>
    <xf numFmtId="10" fontId="22" fillId="0" borderId="22" xfId="21" applyNumberFormat="1" applyFont="1" applyFill="1" applyBorder="1" applyAlignment="1">
      <alignment horizontal="center" vertical="center" wrapText="1"/>
      <protection/>
    </xf>
    <xf numFmtId="10" fontId="22" fillId="0" borderId="23" xfId="21" applyNumberFormat="1" applyFont="1" applyFill="1" applyBorder="1" applyAlignment="1">
      <alignment horizontal="center" vertical="center" wrapText="1"/>
      <protection/>
    </xf>
    <xf numFmtId="0" fontId="12" fillId="0" borderId="24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vertical="center"/>
    </xf>
    <xf numFmtId="4" fontId="11" fillId="0" borderId="24" xfId="0" applyNumberFormat="1" applyFont="1" applyFill="1" applyBorder="1" applyAlignment="1">
      <alignment horizontal="right" vertical="center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0" xfId="15" applyFont="1" applyFill="1" applyBorder="1" applyAlignment="1" applyProtection="1">
      <alignment vertical="center" wrapText="1"/>
      <protection/>
    </xf>
    <xf numFmtId="0" fontId="22" fillId="0" borderId="25" xfId="20" applyFont="1" applyFill="1" applyBorder="1" applyAlignment="1">
      <alignment vertical="center" wrapText="1"/>
      <protection/>
    </xf>
    <xf numFmtId="10" fontId="22" fillId="0" borderId="26" xfId="21" applyNumberFormat="1" applyFont="1" applyFill="1" applyBorder="1" applyAlignment="1">
      <alignment horizontal="center" vertical="center" wrapText="1"/>
      <protection/>
    </xf>
    <xf numFmtId="0" fontId="11" fillId="0" borderId="27" xfId="0" applyFont="1" applyFill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0" fillId="0" borderId="29" xfId="0" applyBorder="1" applyAlignment="1">
      <alignment/>
    </xf>
    <xf numFmtId="0" fontId="12" fillId="0" borderId="30" xfId="0" applyFont="1" applyFill="1" applyBorder="1" applyAlignment="1">
      <alignment horizontal="center" vertical="center" wrapText="1" shrinkToFit="1"/>
    </xf>
    <xf numFmtId="4" fontId="12" fillId="0" borderId="31" xfId="0" applyNumberFormat="1" applyFont="1" applyFill="1" applyBorder="1" applyAlignment="1">
      <alignment horizontal="right" vertical="center" indent="1"/>
    </xf>
    <xf numFmtId="3" fontId="12" fillId="0" borderId="32" xfId="0" applyNumberFormat="1" applyFont="1" applyFill="1" applyBorder="1" applyAlignment="1">
      <alignment horizontal="right" vertical="center" indent="1"/>
    </xf>
    <xf numFmtId="4" fontId="12" fillId="0" borderId="33" xfId="0" applyNumberFormat="1" applyFont="1" applyFill="1" applyBorder="1" applyAlignment="1">
      <alignment horizontal="right" vertical="center" indent="1"/>
    </xf>
    <xf numFmtId="10" fontId="11" fillId="0" borderId="11" xfId="26" applyNumberFormat="1" applyFont="1" applyFill="1" applyBorder="1" applyAlignment="1">
      <alignment horizontal="right" vertical="center" indent="1"/>
    </xf>
    <xf numFmtId="10" fontId="12" fillId="0" borderId="16" xfId="0" applyNumberFormat="1" applyFont="1" applyFill="1" applyBorder="1" applyAlignment="1">
      <alignment horizontal="right" vertical="center" indent="1"/>
    </xf>
    <xf numFmtId="4" fontId="41" fillId="0" borderId="16" xfId="22" applyNumberFormat="1" applyFont="1" applyFill="1" applyBorder="1" applyAlignment="1">
      <alignment horizontal="right" vertical="center" wrapText="1" indent="1"/>
      <protection/>
    </xf>
    <xf numFmtId="3" fontId="41" fillId="0" borderId="16" xfId="22" applyNumberFormat="1" applyFont="1" applyFill="1" applyBorder="1" applyAlignment="1">
      <alignment horizontal="right" vertical="center" wrapText="1" inden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0" fontId="7" fillId="0" borderId="0" xfId="0" applyFont="1" applyBorder="1" applyAlignment="1">
      <alignment horizontal="left" vertical="center"/>
    </xf>
    <xf numFmtId="0" fontId="11" fillId="0" borderId="34" xfId="0" applyFont="1" applyBorder="1" applyAlignment="1">
      <alignment vertical="center"/>
    </xf>
    <xf numFmtId="14" fontId="11" fillId="0" borderId="34" xfId="0" applyNumberFormat="1" applyFont="1" applyBorder="1" applyAlignment="1">
      <alignment horizontal="center" vertical="center"/>
    </xf>
    <xf numFmtId="14" fontId="11" fillId="0" borderId="35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36" xfId="23" applyNumberFormat="1" applyFont="1" applyFill="1" applyBorder="1" applyAlignment="1">
      <alignment horizontal="right" vertical="center" wrapText="1" indent="1"/>
      <protection/>
    </xf>
    <xf numFmtId="10" fontId="11" fillId="0" borderId="0" xfId="0" applyNumberFormat="1" applyFont="1" applyFill="1" applyBorder="1" applyAlignment="1">
      <alignment horizontal="center" vertical="center"/>
    </xf>
    <xf numFmtId="10" fontId="11" fillId="0" borderId="0" xfId="0" applyNumberFormat="1" applyFont="1" applyAlignment="1">
      <alignment vertical="center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center" vertical="center" wrapText="1"/>
      <protection/>
    </xf>
    <xf numFmtId="3" fontId="22" fillId="0" borderId="8" xfId="19" applyNumberFormat="1" applyFont="1" applyFill="1" applyBorder="1" applyAlignment="1">
      <alignment horizontal="center"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0" xfId="15" applyFont="1" applyFill="1" applyBorder="1" applyAlignment="1">
      <alignment vertical="center" wrapText="1"/>
    </xf>
    <xf numFmtId="4" fontId="12" fillId="0" borderId="16" xfId="0" applyNumberFormat="1" applyFont="1" applyFill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4" fontId="12" fillId="0" borderId="32" xfId="0" applyNumberFormat="1" applyFont="1" applyFill="1" applyBorder="1" applyAlignment="1">
      <alignment horizontal="right" vertical="center" indent="1"/>
    </xf>
    <xf numFmtId="0" fontId="11" fillId="0" borderId="37" xfId="0" applyFont="1" applyFill="1" applyBorder="1" applyAlignment="1">
      <alignment vertical="center"/>
    </xf>
    <xf numFmtId="4" fontId="12" fillId="0" borderId="23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 vertical="center"/>
    </xf>
    <xf numFmtId="4" fontId="11" fillId="0" borderId="11" xfId="0" applyNumberFormat="1" applyFont="1" applyFill="1" applyBorder="1" applyAlignment="1">
      <alignment vertical="center"/>
    </xf>
    <xf numFmtId="4" fontId="11" fillId="0" borderId="12" xfId="0" applyNumberFormat="1" applyFont="1" applyFill="1" applyBorder="1" applyAlignment="1">
      <alignment vertical="center"/>
    </xf>
    <xf numFmtId="10" fontId="11" fillId="0" borderId="38" xfId="0" applyNumberFormat="1" applyFont="1" applyBorder="1" applyAlignment="1">
      <alignment horizontal="right" vertical="center" indent="1"/>
    </xf>
    <xf numFmtId="10" fontId="11" fillId="0" borderId="20" xfId="0" applyNumberFormat="1" applyFont="1" applyBorder="1" applyAlignment="1">
      <alignment horizontal="right" vertical="center" indent="1"/>
    </xf>
    <xf numFmtId="0" fontId="11" fillId="0" borderId="39" xfId="0" applyFont="1" applyFill="1" applyBorder="1" applyAlignment="1">
      <alignment horizontal="left" vertical="center" wrapText="1" shrinkToFit="1"/>
    </xf>
    <xf numFmtId="0" fontId="11" fillId="0" borderId="40" xfId="0" applyFont="1" applyFill="1" applyBorder="1" applyAlignment="1">
      <alignment horizontal="left" vertical="center" wrapText="1" shrinkToFit="1"/>
    </xf>
    <xf numFmtId="4" fontId="11" fillId="0" borderId="41" xfId="0" applyNumberFormat="1" applyFont="1" applyFill="1" applyBorder="1" applyAlignment="1">
      <alignment horizontal="right" vertical="center" indent="1"/>
    </xf>
    <xf numFmtId="10" fontId="11" fillId="0" borderId="41" xfId="26" applyNumberFormat="1" applyFont="1" applyFill="1" applyBorder="1" applyAlignment="1">
      <alignment horizontal="right" vertical="center" indent="1"/>
    </xf>
    <xf numFmtId="4" fontId="11" fillId="0" borderId="42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Alignment="1">
      <alignment horizontal="right" vertical="center" indent="1"/>
    </xf>
    <xf numFmtId="0" fontId="11" fillId="0" borderId="43" xfId="0" applyFont="1" applyFill="1" applyBorder="1" applyAlignment="1">
      <alignment horizontal="left" vertical="center" wrapText="1" shrinkToFit="1"/>
    </xf>
    <xf numFmtId="4" fontId="11" fillId="0" borderId="44" xfId="0" applyNumberFormat="1" applyFont="1" applyFill="1" applyBorder="1" applyAlignment="1">
      <alignment horizontal="right" vertical="center" indent="1"/>
    </xf>
    <xf numFmtId="4" fontId="11" fillId="0" borderId="45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horizontal="right" vertical="center" indent="1"/>
    </xf>
    <xf numFmtId="0" fontId="11" fillId="0" borderId="46" xfId="0" applyFont="1" applyFill="1" applyBorder="1" applyAlignment="1">
      <alignment horizontal="left" vertical="center" wrapText="1" shrinkToFit="1"/>
    </xf>
    <xf numFmtId="4" fontId="11" fillId="0" borderId="47" xfId="0" applyNumberFormat="1" applyFont="1" applyFill="1" applyBorder="1" applyAlignment="1">
      <alignment horizontal="right" vertical="center" indent="1"/>
    </xf>
    <xf numFmtId="10" fontId="11" fillId="0" borderId="47" xfId="26" applyNumberFormat="1" applyFont="1" applyFill="1" applyBorder="1" applyAlignment="1">
      <alignment horizontal="right" vertical="center" indent="1"/>
    </xf>
    <xf numFmtId="0" fontId="22" fillId="0" borderId="10" xfId="20" applyFont="1" applyFill="1" applyBorder="1" applyAlignment="1">
      <alignment horizontal="left" vertical="center" wrapText="1"/>
      <protection/>
    </xf>
    <xf numFmtId="0" fontId="20" fillId="0" borderId="10" xfId="0" applyFont="1" applyBorder="1" applyAlignment="1">
      <alignment horizontal="left" vertical="center" wrapText="1"/>
    </xf>
    <xf numFmtId="0" fontId="22" fillId="0" borderId="10" xfId="20" applyFont="1" applyFill="1" applyBorder="1" applyAlignment="1">
      <alignment vertical="center" wrapText="1"/>
      <protection/>
    </xf>
    <xf numFmtId="0" fontId="22" fillId="0" borderId="48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right" vertical="center" indent="1"/>
      <protection/>
    </xf>
    <xf numFmtId="10" fontId="22" fillId="0" borderId="20" xfId="21" applyNumberFormat="1" applyFont="1" applyFill="1" applyBorder="1" applyAlignment="1">
      <alignment horizontal="right" vertical="center" indent="1"/>
      <protection/>
    </xf>
    <xf numFmtId="10" fontId="22" fillId="0" borderId="23" xfId="21" applyNumberFormat="1" applyFont="1" applyFill="1" applyBorder="1" applyAlignment="1">
      <alignment horizontal="right" vertical="center" indent="1"/>
      <protection/>
    </xf>
    <xf numFmtId="10" fontId="22" fillId="0" borderId="12" xfId="21" applyNumberFormat="1" applyFont="1" applyFill="1" applyBorder="1" applyAlignment="1">
      <alignment horizontal="right" vertical="center" indent="1"/>
      <protection/>
    </xf>
    <xf numFmtId="10" fontId="22" fillId="0" borderId="49" xfId="21" applyNumberFormat="1" applyFont="1" applyFill="1" applyBorder="1" applyAlignment="1">
      <alignment horizontal="right" vertical="center" indent="1"/>
      <protection/>
    </xf>
    <xf numFmtId="10" fontId="20" fillId="0" borderId="49" xfId="0" applyNumberFormat="1" applyFont="1" applyBorder="1" applyAlignment="1">
      <alignment horizontal="right" vertical="center" indent="1"/>
    </xf>
    <xf numFmtId="10" fontId="22" fillId="0" borderId="33" xfId="21" applyNumberFormat="1" applyFont="1" applyFill="1" applyBorder="1" applyAlignment="1">
      <alignment horizontal="right" vertical="center" indent="1"/>
      <protection/>
    </xf>
    <xf numFmtId="0" fontId="11" fillId="0" borderId="0" xfId="0" applyFont="1" applyBorder="1" applyAlignment="1">
      <alignment horizontal="center" vertical="center"/>
    </xf>
    <xf numFmtId="0" fontId="22" fillId="0" borderId="5" xfId="20" applyFont="1" applyFill="1" applyBorder="1" applyAlignment="1">
      <alignment vertical="center" wrapText="1"/>
      <protection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10" fontId="22" fillId="0" borderId="36" xfId="23" applyNumberFormat="1" applyFont="1" applyFill="1" applyBorder="1" applyAlignment="1">
      <alignment horizontal="right" vertical="center" wrapText="1" indent="1"/>
      <protection/>
    </xf>
    <xf numFmtId="0" fontId="41" fillId="0" borderId="0" xfId="20" applyFont="1" applyFill="1" applyBorder="1" applyAlignment="1">
      <alignment vertical="center" wrapText="1"/>
      <protection/>
    </xf>
    <xf numFmtId="10" fontId="41" fillId="0" borderId="0" xfId="21" applyNumberFormat="1" applyFont="1" applyFill="1" applyBorder="1" applyAlignment="1">
      <alignment horizontal="center" vertical="center" wrapText="1"/>
      <protection/>
    </xf>
    <xf numFmtId="10" fontId="41" fillId="0" borderId="0" xfId="21" applyNumberFormat="1" applyFont="1" applyFill="1" applyBorder="1" applyAlignment="1">
      <alignment horizontal="right" vertical="center" wrapText="1" indent="1"/>
      <protection/>
    </xf>
    <xf numFmtId="10" fontId="41" fillId="0" borderId="0" xfId="23" applyNumberFormat="1" applyFont="1" applyFill="1" applyBorder="1" applyAlignment="1">
      <alignment horizontal="center" vertical="center" wrapText="1"/>
      <protection/>
    </xf>
    <xf numFmtId="10" fontId="22" fillId="0" borderId="44" xfId="21" applyNumberFormat="1" applyFont="1" applyFill="1" applyBorder="1" applyAlignment="1">
      <alignment horizontal="right" vertical="center" wrapText="1" indent="1"/>
      <protection/>
    </xf>
    <xf numFmtId="10" fontId="22" fillId="0" borderId="11" xfId="21" applyNumberFormat="1" applyFont="1" applyFill="1" applyBorder="1" applyAlignment="1">
      <alignment horizontal="right" vertical="center" wrapText="1" indent="1"/>
      <protection/>
    </xf>
    <xf numFmtId="0" fontId="11" fillId="0" borderId="50" xfId="0" applyFont="1" applyFill="1" applyBorder="1" applyAlignment="1">
      <alignment horizontal="left" vertical="center" wrapText="1" shrinkToFit="1"/>
    </xf>
    <xf numFmtId="4" fontId="11" fillId="0" borderId="51" xfId="0" applyNumberFormat="1" applyFont="1" applyFill="1" applyBorder="1" applyAlignment="1">
      <alignment horizontal="right" vertical="center" indent="1"/>
    </xf>
    <xf numFmtId="10" fontId="22" fillId="0" borderId="51" xfId="21" applyNumberFormat="1" applyFont="1" applyFill="1" applyBorder="1" applyAlignment="1">
      <alignment horizontal="right" vertical="center" wrapText="1" indent="1"/>
      <protection/>
    </xf>
    <xf numFmtId="4" fontId="11" fillId="0" borderId="52" xfId="0" applyNumberFormat="1" applyFont="1" applyFill="1" applyBorder="1" applyAlignment="1">
      <alignment horizontal="right" vertical="center" indent="1"/>
    </xf>
    <xf numFmtId="4" fontId="11" fillId="0" borderId="18" xfId="0" applyNumberFormat="1" applyFont="1" applyFill="1" applyBorder="1" applyAlignment="1">
      <alignment horizontal="right" vertical="center" indent="1"/>
    </xf>
    <xf numFmtId="10" fontId="20" fillId="0" borderId="38" xfId="0" applyNumberFormat="1" applyFont="1" applyBorder="1" applyAlignment="1">
      <alignment horizontal="right" vertical="center" indent="1"/>
    </xf>
    <xf numFmtId="10" fontId="20" fillId="0" borderId="20" xfId="0" applyNumberFormat="1" applyFont="1" applyBorder="1" applyAlignment="1">
      <alignment horizontal="right" vertical="center" indent="1"/>
    </xf>
    <xf numFmtId="0" fontId="11" fillId="0" borderId="0" xfId="0" applyFont="1" applyBorder="1" applyAlignment="1">
      <alignment vertical="center" wrapText="1"/>
    </xf>
    <xf numFmtId="0" fontId="11" fillId="0" borderId="37" xfId="0" applyFont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0" fontId="11" fillId="0" borderId="25" xfId="0" applyFont="1" applyBorder="1" applyAlignment="1">
      <alignment horizontal="center" vertical="center"/>
    </xf>
    <xf numFmtId="0" fontId="41" fillId="0" borderId="53" xfId="20" applyFont="1" applyFill="1" applyBorder="1" applyAlignment="1">
      <alignment vertical="center" wrapText="1"/>
      <protection/>
    </xf>
    <xf numFmtId="10" fontId="41" fillId="0" borderId="53" xfId="21" applyNumberFormat="1" applyFont="1" applyFill="1" applyBorder="1" applyAlignment="1">
      <alignment horizontal="center" vertical="center" wrapText="1"/>
      <protection/>
    </xf>
    <xf numFmtId="10" fontId="41" fillId="0" borderId="53" xfId="21" applyNumberFormat="1" applyFont="1" applyFill="1" applyBorder="1" applyAlignment="1">
      <alignment horizontal="right" vertical="center" wrapText="1" indent="1"/>
      <protection/>
    </xf>
    <xf numFmtId="0" fontId="11" fillId="0" borderId="54" xfId="0" applyFont="1" applyFill="1" applyBorder="1" applyAlignment="1">
      <alignment horizontal="center" vertical="center"/>
    </xf>
    <xf numFmtId="0" fontId="12" fillId="0" borderId="55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left" vertical="center"/>
    </xf>
    <xf numFmtId="0" fontId="41" fillId="0" borderId="24" xfId="22" applyFont="1" applyFill="1" applyBorder="1" applyAlignment="1">
      <alignment horizontal="center" vertical="center" wrapText="1"/>
      <protection/>
    </xf>
    <xf numFmtId="0" fontId="41" fillId="0" borderId="56" xfId="22" applyFont="1" applyFill="1" applyBorder="1" applyAlignment="1">
      <alignment horizontal="center" vertical="center" wrapText="1"/>
      <protection/>
    </xf>
    <xf numFmtId="0" fontId="10" fillId="0" borderId="24" xfId="0" applyFont="1" applyBorder="1" applyAlignment="1">
      <alignment horizontal="left" vertical="center" wrapText="1"/>
    </xf>
    <xf numFmtId="0" fontId="10" fillId="0" borderId="57" xfId="0" applyFont="1" applyBorder="1" applyAlignment="1">
      <alignment horizontal="left" vertical="center" wrapText="1"/>
    </xf>
    <xf numFmtId="0" fontId="11" fillId="0" borderId="37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2" fillId="0" borderId="58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1" fillId="0" borderId="59" xfId="0" applyFont="1" applyBorder="1" applyAlignment="1">
      <alignment vertical="center"/>
    </xf>
    <xf numFmtId="0" fontId="11" fillId="0" borderId="24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0" fillId="0" borderId="3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0" fillId="0" borderId="59" xfId="0" applyBorder="1" applyAlignment="1">
      <alignment/>
    </xf>
    <xf numFmtId="0" fontId="10" fillId="0" borderId="6" xfId="0" applyFont="1" applyBorder="1" applyAlignment="1">
      <alignment horizontal="left" vertical="center" wrapText="1"/>
    </xf>
    <xf numFmtId="0" fontId="10" fillId="0" borderId="54" xfId="0" applyFont="1" applyBorder="1" applyAlignment="1">
      <alignment horizontal="left" vertical="center" wrapText="1"/>
    </xf>
    <xf numFmtId="0" fontId="10" fillId="0" borderId="37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60" xfId="0" applyFont="1" applyFill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left" vertical="center" wrapText="1"/>
    </xf>
    <xf numFmtId="10" fontId="20" fillId="0" borderId="45" xfId="0" applyNumberFormat="1" applyFont="1" applyBorder="1" applyAlignment="1">
      <alignment horizontal="right" vertical="center" indent="1"/>
    </xf>
  </cellXfs>
  <cellStyles count="15">
    <cellStyle name="Normal" xfId="0"/>
    <cellStyle name="Гиперссылка" xfId="15"/>
    <cellStyle name="Currency" xfId="16"/>
    <cellStyle name="Currency [0]" xfId="17"/>
    <cellStyle name="Обычный_Nastya_Otkrit" xfId="18"/>
    <cellStyle name="Обычный_Відкр_1" xfId="19"/>
    <cellStyle name="Обычный_Відкр_2" xfId="20"/>
    <cellStyle name="Обычный_З_2_28.10" xfId="21"/>
    <cellStyle name="Обычный_Лист2" xfId="22"/>
    <cellStyle name="Обычный_Лист5" xfId="23"/>
    <cellStyle name="Открывавшаяся гиперссылка" xfId="24"/>
    <cellStyle name="Percent" xfId="25"/>
    <cellStyle name="Процентный 2" xfId="26"/>
    <cellStyle name="Comma" xfId="27"/>
    <cellStyle name="Comma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1" u="none" baseline="0">
                <a:latin typeface="Arial Cyr"/>
                <a:ea typeface="Arial Cyr"/>
                <a:cs typeface="Arial Cyr"/>
              </a:rPr>
              <a:t>Динаміка індексів українських акцій та доходності публічних фондів за місяць</a:t>
            </a:r>
          </a:p>
        </c:rich>
      </c:tx>
      <c:layout>
        <c:manualLayout>
          <c:xMode val="factor"/>
          <c:yMode val="factor"/>
          <c:x val="0.00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135"/>
          <c:w val="0.986"/>
          <c:h val="0.55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'інд+дох'!$B$2</c:f>
              <c:strCache>
                <c:ptCount val="1"/>
                <c:pt idx="0">
                  <c:v>Індекс ПФТС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'інд+дох'!$B$3:$B$5</c:f>
              <c:numCache/>
            </c:numRef>
          </c:val>
        </c:ser>
        <c:ser>
          <c:idx val="1"/>
          <c:order val="1"/>
          <c:tx>
            <c:strRef>
              <c:f>'інд+дох'!$C$2</c:f>
              <c:strCache>
                <c:ptCount val="1"/>
                <c:pt idx="0">
                  <c:v>Індекс УБ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'інд+дох'!$C$3:$C$5</c:f>
              <c:numCache/>
            </c:numRef>
          </c:val>
        </c:ser>
        <c:ser>
          <c:idx val="2"/>
          <c:order val="2"/>
          <c:tx>
            <c:strRef>
              <c:f>'інд+дох'!$D$2</c:f>
              <c:strCache>
                <c:ptCount val="1"/>
                <c:pt idx="0">
                  <c:v>Відкриті ІСІ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'інд+дох'!$D$3:$D$5</c:f>
              <c:numCache/>
            </c:numRef>
          </c:val>
        </c:ser>
        <c:ser>
          <c:idx val="3"/>
          <c:order val="3"/>
          <c:tx>
            <c:strRef>
              <c:f>'інд+дох'!$E$2</c:f>
              <c:strCache>
                <c:ptCount val="1"/>
                <c:pt idx="0">
                  <c:v>Інтервальні ІСІ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'інд+дох'!$E$3:$E$5</c:f>
              <c:numCache/>
            </c:numRef>
          </c:val>
        </c:ser>
        <c:ser>
          <c:idx val="4"/>
          <c:order val="4"/>
          <c:tx>
            <c:strRef>
              <c:f>'інд+дох'!$F$2</c:f>
              <c:strCache>
                <c:ptCount val="1"/>
                <c:pt idx="0">
                  <c:v>Закриті ІСІ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'інд+дох'!$F$3:$F$5</c:f>
              <c:numCache/>
            </c:numRef>
          </c:val>
        </c:ser>
        <c:overlap val="-10"/>
        <c:gapWidth val="400"/>
        <c:axId val="64876704"/>
        <c:axId val="47019425"/>
      </c:barChart>
      <c:catAx>
        <c:axId val="6487670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1" i="1" u="none" baseline="0">
                <a:latin typeface="Arial Cyr"/>
                <a:ea typeface="Arial Cyr"/>
                <a:cs typeface="Arial Cyr"/>
              </a:defRPr>
            </a:pPr>
          </a:p>
        </c:txPr>
        <c:crossAx val="47019425"/>
        <c:crosses val="autoZero"/>
        <c:auto val="1"/>
        <c:lblOffset val="0"/>
        <c:noMultiLvlLbl val="0"/>
      </c:catAx>
      <c:valAx>
        <c:axId val="47019425"/>
        <c:scaling>
          <c:orientation val="minMax"/>
          <c:max val="0.02"/>
          <c:min val="-0.22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48767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885"/>
          <c:y val="0.90075"/>
          <c:w val="0.65"/>
          <c:h val="0.06175"/>
        </c:manualLayout>
      </c:layout>
      <c:overlay val="0"/>
      <c:spPr>
        <a:ln w="3175">
          <a:solidFill>
            <a:srgbClr val="FFFFCC"/>
          </a:solidFill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Динаміка українських та світових індексів акцій
за місяць</a:t>
            </a:r>
          </a:p>
        </c:rich>
      </c:tx>
      <c:layout>
        <c:manualLayout>
          <c:xMode val="factor"/>
          <c:yMode val="factor"/>
          <c:x val="-0.006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1"/>
          <c:w val="1"/>
          <c:h val="0.7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'інд+дох'!$B$27</c:f>
              <c:strCache>
                <c:ptCount val="1"/>
                <c:pt idx="0">
                  <c:v>Зміна за місяць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dist"/>
              <a:lstStyle/>
              <a:p>
                <a:pPr>
                  <a:defRPr lang="en-US" cap="none" sz="1100" b="1" i="0" u="non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'інд+дох'!$A$28:$A$40</c:f>
              <c:strCache/>
            </c:strRef>
          </c:cat>
          <c:val>
            <c:numRef>
              <c:f>'інд+дох'!$B$28:$B$40</c:f>
              <c:numCache/>
            </c:numRef>
          </c:val>
        </c:ser>
        <c:ser>
          <c:idx val="1"/>
          <c:order val="1"/>
          <c:tx>
            <c:strRef>
              <c:f>'інд+дох'!$C$27</c:f>
              <c:strCache>
                <c:ptCount val="1"/>
                <c:pt idx="0">
                  <c:v>Зміна з початку року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'інд+дох'!$A$28:$A$40</c:f>
              <c:strCache/>
            </c:strRef>
          </c:cat>
          <c:val>
            <c:numRef>
              <c:f>'інд+дох'!$C$28:$C$40</c:f>
              <c:numCache/>
            </c:numRef>
          </c:val>
        </c:ser>
        <c:overlap val="-20"/>
        <c:gapWidth val="100"/>
        <c:axId val="20521642"/>
        <c:axId val="50477051"/>
      </c:barChart>
      <c:catAx>
        <c:axId val="2052164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477051"/>
        <c:crosses val="autoZero"/>
        <c:auto val="0"/>
        <c:lblOffset val="100"/>
        <c:tickLblSkip val="1"/>
        <c:noMultiLvlLbl val="0"/>
      </c:catAx>
      <c:valAx>
        <c:axId val="50477051"/>
        <c:scaling>
          <c:orientation val="minMax"/>
          <c:max val="0.3"/>
          <c:min val="-0.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5216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55"/>
          <c:y val="0.8975"/>
          <c:w val="0.59725"/>
          <c:h val="0.05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Частки фондів у сукупній ВЧА відкритих ІСІ</a:t>
            </a:r>
          </a:p>
        </c:rich>
      </c:tx>
      <c:layout>
        <c:manualLayout>
          <c:xMode val="factor"/>
          <c:yMode val="factor"/>
          <c:x val="-0.01475"/>
          <c:y val="0.0425"/>
        </c:manualLayout>
      </c:layout>
      <c:spPr>
        <a:noFill/>
        <a:ln>
          <a:noFill/>
        </a:ln>
      </c:spPr>
    </c:title>
    <c:view3D>
      <c:rotX val="35"/>
      <c:hPercent val="50"/>
      <c:rotY val="260"/>
      <c:depthPercent val="100"/>
      <c:rAngAx val="1"/>
    </c:view3D>
    <c:plotArea>
      <c:layout>
        <c:manualLayout>
          <c:xMode val="edge"/>
          <c:yMode val="edge"/>
          <c:x val="0.3065"/>
          <c:y val="0.321"/>
          <c:w val="0.43425"/>
          <c:h val="0.353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В_ВЧА!$B$22:$B$32</c:f>
              <c:strCache/>
            </c:strRef>
          </c:cat>
          <c:val>
            <c:numRef>
              <c:f>В_ВЧА!$C$22:$C$32</c:f>
              <c:numCache/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В_ВЧА!$B$22:$B$32</c:f>
              <c:strCache/>
            </c:strRef>
          </c:cat>
          <c:val>
            <c:numRef>
              <c:f>В_ВЧА!$D$22:$D$32</c:f>
              <c:numCache/>
            </c:numRef>
          </c:val>
        </c:ser>
        <c:firstSliceAng val="2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відкритих ІСІ за місяць</a:t>
            </a:r>
          </a:p>
        </c:rich>
      </c:tx>
      <c:layout>
        <c:manualLayout>
          <c:xMode val="factor"/>
          <c:yMode val="factor"/>
          <c:x val="0.0352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55"/>
          <c:w val="0.96925"/>
          <c:h val="0.51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'В_динаміка ВЧА'!$C$54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ВЧА'!$B$55:$B$65</c:f>
              <c:strCache/>
            </c:strRef>
          </c:cat>
          <c:val>
            <c:numRef>
              <c:f>'В_динаміка ВЧА'!$C$55:$C$65</c:f>
              <c:numCache/>
            </c:numRef>
          </c:val>
        </c:ser>
        <c:ser>
          <c:idx val="0"/>
          <c:order val="1"/>
          <c:tx>
            <c:strRef>
              <c:f>'В_динаміка ВЧА'!$E$54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ВЧА'!$B$55:$B$65</c:f>
              <c:strCache/>
            </c:strRef>
          </c:cat>
          <c:val>
            <c:numRef>
              <c:f>'В_динаміка ВЧА'!$E$55:$E$65</c:f>
              <c:numCache/>
            </c:numRef>
          </c:val>
        </c:ser>
        <c:overlap val="-30"/>
        <c:axId val="51640276"/>
        <c:axId val="62109301"/>
      </c:barChart>
      <c:lineChart>
        <c:grouping val="standard"/>
        <c:varyColors val="0"/>
        <c:ser>
          <c:idx val="2"/>
          <c:order val="2"/>
          <c:tx>
            <c:strRef>
              <c:f>'В_динаміка ВЧА'!$D$54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'В_динаміка ВЧА'!$B$55:$B$64</c:f>
              <c:strCache/>
            </c:strRef>
          </c:cat>
          <c:val>
            <c:numRef>
              <c:f>'В_динаміка ВЧА'!$D$55:$D$64</c:f>
              <c:numCache/>
            </c:numRef>
          </c:val>
          <c:smooth val="0"/>
        </c:ser>
        <c:axId val="22112798"/>
        <c:axId val="64797455"/>
      </c:lineChart>
      <c:catAx>
        <c:axId val="5164027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62109301"/>
        <c:crosses val="autoZero"/>
        <c:auto val="0"/>
        <c:lblOffset val="40"/>
        <c:noMultiLvlLbl val="0"/>
      </c:catAx>
      <c:valAx>
        <c:axId val="62109301"/>
        <c:scaling>
          <c:orientation val="minMax"/>
          <c:max val="450"/>
          <c:min val="-250"/>
        </c:scaling>
        <c:axPos val="l"/>
        <c:delete val="0"/>
        <c:numFmt formatCode="#,##0" sourceLinked="0"/>
        <c:majorTickMark val="in"/>
        <c:minorTickMark val="none"/>
        <c:tickLblPos val="nextTo"/>
        <c:crossAx val="51640276"/>
        <c:crossesAt val="1"/>
        <c:crossBetween val="between"/>
        <c:dispUnits/>
      </c:valAx>
      <c:catAx>
        <c:axId val="22112798"/>
        <c:scaling>
          <c:orientation val="minMax"/>
        </c:scaling>
        <c:axPos val="b"/>
        <c:delete val="1"/>
        <c:majorTickMark val="in"/>
        <c:minorTickMark val="none"/>
        <c:tickLblPos val="nextTo"/>
        <c:crossAx val="64797455"/>
        <c:crosses val="autoZero"/>
        <c:auto val="0"/>
        <c:lblOffset val="100"/>
        <c:noMultiLvlLbl val="0"/>
      </c:catAx>
      <c:valAx>
        <c:axId val="64797455"/>
        <c:scaling>
          <c:orientation val="minMax"/>
          <c:max val="0.4"/>
          <c:min val="-0.8"/>
        </c:scaling>
        <c:axPos val="l"/>
        <c:delete val="0"/>
        <c:numFmt formatCode="0%" sourceLinked="0"/>
        <c:majorTickMark val="in"/>
        <c:minorTickMark val="none"/>
        <c:tickLblPos val="nextTo"/>
        <c:crossAx val="2211279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625"/>
          <c:y val="0.7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Доходність відкритих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125"/>
          <c:w val="1"/>
          <c:h val="0.908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6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8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'В_діаграма(дох)'!$A$2:$A$23</c:f>
              <c:strCache/>
            </c:strRef>
          </c:cat>
          <c:val>
            <c:numRef>
              <c:f>'В_діаграма(дох)'!$B$2:$B$23</c:f>
              <c:numCache/>
            </c:numRef>
          </c:val>
        </c:ser>
        <c:gapWidth val="60"/>
        <c:axId val="46306184"/>
        <c:axId val="14102473"/>
      </c:barChart>
      <c:catAx>
        <c:axId val="463061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102473"/>
        <c:crosses val="autoZero"/>
        <c:auto val="0"/>
        <c:lblOffset val="0"/>
        <c:tickLblSkip val="1"/>
        <c:noMultiLvlLbl val="0"/>
      </c:catAx>
      <c:valAx>
        <c:axId val="14102473"/>
        <c:scaling>
          <c:orientation val="minMax"/>
          <c:max val="0.02"/>
          <c:min val="-0.06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3061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інтервальних ІСІ за місяць</a:t>
            </a:r>
          </a:p>
        </c:rich>
      </c:tx>
      <c:layout>
        <c:manualLayout>
          <c:xMode val="factor"/>
          <c:yMode val="factor"/>
          <c:x val="-0.01825"/>
          <c:y val="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225"/>
          <c:w val="1"/>
          <c:h val="0.57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'І_динаміка ВЧА'!$C$33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ВЧА'!$B$34:$B$36</c:f>
              <c:strCache/>
            </c:strRef>
          </c:cat>
          <c:val>
            <c:numRef>
              <c:f>'І_динаміка ВЧА'!$C$34:$C$36</c:f>
              <c:numCache/>
            </c:numRef>
          </c:val>
        </c:ser>
        <c:ser>
          <c:idx val="0"/>
          <c:order val="1"/>
          <c:tx>
            <c:strRef>
              <c:f>'І_динаміка ВЧА'!$E$33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ВЧА'!$B$34:$B$36</c:f>
              <c:strCache/>
            </c:strRef>
          </c:cat>
          <c:val>
            <c:numRef>
              <c:f>'І_динаміка ВЧА'!$E$34:$E$36</c:f>
              <c:numCache/>
            </c:numRef>
          </c:val>
        </c:ser>
        <c:overlap val="-20"/>
        <c:axId val="59813394"/>
        <c:axId val="1449635"/>
      </c:barChart>
      <c:lineChart>
        <c:grouping val="standard"/>
        <c:varyColors val="0"/>
        <c:ser>
          <c:idx val="2"/>
          <c:order val="2"/>
          <c:tx>
            <c:strRef>
              <c:f>'І_динаміка ВЧА'!$D$33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'І_динаміка ВЧА'!$D$34:$D$36</c:f>
              <c:numCache/>
            </c:numRef>
          </c:val>
          <c:smooth val="0"/>
        </c:ser>
        <c:axId val="13046716"/>
        <c:axId val="50311581"/>
      </c:lineChart>
      <c:catAx>
        <c:axId val="5981339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1449635"/>
        <c:crosses val="autoZero"/>
        <c:auto val="0"/>
        <c:lblOffset val="100"/>
        <c:noMultiLvlLbl val="0"/>
      </c:catAx>
      <c:valAx>
        <c:axId val="1449635"/>
        <c:scaling>
          <c:orientation val="minMax"/>
          <c:max val="30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9813394"/>
        <c:crossesAt val="1"/>
        <c:crossBetween val="between"/>
        <c:dispUnits/>
      </c:valAx>
      <c:catAx>
        <c:axId val="13046716"/>
        <c:scaling>
          <c:orientation val="minMax"/>
        </c:scaling>
        <c:axPos val="b"/>
        <c:delete val="1"/>
        <c:majorTickMark val="in"/>
        <c:minorTickMark val="none"/>
        <c:tickLblPos val="nextTo"/>
        <c:crossAx val="50311581"/>
        <c:crosses val="autoZero"/>
        <c:auto val="0"/>
        <c:lblOffset val="100"/>
        <c:noMultiLvlLbl val="0"/>
      </c:catAx>
      <c:valAx>
        <c:axId val="50311581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304671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145"/>
          <c:y val="0.81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інтервальних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2025"/>
          <c:w val="0.964"/>
          <c:h val="0.87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'І_діаграма(дох)'!$A$2:$A$11</c:f>
              <c:strCache/>
            </c:strRef>
          </c:cat>
          <c:val>
            <c:numRef>
              <c:f>'І_діаграма(дох)'!$B$2:$B$11</c:f>
              <c:numCache/>
            </c:numRef>
          </c:val>
        </c:ser>
        <c:gapWidth val="60"/>
        <c:axId val="50151046"/>
        <c:axId val="48706231"/>
      </c:barChart>
      <c:catAx>
        <c:axId val="501510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706231"/>
        <c:crosses val="autoZero"/>
        <c:auto val="0"/>
        <c:lblOffset val="100"/>
        <c:tickLblSkip val="1"/>
        <c:noMultiLvlLbl val="0"/>
      </c:catAx>
      <c:valAx>
        <c:axId val="48706231"/>
        <c:scaling>
          <c:orientation val="minMax"/>
          <c:max val="0.02"/>
          <c:min val="-0.06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1510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закритих ІСІ за місяць</a:t>
            </a:r>
          </a:p>
        </c:rich>
      </c:tx>
      <c:layout>
        <c:manualLayout>
          <c:xMode val="factor"/>
          <c:yMode val="factor"/>
          <c:x val="-0.002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875"/>
          <c:w val="1"/>
          <c:h val="0.59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'3_динаміка ВЧА'!$C$35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ВЧА'!$B$36:$B$37</c:f>
              <c:strCache/>
            </c:strRef>
          </c:cat>
          <c:val>
            <c:numRef>
              <c:f>'3_динаміка ВЧА'!$C$36:$C$37</c:f>
              <c:numCache/>
            </c:numRef>
          </c:val>
        </c:ser>
        <c:ser>
          <c:idx val="0"/>
          <c:order val="1"/>
          <c:tx>
            <c:strRef>
              <c:f>'3_динаміка ВЧА'!$E$35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ВЧА'!$B$36:$B$37</c:f>
              <c:strCache/>
            </c:strRef>
          </c:cat>
          <c:val>
            <c:numRef>
              <c:f>'3_динаміка ВЧА'!$E$36:$E$37</c:f>
              <c:numCache/>
            </c:numRef>
          </c:val>
        </c:ser>
        <c:overlap val="-20"/>
        <c:axId val="35702896"/>
        <c:axId val="52890609"/>
      </c:barChart>
      <c:lineChart>
        <c:grouping val="standard"/>
        <c:varyColors val="0"/>
        <c:ser>
          <c:idx val="2"/>
          <c:order val="2"/>
          <c:tx>
            <c:strRef>
              <c:f>'3_динаміка ВЧА'!$D$35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'3_динаміка ВЧА'!$D$36:$D$37</c:f>
              <c:numCache/>
            </c:numRef>
          </c:val>
          <c:smooth val="0"/>
        </c:ser>
        <c:axId val="6253434"/>
        <c:axId val="56280907"/>
      </c:lineChart>
      <c:catAx>
        <c:axId val="3570289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crossAx val="52890609"/>
        <c:crosses val="autoZero"/>
        <c:auto val="0"/>
        <c:lblOffset val="100"/>
        <c:noMultiLvlLbl val="0"/>
      </c:catAx>
      <c:valAx>
        <c:axId val="52890609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5702896"/>
        <c:crossesAt val="1"/>
        <c:crossBetween val="between"/>
        <c:dispUnits/>
      </c:valAx>
      <c:catAx>
        <c:axId val="6253434"/>
        <c:scaling>
          <c:orientation val="minMax"/>
        </c:scaling>
        <c:axPos val="b"/>
        <c:delete val="1"/>
        <c:majorTickMark val="in"/>
        <c:minorTickMark val="none"/>
        <c:tickLblPos val="nextTo"/>
        <c:crossAx val="56280907"/>
        <c:crosses val="autoZero"/>
        <c:auto val="0"/>
        <c:lblOffset val="100"/>
        <c:noMultiLvlLbl val="0"/>
      </c:catAx>
      <c:valAx>
        <c:axId val="56280907"/>
        <c:scaling>
          <c:orientation val="minMax"/>
          <c:max val="0.15"/>
          <c:min val="-0.1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625343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1"/>
        <c:txPr>
          <a:bodyPr vert="horz" rot="0"/>
          <a:lstStyle/>
          <a:p>
            <a:pPr>
              <a:defRPr lang="en-US" cap="none" sz="1200" b="1" i="0" u="none" baseline="0"/>
            </a:pPr>
          </a:p>
        </c:txPr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закритих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7"/>
          <c:w val="1"/>
          <c:h val="0.82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'З_діаграма(дох)'!$A$2:$A$10</c:f>
              <c:strCache/>
            </c:strRef>
          </c:cat>
          <c:val>
            <c:numRef>
              <c:f>'З_діаграма(дох)'!$B$2:$B$10</c:f>
              <c:numCache/>
            </c:numRef>
          </c:val>
        </c:ser>
        <c:gapWidth val="60"/>
        <c:axId val="36766116"/>
        <c:axId val="62459589"/>
      </c:barChart>
      <c:catAx>
        <c:axId val="367661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459589"/>
        <c:crosses val="autoZero"/>
        <c:auto val="0"/>
        <c:lblOffset val="100"/>
        <c:tickLblSkip val="1"/>
        <c:noMultiLvlLbl val="0"/>
      </c:catAx>
      <c:valAx>
        <c:axId val="62459589"/>
        <c:scaling>
          <c:orientation val="minMax"/>
          <c:max val="0.02"/>
          <c:min val="-0.06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7661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11</xdr:col>
      <xdr:colOff>666750</xdr:colOff>
      <xdr:row>24</xdr:row>
      <xdr:rowOff>133350</xdr:rowOff>
    </xdr:to>
    <xdr:graphicFrame>
      <xdr:nvGraphicFramePr>
        <xdr:cNvPr id="1" name="Chart 7"/>
        <xdr:cNvGraphicFramePr/>
      </xdr:nvGraphicFramePr>
      <xdr:xfrm>
        <a:off x="9525" y="1152525"/>
        <a:ext cx="126873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26</xdr:row>
      <xdr:rowOff>19050</xdr:rowOff>
    </xdr:from>
    <xdr:to>
      <xdr:col>11</xdr:col>
      <xdr:colOff>628650</xdr:colOff>
      <xdr:row>46</xdr:row>
      <xdr:rowOff>133350</xdr:rowOff>
    </xdr:to>
    <xdr:graphicFrame>
      <xdr:nvGraphicFramePr>
        <xdr:cNvPr id="2" name="Chart 9"/>
        <xdr:cNvGraphicFramePr/>
      </xdr:nvGraphicFramePr>
      <xdr:xfrm>
        <a:off x="6067425" y="4791075"/>
        <a:ext cx="6591300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32</xdr:row>
      <xdr:rowOff>95250</xdr:rowOff>
    </xdr:from>
    <xdr:to>
      <xdr:col>4</xdr:col>
      <xdr:colOff>609600</xdr:colOff>
      <xdr:row>56</xdr:row>
      <xdr:rowOff>95250</xdr:rowOff>
    </xdr:to>
    <xdr:graphicFrame>
      <xdr:nvGraphicFramePr>
        <xdr:cNvPr id="1" name="Chart 2"/>
        <xdr:cNvGraphicFramePr/>
      </xdr:nvGraphicFramePr>
      <xdr:xfrm>
        <a:off x="304800" y="6134100"/>
        <a:ext cx="812482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23</xdr:row>
      <xdr:rowOff>95250</xdr:rowOff>
    </xdr:from>
    <xdr:to>
      <xdr:col>7</xdr:col>
      <xdr:colOff>47625</xdr:colOff>
      <xdr:row>48</xdr:row>
      <xdr:rowOff>142875</xdr:rowOff>
    </xdr:to>
    <xdr:graphicFrame>
      <xdr:nvGraphicFramePr>
        <xdr:cNvPr id="1" name="Chart 7"/>
        <xdr:cNvGraphicFramePr/>
      </xdr:nvGraphicFramePr>
      <xdr:xfrm>
        <a:off x="66675" y="4695825"/>
        <a:ext cx="1442085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95250</xdr:rowOff>
    </xdr:from>
    <xdr:to>
      <xdr:col>18</xdr:col>
      <xdr:colOff>28575</xdr:colOff>
      <xdr:row>55</xdr:row>
      <xdr:rowOff>95250</xdr:rowOff>
    </xdr:to>
    <xdr:graphicFrame>
      <xdr:nvGraphicFramePr>
        <xdr:cNvPr id="1" name="Chart 1"/>
        <xdr:cNvGraphicFramePr/>
      </xdr:nvGraphicFramePr>
      <xdr:xfrm>
        <a:off x="6115050" y="95250"/>
        <a:ext cx="10287000" cy="937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19050</xdr:rowOff>
    </xdr:from>
    <xdr:to>
      <xdr:col>7</xdr:col>
      <xdr:colOff>9525</xdr:colOff>
      <xdr:row>30</xdr:row>
      <xdr:rowOff>133350</xdr:rowOff>
    </xdr:to>
    <xdr:graphicFrame>
      <xdr:nvGraphicFramePr>
        <xdr:cNvPr id="1" name="Chart 8"/>
        <xdr:cNvGraphicFramePr/>
      </xdr:nvGraphicFramePr>
      <xdr:xfrm>
        <a:off x="0" y="2486025"/>
        <a:ext cx="136207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</xdr:row>
      <xdr:rowOff>28575</xdr:rowOff>
    </xdr:from>
    <xdr:to>
      <xdr:col>18</xdr:col>
      <xdr:colOff>304800</xdr:colOff>
      <xdr:row>48</xdr:row>
      <xdr:rowOff>19050</xdr:rowOff>
    </xdr:to>
    <xdr:graphicFrame>
      <xdr:nvGraphicFramePr>
        <xdr:cNvPr id="1" name="Chart 1"/>
        <xdr:cNvGraphicFramePr/>
      </xdr:nvGraphicFramePr>
      <xdr:xfrm>
        <a:off x="4972050" y="228600"/>
        <a:ext cx="10563225" cy="789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11</xdr:row>
      <xdr:rowOff>123825</xdr:rowOff>
    </xdr:from>
    <xdr:to>
      <xdr:col>9</xdr:col>
      <xdr:colOff>333375</xdr:colOff>
      <xdr:row>29</xdr:row>
      <xdr:rowOff>76200</xdr:rowOff>
    </xdr:to>
    <xdr:graphicFrame>
      <xdr:nvGraphicFramePr>
        <xdr:cNvPr id="1" name="Chart 8"/>
        <xdr:cNvGraphicFramePr/>
      </xdr:nvGraphicFramePr>
      <xdr:xfrm>
        <a:off x="9525" y="2590800"/>
        <a:ext cx="153162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0</xdr:rowOff>
    </xdr:from>
    <xdr:to>
      <xdr:col>18</xdr:col>
      <xdr:colOff>447675</xdr:colOff>
      <xdr:row>37</xdr:row>
      <xdr:rowOff>76200</xdr:rowOff>
    </xdr:to>
    <xdr:graphicFrame>
      <xdr:nvGraphicFramePr>
        <xdr:cNvPr id="1" name="Chart 1"/>
        <xdr:cNvGraphicFramePr/>
      </xdr:nvGraphicFramePr>
      <xdr:xfrm>
        <a:off x="4953000" y="200025"/>
        <a:ext cx="10725150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N42"/>
  <sheetViews>
    <sheetView tabSelected="1" zoomScale="85" zoomScaleNormal="85" workbookViewId="0" topLeftCell="A1">
      <selection activeCell="A3" sqref="A3"/>
    </sheetView>
  </sheetViews>
  <sheetFormatPr defaultColWidth="9.00390625" defaultRowHeight="12.75"/>
  <cols>
    <col min="1" max="1" width="29.125" style="3" customWidth="1"/>
    <col min="2" max="6" width="16.75390625" style="0" customWidth="1"/>
  </cols>
  <sheetData>
    <row r="1" spans="1:6" ht="16.5" thickBot="1">
      <c r="A1" s="72" t="s">
        <v>96</v>
      </c>
      <c r="B1" s="72"/>
      <c r="C1" s="72"/>
      <c r="D1" s="73"/>
      <c r="E1" s="73"/>
      <c r="F1" s="73"/>
    </row>
    <row r="2" spans="1:9" ht="15.75" thickBot="1">
      <c r="A2" s="25" t="s">
        <v>59</v>
      </c>
      <c r="B2" s="25" t="s">
        <v>0</v>
      </c>
      <c r="C2" s="25" t="s">
        <v>1</v>
      </c>
      <c r="D2" s="25" t="s">
        <v>2</v>
      </c>
      <c r="E2" s="25" t="s">
        <v>3</v>
      </c>
      <c r="F2" s="25" t="s">
        <v>4</v>
      </c>
      <c r="G2" s="2"/>
      <c r="I2" s="1"/>
    </row>
    <row r="3" spans="1:12" ht="14.25">
      <c r="A3" s="86" t="s">
        <v>121</v>
      </c>
      <c r="B3" s="87">
        <v>-0.04053192619612567</v>
      </c>
      <c r="C3" s="87">
        <v>-0.04713270743466125</v>
      </c>
      <c r="D3" s="87">
        <v>0.009528624174891896</v>
      </c>
      <c r="E3" s="87">
        <v>0.005985969605160697</v>
      </c>
      <c r="F3" s="87">
        <v>-0.018520249855787485</v>
      </c>
      <c r="G3" s="59"/>
      <c r="H3" s="59"/>
      <c r="I3" s="2"/>
      <c r="J3" s="2"/>
      <c r="K3" s="2"/>
      <c r="L3" s="2"/>
    </row>
    <row r="4" spans="1:12" ht="14.25">
      <c r="A4" s="86" t="s">
        <v>122</v>
      </c>
      <c r="B4" s="87">
        <v>-0.0019378056657748388</v>
      </c>
      <c r="C4" s="87">
        <v>-0.03050275069448216</v>
      </c>
      <c r="D4" s="87">
        <v>-0.002871089629837139</v>
      </c>
      <c r="E4" s="87">
        <v>-0.021029794775560107</v>
      </c>
      <c r="F4" s="87">
        <v>-0.021050753963190727</v>
      </c>
      <c r="G4" s="59"/>
      <c r="H4" s="59"/>
      <c r="I4" s="2"/>
      <c r="J4" s="2"/>
      <c r="K4" s="2"/>
      <c r="L4" s="2"/>
    </row>
    <row r="5" spans="1:12" ht="15" thickBot="1">
      <c r="A5" s="76" t="s">
        <v>123</v>
      </c>
      <c r="B5" s="78">
        <v>-0.03318077803203667</v>
      </c>
      <c r="C5" s="78">
        <v>-0.060485384507108275</v>
      </c>
      <c r="D5" s="78">
        <v>0.006984822464110995</v>
      </c>
      <c r="E5" s="78">
        <v>-0.20581486647776537</v>
      </c>
      <c r="F5" s="78">
        <v>-0.06376526460541138</v>
      </c>
      <c r="G5" s="59"/>
      <c r="H5" s="59"/>
      <c r="I5" s="2"/>
      <c r="J5" s="2"/>
      <c r="K5" s="2"/>
      <c r="L5" s="2"/>
    </row>
    <row r="6" spans="1:14" ht="14.25">
      <c r="A6" s="70"/>
      <c r="B6" s="69"/>
      <c r="C6" s="69"/>
      <c r="D6" s="71"/>
      <c r="E6" s="71"/>
      <c r="F6" s="71"/>
      <c r="G6" s="10"/>
      <c r="J6" s="2"/>
      <c r="K6" s="2"/>
      <c r="L6" s="2"/>
      <c r="M6" s="2"/>
      <c r="N6" s="2"/>
    </row>
    <row r="7" spans="1:14" ht="14.25">
      <c r="A7" s="70"/>
      <c r="B7" s="71"/>
      <c r="C7" s="71"/>
      <c r="D7" s="71"/>
      <c r="E7" s="71"/>
      <c r="F7" s="71"/>
      <c r="J7" s="4"/>
      <c r="K7" s="4"/>
      <c r="L7" s="4"/>
      <c r="M7" s="4"/>
      <c r="N7" s="4"/>
    </row>
    <row r="8" spans="1:6" ht="14.25">
      <c r="A8" s="70"/>
      <c r="B8" s="71"/>
      <c r="C8" s="71"/>
      <c r="D8" s="71"/>
      <c r="E8" s="71"/>
      <c r="F8" s="71"/>
    </row>
    <row r="9" spans="1:6" ht="14.25">
      <c r="A9" s="70"/>
      <c r="B9" s="71"/>
      <c r="C9" s="71"/>
      <c r="D9" s="71"/>
      <c r="E9" s="71"/>
      <c r="F9" s="71"/>
    </row>
    <row r="10" spans="1:14" ht="14.25">
      <c r="A10" s="70"/>
      <c r="B10" s="71"/>
      <c r="C10" s="71"/>
      <c r="D10" s="71"/>
      <c r="E10" s="71"/>
      <c r="F10" s="71"/>
      <c r="N10" s="10"/>
    </row>
    <row r="11" spans="1:6" ht="14.25">
      <c r="A11" s="70"/>
      <c r="B11" s="71"/>
      <c r="C11" s="71"/>
      <c r="D11" s="71"/>
      <c r="E11" s="71"/>
      <c r="F11" s="71"/>
    </row>
    <row r="12" spans="1:6" ht="14.25">
      <c r="A12" s="70"/>
      <c r="B12" s="71"/>
      <c r="C12" s="71"/>
      <c r="D12" s="71"/>
      <c r="E12" s="71"/>
      <c r="F12" s="71"/>
    </row>
    <row r="13" spans="1:6" ht="14.25">
      <c r="A13" s="70"/>
      <c r="B13" s="71"/>
      <c r="C13" s="71"/>
      <c r="D13" s="71"/>
      <c r="E13" s="71"/>
      <c r="F13" s="71"/>
    </row>
    <row r="14" spans="1:6" ht="14.25">
      <c r="A14" s="70"/>
      <c r="B14" s="71"/>
      <c r="C14" s="71"/>
      <c r="D14" s="71"/>
      <c r="E14" s="71"/>
      <c r="F14" s="71"/>
    </row>
    <row r="15" spans="1:6" ht="14.25">
      <c r="A15" s="70"/>
      <c r="B15" s="71"/>
      <c r="C15" s="71"/>
      <c r="D15" s="71"/>
      <c r="E15" s="71"/>
      <c r="F15" s="71"/>
    </row>
    <row r="16" spans="1:6" ht="14.25">
      <c r="A16" s="70"/>
      <c r="B16" s="71"/>
      <c r="C16" s="71"/>
      <c r="D16" s="71"/>
      <c r="E16" s="71"/>
      <c r="F16" s="71"/>
    </row>
    <row r="17" spans="1:6" ht="14.25">
      <c r="A17" s="70"/>
      <c r="B17" s="71"/>
      <c r="C17" s="71"/>
      <c r="D17" s="71"/>
      <c r="E17" s="71"/>
      <c r="F17" s="71"/>
    </row>
    <row r="18" spans="1:6" ht="14.25">
      <c r="A18" s="70"/>
      <c r="B18" s="71"/>
      <c r="C18" s="71"/>
      <c r="D18" s="71"/>
      <c r="E18" s="71"/>
      <c r="F18" s="71"/>
    </row>
    <row r="19" spans="1:6" ht="14.25">
      <c r="A19" s="70"/>
      <c r="B19" s="71"/>
      <c r="C19" s="71"/>
      <c r="D19" s="71"/>
      <c r="E19" s="71"/>
      <c r="F19" s="71"/>
    </row>
    <row r="20" spans="1:6" ht="14.25">
      <c r="A20" s="70"/>
      <c r="B20" s="71"/>
      <c r="C20" s="71"/>
      <c r="D20" s="71"/>
      <c r="E20" s="71"/>
      <c r="F20" s="71"/>
    </row>
    <row r="21" spans="1:6" ht="14.25">
      <c r="A21" s="70"/>
      <c r="B21" s="71"/>
      <c r="C21" s="71"/>
      <c r="D21" s="71"/>
      <c r="E21" s="71"/>
      <c r="F21" s="71"/>
    </row>
    <row r="22" spans="1:6" ht="14.25">
      <c r="A22" s="70"/>
      <c r="B22" s="71"/>
      <c r="C22" s="71"/>
      <c r="D22" s="71"/>
      <c r="E22" s="71"/>
      <c r="F22" s="71"/>
    </row>
    <row r="23" spans="1:6" ht="14.25">
      <c r="A23" s="70"/>
      <c r="B23" s="71"/>
      <c r="C23" s="71"/>
      <c r="D23" s="71"/>
      <c r="E23" s="71"/>
      <c r="F23" s="71"/>
    </row>
    <row r="24" spans="1:6" ht="14.25">
      <c r="A24" s="70"/>
      <c r="B24" s="71"/>
      <c r="C24" s="71"/>
      <c r="D24" s="71"/>
      <c r="E24" s="71"/>
      <c r="F24" s="71"/>
    </row>
    <row r="25" spans="1:6" ht="14.25">
      <c r="A25" s="70"/>
      <c r="B25" s="71"/>
      <c r="C25" s="71"/>
      <c r="D25" s="71"/>
      <c r="E25" s="71"/>
      <c r="F25" s="71"/>
    </row>
    <row r="26" spans="1:6" ht="15" thickBot="1">
      <c r="A26" s="70"/>
      <c r="B26" s="71"/>
      <c r="C26" s="71"/>
      <c r="D26" s="71"/>
      <c r="E26" s="71"/>
      <c r="F26" s="71"/>
    </row>
    <row r="27" spans="1:6" ht="30.75" thickBot="1">
      <c r="A27" s="25" t="s">
        <v>86</v>
      </c>
      <c r="B27" s="18" t="s">
        <v>91</v>
      </c>
      <c r="C27" s="18" t="s">
        <v>72</v>
      </c>
      <c r="D27" s="75"/>
      <c r="E27" s="71"/>
      <c r="F27" s="71"/>
    </row>
    <row r="28" spans="1:6" ht="14.25">
      <c r="A28" s="27" t="s">
        <v>1</v>
      </c>
      <c r="B28" s="28">
        <v>-0.03050275069448216</v>
      </c>
      <c r="C28" s="66">
        <v>-0.060485384507108275</v>
      </c>
      <c r="D28" s="75"/>
      <c r="E28" s="71"/>
      <c r="F28" s="71"/>
    </row>
    <row r="29" spans="1:6" ht="14.25">
      <c r="A29" s="27" t="s">
        <v>8</v>
      </c>
      <c r="B29" s="28">
        <v>-0.02679746988888898</v>
      </c>
      <c r="C29" s="66">
        <v>0.08914414096501755</v>
      </c>
      <c r="D29" s="75"/>
      <c r="E29" s="71"/>
      <c r="F29" s="71"/>
    </row>
    <row r="30" spans="1:6" ht="14.25">
      <c r="A30" s="27" t="s">
        <v>106</v>
      </c>
      <c r="B30" s="28">
        <v>-0.021609592425043123</v>
      </c>
      <c r="C30" s="66">
        <v>0.00032504183815551535</v>
      </c>
      <c r="D30" s="75"/>
      <c r="E30" s="71"/>
      <c r="F30" s="71"/>
    </row>
    <row r="31" spans="1:6" ht="14.25">
      <c r="A31" s="27" t="s">
        <v>10</v>
      </c>
      <c r="B31" s="28">
        <v>-0.016917766235442055</v>
      </c>
      <c r="C31" s="66">
        <v>0.15437884034033678</v>
      </c>
      <c r="D31" s="75"/>
      <c r="E31" s="71"/>
      <c r="F31" s="71"/>
    </row>
    <row r="32" spans="1:6" ht="28.5">
      <c r="A32" s="27" t="s">
        <v>5</v>
      </c>
      <c r="B32" s="28">
        <v>-0.015566253088408977</v>
      </c>
      <c r="C32" s="66">
        <v>0.17587313043826946</v>
      </c>
      <c r="D32" s="75"/>
      <c r="E32" s="71"/>
      <c r="F32" s="71"/>
    </row>
    <row r="33" spans="1:6" ht="14.25">
      <c r="A33" s="27" t="s">
        <v>55</v>
      </c>
      <c r="B33" s="28">
        <v>-0.014834989714020863</v>
      </c>
      <c r="C33" s="66">
        <v>0.2756793261609747</v>
      </c>
      <c r="D33" s="75"/>
      <c r="E33" s="71"/>
      <c r="F33" s="71"/>
    </row>
    <row r="34" spans="1:6" ht="14.25">
      <c r="A34" s="27" t="s">
        <v>76</v>
      </c>
      <c r="B34" s="28">
        <v>-0.009526908545293478</v>
      </c>
      <c r="C34" s="66">
        <v>0.1615433538265847</v>
      </c>
      <c r="D34" s="75"/>
      <c r="E34" s="71"/>
      <c r="F34" s="71"/>
    </row>
    <row r="35" spans="1:6" ht="14.25">
      <c r="A35" s="27" t="s">
        <v>6</v>
      </c>
      <c r="B35" s="28">
        <v>-0.003623417350157254</v>
      </c>
      <c r="C35" s="66">
        <v>0.17956971321338644</v>
      </c>
      <c r="D35" s="75"/>
      <c r="E35" s="71"/>
      <c r="F35" s="71"/>
    </row>
    <row r="36" spans="1:6" ht="14.25">
      <c r="A36" s="27" t="s">
        <v>0</v>
      </c>
      <c r="B36" s="28">
        <v>-0.0019378056657748388</v>
      </c>
      <c r="C36" s="66">
        <v>-0.03318077803203667</v>
      </c>
      <c r="D36" s="75"/>
      <c r="E36" s="71"/>
      <c r="F36" s="71"/>
    </row>
    <row r="37" spans="1:6" ht="14.25">
      <c r="A37" s="27" t="s">
        <v>11</v>
      </c>
      <c r="B37" s="28">
        <v>0.009936481107490458</v>
      </c>
      <c r="C37" s="66">
        <v>0.164851446510337</v>
      </c>
      <c r="D37" s="75"/>
      <c r="E37" s="71"/>
      <c r="F37" s="71"/>
    </row>
    <row r="38" spans="1:6" ht="14.25">
      <c r="A38" s="27" t="s">
        <v>9</v>
      </c>
      <c r="B38" s="28">
        <v>0.011544036638603705</v>
      </c>
      <c r="C38" s="66">
        <v>0.07528240394468666</v>
      </c>
      <c r="D38" s="75"/>
      <c r="E38" s="71"/>
      <c r="F38" s="71"/>
    </row>
    <row r="39" spans="1:6" ht="14.25">
      <c r="A39" s="27" t="s">
        <v>12</v>
      </c>
      <c r="B39" s="28">
        <v>0.013128195366039375</v>
      </c>
      <c r="C39" s="66">
        <v>0.198991044920225</v>
      </c>
      <c r="D39" s="75"/>
      <c r="E39" s="71"/>
      <c r="F39" s="71"/>
    </row>
    <row r="40" spans="1:6" ht="15" thickBot="1">
      <c r="A40" s="76" t="s">
        <v>7</v>
      </c>
      <c r="B40" s="77">
        <v>0.021701862333566302</v>
      </c>
      <c r="C40" s="78">
        <v>0.126642975837433</v>
      </c>
      <c r="D40" s="75"/>
      <c r="E40" s="71"/>
      <c r="F40" s="71"/>
    </row>
    <row r="41" spans="1:6" ht="14.25">
      <c r="A41" s="70"/>
      <c r="B41" s="71"/>
      <c r="C41" s="71"/>
      <c r="D41" s="75"/>
      <c r="E41" s="71"/>
      <c r="F41" s="71"/>
    </row>
    <row r="42" spans="1:6" ht="14.25">
      <c r="A42" s="70"/>
      <c r="B42" s="71"/>
      <c r="C42" s="71"/>
      <c r="D42" s="75"/>
      <c r="E42" s="71"/>
      <c r="F42" s="71"/>
    </row>
  </sheetData>
  <autoFilter ref="A27:C27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6"/>
  <sheetViews>
    <sheetView zoomScale="85" zoomScaleNormal="85" workbookViewId="0" topLeftCell="A1">
      <selection activeCell="B3" sqref="B3"/>
    </sheetView>
  </sheetViews>
  <sheetFormatPr defaultColWidth="9.00390625" defaultRowHeight="12.75"/>
  <cols>
    <col min="1" max="1" width="4.75390625" style="31" customWidth="1"/>
    <col min="2" max="2" width="37.00390625" style="29" bestFit="1" customWidth="1"/>
    <col min="3" max="4" width="12.75390625" style="31" customWidth="1"/>
    <col min="5" max="5" width="16.75390625" style="6" customWidth="1"/>
    <col min="6" max="6" width="14.75390625" style="12" customWidth="1"/>
    <col min="7" max="7" width="14.75390625" style="6" customWidth="1"/>
    <col min="8" max="8" width="12.75390625" style="12" customWidth="1"/>
    <col min="9" max="9" width="39.125" style="29" bestFit="1" customWidth="1"/>
    <col min="10" max="10" width="34.75390625" style="29" customWidth="1"/>
    <col min="11" max="11" width="35.875" style="29" customWidth="1"/>
    <col min="12" max="16384" width="9.125" style="29" customWidth="1"/>
  </cols>
  <sheetData>
    <row r="1" spans="1:10" ht="16.5" thickBot="1">
      <c r="A1" s="177" t="s">
        <v>117</v>
      </c>
      <c r="B1" s="177"/>
      <c r="C1" s="177"/>
      <c r="D1" s="177"/>
      <c r="E1" s="177"/>
      <c r="F1" s="177"/>
      <c r="G1" s="177"/>
      <c r="H1" s="177"/>
      <c r="I1" s="177"/>
      <c r="J1" s="177"/>
    </row>
    <row r="2" spans="1:10" ht="30.75" thickBot="1">
      <c r="A2" s="15" t="s">
        <v>41</v>
      </c>
      <c r="B2" s="48" t="s">
        <v>25</v>
      </c>
      <c r="C2" s="18" t="s">
        <v>36</v>
      </c>
      <c r="D2" s="18" t="s">
        <v>37</v>
      </c>
      <c r="E2" s="17" t="s">
        <v>42</v>
      </c>
      <c r="F2" s="17" t="s">
        <v>65</v>
      </c>
      <c r="G2" s="17" t="s">
        <v>66</v>
      </c>
      <c r="H2" s="18" t="s">
        <v>67</v>
      </c>
      <c r="I2" s="18" t="s">
        <v>16</v>
      </c>
      <c r="J2" s="18" t="s">
        <v>17</v>
      </c>
    </row>
    <row r="3" spans="1:11" ht="14.25" customHeight="1">
      <c r="A3" s="21">
        <v>1</v>
      </c>
      <c r="B3" s="109" t="s">
        <v>85</v>
      </c>
      <c r="C3" s="110" t="s">
        <v>39</v>
      </c>
      <c r="D3" s="111" t="s">
        <v>38</v>
      </c>
      <c r="E3" s="112">
        <v>11707470.96</v>
      </c>
      <c r="F3" s="113">
        <v>172950</v>
      </c>
      <c r="G3" s="112">
        <v>67.69280693842151</v>
      </c>
      <c r="H3" s="53">
        <v>100</v>
      </c>
      <c r="I3" s="109" t="s">
        <v>97</v>
      </c>
      <c r="J3" s="114" t="s">
        <v>78</v>
      </c>
      <c r="K3" s="49"/>
    </row>
    <row r="4" spans="1:11" ht="14.25">
      <c r="A4" s="21">
        <v>2</v>
      </c>
      <c r="B4" s="109" t="s">
        <v>109</v>
      </c>
      <c r="C4" s="110" t="s">
        <v>39</v>
      </c>
      <c r="D4" s="111" t="s">
        <v>38</v>
      </c>
      <c r="E4" s="112">
        <v>945296.1601</v>
      </c>
      <c r="F4" s="113">
        <v>648</v>
      </c>
      <c r="G4" s="112">
        <v>1458.7903705246913</v>
      </c>
      <c r="H4" s="53">
        <v>5000</v>
      </c>
      <c r="I4" s="109" t="s">
        <v>22</v>
      </c>
      <c r="J4" s="114" t="s">
        <v>35</v>
      </c>
      <c r="K4" s="50"/>
    </row>
    <row r="5" spans="1:10" ht="15.75" thickBot="1">
      <c r="A5" s="178" t="s">
        <v>50</v>
      </c>
      <c r="B5" s="179"/>
      <c r="C5" s="115" t="s">
        <v>51</v>
      </c>
      <c r="D5" s="115" t="s">
        <v>51</v>
      </c>
      <c r="E5" s="97">
        <f>SUM(E3:E4)</f>
        <v>12652767.1201</v>
      </c>
      <c r="F5" s="98">
        <f>SUM(F3:F4)</f>
        <v>173598</v>
      </c>
      <c r="G5" s="115" t="s">
        <v>51</v>
      </c>
      <c r="H5" s="115" t="s">
        <v>51</v>
      </c>
      <c r="I5" s="115" t="s">
        <v>51</v>
      </c>
      <c r="J5" s="115" t="s">
        <v>51</v>
      </c>
    </row>
    <row r="6" spans="1:10" ht="15" thickBot="1">
      <c r="A6" s="195"/>
      <c r="B6" s="195"/>
      <c r="C6" s="195"/>
      <c r="D6" s="195"/>
      <c r="E6" s="195"/>
      <c r="F6" s="195"/>
      <c r="G6" s="195"/>
      <c r="H6" s="195"/>
      <c r="I6" s="170"/>
      <c r="J6" s="170"/>
    </row>
  </sheetData>
  <mergeCells count="3">
    <mergeCell ref="A1:J1"/>
    <mergeCell ref="A5:B5"/>
    <mergeCell ref="A6:H6"/>
  </mergeCells>
  <printOptions/>
  <pageMargins left="0.75" right="0.75" top="1" bottom="1" header="0.5" footer="0.5"/>
  <pageSetup fitToHeight="1" fitToWidth="1" horizontalDpi="600" verticalDpi="600" orientation="landscape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12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375" style="31" customWidth="1"/>
    <col min="2" max="2" width="46.75390625" style="31" customWidth="1"/>
    <col min="3" max="4" width="14.75390625" style="30" customWidth="1"/>
    <col min="5" max="8" width="12.75390625" style="31" customWidth="1"/>
    <col min="9" max="9" width="16.125" style="31" bestFit="1" customWidth="1"/>
    <col min="10" max="10" width="19.125" style="31" customWidth="1"/>
    <col min="11" max="11" width="21.375" style="31" bestFit="1" customWidth="1"/>
    <col min="12" max="16384" width="9.125" style="31" customWidth="1"/>
  </cols>
  <sheetData>
    <row r="1" spans="1:10" s="51" customFormat="1" ht="16.5" thickBot="1">
      <c r="A1" s="193" t="s">
        <v>118</v>
      </c>
      <c r="B1" s="193"/>
      <c r="C1" s="193"/>
      <c r="D1" s="193"/>
      <c r="E1" s="193"/>
      <c r="F1" s="193"/>
      <c r="G1" s="193"/>
      <c r="H1" s="193"/>
      <c r="I1" s="193"/>
      <c r="J1" s="193"/>
    </row>
    <row r="2" spans="1:11" s="22" customFormat="1" ht="15.75" customHeight="1" thickBot="1">
      <c r="A2" s="184" t="s">
        <v>41</v>
      </c>
      <c r="B2" s="101"/>
      <c r="C2" s="102"/>
      <c r="D2" s="103"/>
      <c r="E2" s="186" t="s">
        <v>69</v>
      </c>
      <c r="F2" s="186"/>
      <c r="G2" s="186"/>
      <c r="H2" s="186"/>
      <c r="I2" s="186"/>
      <c r="J2" s="186"/>
      <c r="K2" s="186"/>
    </row>
    <row r="3" spans="1:11" s="22" customFormat="1" ht="60.75" thickBot="1">
      <c r="A3" s="185"/>
      <c r="B3" s="104" t="s">
        <v>25</v>
      </c>
      <c r="C3" s="26" t="s">
        <v>13</v>
      </c>
      <c r="D3" s="26" t="s">
        <v>14</v>
      </c>
      <c r="E3" s="17" t="s">
        <v>92</v>
      </c>
      <c r="F3" s="17" t="s">
        <v>101</v>
      </c>
      <c r="G3" s="17" t="s">
        <v>102</v>
      </c>
      <c r="H3" s="17" t="s">
        <v>90</v>
      </c>
      <c r="I3" s="17" t="s">
        <v>103</v>
      </c>
      <c r="J3" s="17" t="s">
        <v>52</v>
      </c>
      <c r="K3" s="18" t="s">
        <v>93</v>
      </c>
    </row>
    <row r="4" spans="1:11" s="22" customFormat="1" ht="14.25" collapsed="1">
      <c r="A4" s="21">
        <v>1</v>
      </c>
      <c r="B4" s="27" t="s">
        <v>109</v>
      </c>
      <c r="C4" s="105">
        <v>38945</v>
      </c>
      <c r="D4" s="105">
        <v>39016</v>
      </c>
      <c r="E4" s="99">
        <v>-0.00527710374355439</v>
      </c>
      <c r="F4" s="99" t="s">
        <v>124</v>
      </c>
      <c r="G4" s="99">
        <v>-0.1111030283815978</v>
      </c>
      <c r="H4" s="99">
        <v>-0.12400282865628443</v>
      </c>
      <c r="I4" s="99">
        <v>-0.10940677440272539</v>
      </c>
      <c r="J4" s="106">
        <v>-0.7082419258950617</v>
      </c>
      <c r="K4" s="123">
        <v>-0.09195729027517852</v>
      </c>
    </row>
    <row r="5" spans="1:11" s="22" customFormat="1" ht="14.25" collapsed="1">
      <c r="A5" s="21">
        <v>2</v>
      </c>
      <c r="B5" s="27" t="s">
        <v>85</v>
      </c>
      <c r="C5" s="105">
        <v>40555</v>
      </c>
      <c r="D5" s="105">
        <v>40626</v>
      </c>
      <c r="E5" s="99">
        <v>-0.036824404182827064</v>
      </c>
      <c r="F5" s="99">
        <v>-0.06124436958415502</v>
      </c>
      <c r="G5" s="99">
        <v>-0.007049605475311971</v>
      </c>
      <c r="H5" s="99">
        <v>0.040833338910675865</v>
      </c>
      <c r="I5" s="99">
        <v>-0.01812375480809736</v>
      </c>
      <c r="J5" s="106">
        <v>-0.32307193061577677</v>
      </c>
      <c r="K5" s="124">
        <v>-0.04560685932119746</v>
      </c>
    </row>
    <row r="6" spans="1:11" s="22" customFormat="1" ht="15.75" collapsed="1" thickBot="1">
      <c r="A6" s="171"/>
      <c r="B6" s="172" t="s">
        <v>105</v>
      </c>
      <c r="C6" s="173" t="s">
        <v>51</v>
      </c>
      <c r="D6" s="173" t="s">
        <v>51</v>
      </c>
      <c r="E6" s="174">
        <f>AVERAGE(E4:E5)</f>
        <v>-0.021050753963190727</v>
      </c>
      <c r="F6" s="174">
        <f>AVERAGE(F4:F5)</f>
        <v>-0.06124436958415502</v>
      </c>
      <c r="G6" s="174">
        <f>AVERAGE(G4:G5)</f>
        <v>-0.059076316928454886</v>
      </c>
      <c r="H6" s="174">
        <f>AVERAGE(H4:H5)</f>
        <v>-0.04158474487280428</v>
      </c>
      <c r="I6" s="174">
        <f>AVERAGE(I4:I5)</f>
        <v>-0.06376526460541138</v>
      </c>
      <c r="J6" s="173" t="s">
        <v>51</v>
      </c>
      <c r="K6" s="173" t="s">
        <v>51</v>
      </c>
    </row>
    <row r="7" spans="1:11" s="22" customFormat="1" ht="14.25" hidden="1">
      <c r="A7" s="198" t="s">
        <v>94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</row>
    <row r="8" spans="1:11" s="22" customFormat="1" ht="15" hidden="1" thickBot="1">
      <c r="A8" s="197" t="s">
        <v>95</v>
      </c>
      <c r="B8" s="197"/>
      <c r="C8" s="197"/>
      <c r="D8" s="197"/>
      <c r="E8" s="197"/>
      <c r="F8" s="197"/>
      <c r="G8" s="197"/>
      <c r="H8" s="197"/>
      <c r="I8" s="197"/>
      <c r="J8" s="197"/>
      <c r="K8" s="197"/>
    </row>
    <row r="9" spans="3:4" s="22" customFormat="1" ht="15.75" customHeight="1" hidden="1">
      <c r="C9" s="65"/>
      <c r="D9" s="65"/>
    </row>
    <row r="10" spans="1:11" ht="15" thickBot="1">
      <c r="A10" s="196"/>
      <c r="B10" s="196"/>
      <c r="C10" s="196"/>
      <c r="D10" s="196"/>
      <c r="E10" s="196"/>
      <c r="F10" s="196"/>
      <c r="G10" s="196"/>
      <c r="H10" s="196"/>
      <c r="I10" s="175"/>
      <c r="J10" s="175"/>
      <c r="K10" s="175"/>
    </row>
    <row r="11" spans="2:5" ht="14.25">
      <c r="B11" s="29"/>
      <c r="C11" s="107"/>
      <c r="E11" s="107"/>
    </row>
    <row r="12" spans="5:6" ht="14.25">
      <c r="E12" s="107"/>
      <c r="F12" s="107"/>
    </row>
  </sheetData>
  <mergeCells count="6">
    <mergeCell ref="A10:H10"/>
    <mergeCell ref="A8:K8"/>
    <mergeCell ref="A1:J1"/>
    <mergeCell ref="A2:A3"/>
    <mergeCell ref="E2:K2"/>
    <mergeCell ref="A7:K7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H119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00390625" style="20" customWidth="1"/>
    <col min="2" max="2" width="50.75390625" style="20" customWidth="1"/>
    <col min="3" max="3" width="24.75390625" style="20" customWidth="1"/>
    <col min="4" max="4" width="24.75390625" style="52" customWidth="1"/>
    <col min="5" max="7" width="24.75390625" style="20" customWidth="1"/>
    <col min="8" max="16384" width="9.125" style="20" customWidth="1"/>
  </cols>
  <sheetData>
    <row r="1" spans="1:7" s="29" customFormat="1" ht="16.5" thickBot="1">
      <c r="A1" s="189" t="s">
        <v>119</v>
      </c>
      <c r="B1" s="189"/>
      <c r="C1" s="189"/>
      <c r="D1" s="189"/>
      <c r="E1" s="189"/>
      <c r="F1" s="189"/>
      <c r="G1" s="189"/>
    </row>
    <row r="2" spans="1:7" s="29" customFormat="1" ht="15.75" customHeight="1" thickBot="1">
      <c r="A2" s="201" t="s">
        <v>41</v>
      </c>
      <c r="B2" s="89"/>
      <c r="C2" s="190" t="s">
        <v>26</v>
      </c>
      <c r="D2" s="199"/>
      <c r="E2" s="200" t="s">
        <v>68</v>
      </c>
      <c r="F2" s="176"/>
      <c r="G2" s="90"/>
    </row>
    <row r="3" spans="1:7" s="29" customFormat="1" ht="45.75" thickBot="1">
      <c r="A3" s="185"/>
      <c r="B3" s="35" t="s">
        <v>25</v>
      </c>
      <c r="C3" s="35" t="s">
        <v>53</v>
      </c>
      <c r="D3" s="35" t="s">
        <v>28</v>
      </c>
      <c r="E3" s="35" t="s">
        <v>29</v>
      </c>
      <c r="F3" s="35" t="s">
        <v>28</v>
      </c>
      <c r="G3" s="36" t="s">
        <v>99</v>
      </c>
    </row>
    <row r="4" spans="1:7" s="29" customFormat="1" ht="14.25">
      <c r="A4" s="21">
        <v>1</v>
      </c>
      <c r="B4" s="37" t="s">
        <v>109</v>
      </c>
      <c r="C4" s="38">
        <v>-5.014890000000014</v>
      </c>
      <c r="D4" s="99">
        <v>-0.005277103743529346</v>
      </c>
      <c r="E4" s="39">
        <v>0</v>
      </c>
      <c r="F4" s="99">
        <v>0</v>
      </c>
      <c r="G4" s="40">
        <v>0</v>
      </c>
    </row>
    <row r="5" spans="1:7" s="29" customFormat="1" ht="14.25">
      <c r="A5" s="21">
        <v>2</v>
      </c>
      <c r="B5" s="37" t="s">
        <v>85</v>
      </c>
      <c r="C5" s="38">
        <v>-447.6033699999992</v>
      </c>
      <c r="D5" s="99">
        <v>-0.03682440418280841</v>
      </c>
      <c r="E5" s="39">
        <v>0</v>
      </c>
      <c r="F5" s="99">
        <v>0</v>
      </c>
      <c r="G5" s="40">
        <v>0</v>
      </c>
    </row>
    <row r="6" spans="1:7" s="29" customFormat="1" ht="15.75" thickBot="1">
      <c r="A6" s="118"/>
      <c r="B6" s="91" t="s">
        <v>50</v>
      </c>
      <c r="C6" s="92">
        <v>-452.6182599999992</v>
      </c>
      <c r="D6" s="96">
        <v>-0.03453681420824769</v>
      </c>
      <c r="E6" s="93">
        <v>0</v>
      </c>
      <c r="F6" s="96">
        <v>0</v>
      </c>
      <c r="G6" s="119">
        <v>0</v>
      </c>
    </row>
    <row r="7" spans="1:8" s="29" customFormat="1" ht="15" customHeight="1" thickBot="1">
      <c r="A7" s="180"/>
      <c r="B7" s="180"/>
      <c r="C7" s="180"/>
      <c r="D7" s="180"/>
      <c r="E7" s="180"/>
      <c r="F7" s="180"/>
      <c r="G7" s="180"/>
      <c r="H7" s="7"/>
    </row>
    <row r="8" s="29" customFormat="1" ht="14.25">
      <c r="D8" s="6"/>
    </row>
    <row r="9" s="29" customFormat="1" ht="14.25">
      <c r="D9" s="6"/>
    </row>
    <row r="10" s="29" customFormat="1" ht="14.25">
      <c r="D10" s="6"/>
    </row>
    <row r="11" s="29" customFormat="1" ht="14.25">
      <c r="D11" s="6"/>
    </row>
    <row r="12" s="29" customFormat="1" ht="14.25">
      <c r="D12" s="6"/>
    </row>
    <row r="13" s="29" customFormat="1" ht="14.25">
      <c r="D13" s="6"/>
    </row>
    <row r="14" s="29" customFormat="1" ht="14.25">
      <c r="D14" s="6"/>
    </row>
    <row r="15" s="29" customFormat="1" ht="14.25">
      <c r="D15" s="6"/>
    </row>
    <row r="16" s="29" customFormat="1" ht="14.25">
      <c r="D16" s="6"/>
    </row>
    <row r="17" s="29" customFormat="1" ht="14.25">
      <c r="D17" s="6"/>
    </row>
    <row r="18" s="29" customFormat="1" ht="14.25">
      <c r="D18" s="6"/>
    </row>
    <row r="19" s="29" customFormat="1" ht="14.25">
      <c r="D19" s="6"/>
    </row>
    <row r="20" s="29" customFormat="1" ht="14.25">
      <c r="D20" s="6"/>
    </row>
    <row r="21" s="29" customFormat="1" ht="14.25">
      <c r="D21" s="6"/>
    </row>
    <row r="22" s="29" customFormat="1" ht="14.25">
      <c r="D22" s="6"/>
    </row>
    <row r="23" s="29" customFormat="1" ht="14.25">
      <c r="D23" s="6"/>
    </row>
    <row r="24" s="29" customFormat="1" ht="14.25">
      <c r="D24" s="6"/>
    </row>
    <row r="25" s="29" customFormat="1" ht="14.25">
      <c r="D25" s="6"/>
    </row>
    <row r="26" s="29" customFormat="1" ht="14.25">
      <c r="D26" s="6"/>
    </row>
    <row r="27" s="29" customFormat="1" ht="14.25">
      <c r="D27" s="6"/>
    </row>
    <row r="28" s="29" customFormat="1" ht="14.25">
      <c r="D28" s="6"/>
    </row>
    <row r="29" spans="2:5" s="29" customFormat="1" ht="15" thickBot="1">
      <c r="B29" s="80"/>
      <c r="C29" s="80"/>
      <c r="D29" s="81"/>
      <c r="E29" s="80"/>
    </row>
    <row r="30" s="29" customFormat="1" ht="14.25"/>
    <row r="31" s="29" customFormat="1" ht="14.25"/>
    <row r="32" s="29" customFormat="1" ht="14.25"/>
    <row r="33" s="29" customFormat="1" ht="14.25"/>
    <row r="34" s="29" customFormat="1" ht="14.25"/>
    <row r="35" spans="2:5" s="29" customFormat="1" ht="30.75" thickBot="1">
      <c r="B35" s="47" t="s">
        <v>25</v>
      </c>
      <c r="C35" s="35" t="s">
        <v>57</v>
      </c>
      <c r="D35" s="35" t="s">
        <v>58</v>
      </c>
      <c r="E35" s="36" t="s">
        <v>54</v>
      </c>
    </row>
    <row r="36" spans="2:5" s="29" customFormat="1" ht="14.25">
      <c r="B36" s="131" t="str">
        <f aca="true" t="shared" si="0" ref="B36:D37">B4</f>
        <v>ТАСК Універсал</v>
      </c>
      <c r="C36" s="132">
        <f t="shared" si="0"/>
        <v>-5.014890000000014</v>
      </c>
      <c r="D36" s="159">
        <f t="shared" si="0"/>
        <v>-0.005277103743529346</v>
      </c>
      <c r="E36" s="133">
        <f>G4</f>
        <v>0</v>
      </c>
    </row>
    <row r="37" spans="2:6" ht="14.25">
      <c r="B37" s="37" t="str">
        <f t="shared" si="0"/>
        <v>Індекс Української Біржі</v>
      </c>
      <c r="C37" s="38">
        <f t="shared" si="0"/>
        <v>-447.6033699999992</v>
      </c>
      <c r="D37" s="160">
        <f t="shared" si="0"/>
        <v>-0.03682440418280841</v>
      </c>
      <c r="E37" s="40">
        <f>G5</f>
        <v>0</v>
      </c>
      <c r="F37" s="19"/>
    </row>
    <row r="38" spans="2:6" ht="14.25">
      <c r="B38" s="37"/>
      <c r="C38" s="38"/>
      <c r="D38" s="160"/>
      <c r="E38" s="40"/>
      <c r="F38" s="19"/>
    </row>
    <row r="39" spans="2:6" ht="14.25">
      <c r="B39" s="161"/>
      <c r="C39" s="162"/>
      <c r="D39" s="163"/>
      <c r="E39" s="164"/>
      <c r="F39" s="19"/>
    </row>
    <row r="40" spans="2:6" ht="14.25">
      <c r="B40" s="29"/>
      <c r="C40" s="165"/>
      <c r="D40" s="6"/>
      <c r="F40" s="19"/>
    </row>
    <row r="41" spans="2:6" ht="14.25">
      <c r="B41" s="29"/>
      <c r="C41" s="29"/>
      <c r="D41" s="6"/>
      <c r="F41" s="19"/>
    </row>
    <row r="42" spans="2:6" ht="14.25">
      <c r="B42" s="29"/>
      <c r="C42" s="29"/>
      <c r="D42" s="6"/>
      <c r="F42" s="19"/>
    </row>
    <row r="43" spans="2:6" ht="14.25">
      <c r="B43" s="29"/>
      <c r="C43" s="29"/>
      <c r="D43" s="6"/>
      <c r="F43" s="19"/>
    </row>
    <row r="44" spans="2:6" ht="14.25">
      <c r="B44" s="29"/>
      <c r="C44" s="29"/>
      <c r="D44" s="6"/>
      <c r="F44" s="19"/>
    </row>
    <row r="45" spans="2:6" ht="14.25">
      <c r="B45" s="29"/>
      <c r="C45" s="29"/>
      <c r="D45" s="6"/>
      <c r="F45" s="19"/>
    </row>
    <row r="46" spans="2:6" ht="14.25">
      <c r="B46" s="29"/>
      <c r="C46" s="29"/>
      <c r="D46" s="6"/>
      <c r="F46" s="19"/>
    </row>
    <row r="47" spans="2:4" ht="14.25">
      <c r="B47" s="29"/>
      <c r="C47" s="29"/>
      <c r="D47" s="6"/>
    </row>
    <row r="48" spans="2:4" ht="14.25">
      <c r="B48" s="29"/>
      <c r="C48" s="29"/>
      <c r="D48" s="6"/>
    </row>
    <row r="49" spans="2:4" ht="14.25">
      <c r="B49" s="29"/>
      <c r="C49" s="29"/>
      <c r="D49" s="6"/>
    </row>
    <row r="50" spans="2:4" ht="14.25">
      <c r="B50" s="29"/>
      <c r="C50" s="29"/>
      <c r="D50" s="6"/>
    </row>
    <row r="51" spans="2:4" ht="14.25">
      <c r="B51" s="29"/>
      <c r="C51" s="29"/>
      <c r="D51" s="6"/>
    </row>
    <row r="52" spans="2:4" ht="14.25">
      <c r="B52" s="29"/>
      <c r="C52" s="29"/>
      <c r="D52" s="6"/>
    </row>
    <row r="53" spans="2:4" ht="14.25">
      <c r="B53" s="29"/>
      <c r="C53" s="29"/>
      <c r="D53" s="6"/>
    </row>
    <row r="54" spans="2:4" ht="14.25">
      <c r="B54" s="29"/>
      <c r="C54" s="29"/>
      <c r="D54" s="6"/>
    </row>
    <row r="55" spans="2:4" ht="14.25">
      <c r="B55" s="29"/>
      <c r="C55" s="29"/>
      <c r="D55" s="6"/>
    </row>
    <row r="56" spans="2:4" ht="14.25">
      <c r="B56" s="29"/>
      <c r="C56" s="29"/>
      <c r="D56" s="6"/>
    </row>
    <row r="57" spans="2:4" ht="14.25">
      <c r="B57" s="29"/>
      <c r="C57" s="29"/>
      <c r="D57" s="6"/>
    </row>
    <row r="58" spans="2:4" ht="14.25">
      <c r="B58" s="29"/>
      <c r="C58" s="29"/>
      <c r="D58" s="6"/>
    </row>
    <row r="59" spans="2:4" ht="14.25">
      <c r="B59" s="29"/>
      <c r="C59" s="29"/>
      <c r="D59" s="6"/>
    </row>
    <row r="60" spans="2:4" ht="14.25">
      <c r="B60" s="29"/>
      <c r="C60" s="29"/>
      <c r="D60" s="6"/>
    </row>
    <row r="61" spans="2:4" ht="14.25">
      <c r="B61" s="29"/>
      <c r="C61" s="29"/>
      <c r="D61" s="6"/>
    </row>
    <row r="62" spans="2:4" ht="14.25">
      <c r="B62" s="29"/>
      <c r="C62" s="29"/>
      <c r="D62" s="6"/>
    </row>
    <row r="63" spans="2:4" ht="14.25">
      <c r="B63" s="29"/>
      <c r="C63" s="29"/>
      <c r="D63" s="6"/>
    </row>
    <row r="64" spans="2:4" ht="14.25">
      <c r="B64" s="29"/>
      <c r="C64" s="29"/>
      <c r="D64" s="6"/>
    </row>
    <row r="65" spans="2:4" ht="14.25">
      <c r="B65" s="29"/>
      <c r="C65" s="29"/>
      <c r="D65" s="6"/>
    </row>
    <row r="66" spans="2:4" ht="14.25">
      <c r="B66" s="29"/>
      <c r="C66" s="29"/>
      <c r="D66" s="6"/>
    </row>
    <row r="67" spans="2:4" ht="14.25">
      <c r="B67" s="29"/>
      <c r="C67" s="29"/>
      <c r="D67" s="6"/>
    </row>
    <row r="68" spans="2:4" ht="14.25">
      <c r="B68" s="29"/>
      <c r="C68" s="29"/>
      <c r="D68" s="6"/>
    </row>
    <row r="69" spans="2:4" ht="14.25">
      <c r="B69" s="29"/>
      <c r="C69" s="29"/>
      <c r="D69" s="6"/>
    </row>
    <row r="70" spans="2:4" ht="14.25">
      <c r="B70" s="29"/>
      <c r="C70" s="29"/>
      <c r="D70" s="6"/>
    </row>
    <row r="71" spans="2:4" ht="14.25">
      <c r="B71" s="29"/>
      <c r="C71" s="29"/>
      <c r="D71" s="6"/>
    </row>
    <row r="72" spans="2:4" ht="14.25">
      <c r="B72" s="29"/>
      <c r="C72" s="29"/>
      <c r="D72" s="6"/>
    </row>
    <row r="73" spans="2:4" ht="14.25">
      <c r="B73" s="29"/>
      <c r="C73" s="29"/>
      <c r="D73" s="6"/>
    </row>
    <row r="74" spans="2:4" ht="14.25">
      <c r="B74" s="29"/>
      <c r="C74" s="29"/>
      <c r="D74" s="6"/>
    </row>
    <row r="75" spans="2:4" ht="14.25">
      <c r="B75" s="29"/>
      <c r="C75" s="29"/>
      <c r="D75" s="6"/>
    </row>
    <row r="76" spans="2:4" ht="14.25">
      <c r="B76" s="29"/>
      <c r="C76" s="29"/>
      <c r="D76" s="6"/>
    </row>
    <row r="77" spans="2:4" ht="14.25">
      <c r="B77" s="29"/>
      <c r="C77" s="29"/>
      <c r="D77" s="6"/>
    </row>
    <row r="78" spans="2:4" ht="14.25">
      <c r="B78" s="29"/>
      <c r="C78" s="29"/>
      <c r="D78" s="6"/>
    </row>
    <row r="79" spans="2:4" ht="14.25">
      <c r="B79" s="29"/>
      <c r="C79" s="29"/>
      <c r="D79" s="6"/>
    </row>
    <row r="80" spans="2:4" ht="14.25">
      <c r="B80" s="29"/>
      <c r="C80" s="29"/>
      <c r="D80" s="6"/>
    </row>
    <row r="81" spans="2:4" ht="14.25">
      <c r="B81" s="29"/>
      <c r="C81" s="29"/>
      <c r="D81" s="6"/>
    </row>
    <row r="82" spans="2:4" ht="14.25">
      <c r="B82" s="29"/>
      <c r="C82" s="29"/>
      <c r="D82" s="6"/>
    </row>
    <row r="83" spans="2:4" ht="14.25">
      <c r="B83" s="29"/>
      <c r="C83" s="29"/>
      <c r="D83" s="6"/>
    </row>
    <row r="84" spans="2:4" ht="14.25">
      <c r="B84" s="29"/>
      <c r="C84" s="29"/>
      <c r="D84" s="6"/>
    </row>
    <row r="85" spans="2:4" ht="14.25">
      <c r="B85" s="29"/>
      <c r="C85" s="29"/>
      <c r="D85" s="6"/>
    </row>
    <row r="86" spans="2:4" ht="14.25">
      <c r="B86" s="29"/>
      <c r="C86" s="29"/>
      <c r="D86" s="6"/>
    </row>
    <row r="87" spans="2:4" ht="14.25">
      <c r="B87" s="29"/>
      <c r="C87" s="29"/>
      <c r="D87" s="6"/>
    </row>
    <row r="88" spans="2:4" ht="14.25">
      <c r="B88" s="29"/>
      <c r="C88" s="29"/>
      <c r="D88" s="6"/>
    </row>
    <row r="89" spans="2:4" ht="14.25">
      <c r="B89" s="29"/>
      <c r="C89" s="29"/>
      <c r="D89" s="6"/>
    </row>
    <row r="90" spans="2:4" ht="14.25">
      <c r="B90" s="29"/>
      <c r="C90" s="29"/>
      <c r="D90" s="6"/>
    </row>
    <row r="91" spans="2:4" ht="14.25">
      <c r="B91" s="29"/>
      <c r="C91" s="29"/>
      <c r="D91" s="6"/>
    </row>
    <row r="92" spans="2:4" ht="14.25">
      <c r="B92" s="29"/>
      <c r="C92" s="29"/>
      <c r="D92" s="6"/>
    </row>
    <row r="93" spans="2:4" ht="14.25">
      <c r="B93" s="29"/>
      <c r="C93" s="29"/>
      <c r="D93" s="6"/>
    </row>
    <row r="94" spans="2:4" ht="14.25">
      <c r="B94" s="29"/>
      <c r="C94" s="29"/>
      <c r="D94" s="6"/>
    </row>
    <row r="95" spans="2:4" ht="14.25">
      <c r="B95" s="29"/>
      <c r="C95" s="29"/>
      <c r="D95" s="6"/>
    </row>
    <row r="96" spans="2:4" ht="14.25">
      <c r="B96" s="29"/>
      <c r="C96" s="29"/>
      <c r="D96" s="6"/>
    </row>
    <row r="97" spans="2:4" ht="14.25">
      <c r="B97" s="29"/>
      <c r="C97" s="29"/>
      <c r="D97" s="6"/>
    </row>
    <row r="98" spans="2:4" ht="14.25">
      <c r="B98" s="29"/>
      <c r="C98" s="29"/>
      <c r="D98" s="6"/>
    </row>
    <row r="99" spans="2:4" ht="14.25">
      <c r="B99" s="29"/>
      <c r="C99" s="29"/>
      <c r="D99" s="6"/>
    </row>
    <row r="100" spans="2:4" ht="14.25">
      <c r="B100" s="29"/>
      <c r="C100" s="29"/>
      <c r="D100" s="6"/>
    </row>
    <row r="101" spans="2:4" ht="14.25">
      <c r="B101" s="29"/>
      <c r="C101" s="29"/>
      <c r="D101" s="6"/>
    </row>
    <row r="102" spans="2:4" ht="14.25">
      <c r="B102" s="29"/>
      <c r="C102" s="29"/>
      <c r="D102" s="6"/>
    </row>
    <row r="103" spans="2:4" ht="14.25">
      <c r="B103" s="29"/>
      <c r="C103" s="29"/>
      <c r="D103" s="6"/>
    </row>
    <row r="104" spans="2:4" ht="14.25">
      <c r="B104" s="29"/>
      <c r="C104" s="29"/>
      <c r="D104" s="6"/>
    </row>
    <row r="105" spans="2:4" ht="14.25">
      <c r="B105" s="29"/>
      <c r="C105" s="29"/>
      <c r="D105" s="6"/>
    </row>
    <row r="106" spans="2:4" ht="14.25">
      <c r="B106" s="29"/>
      <c r="C106" s="29"/>
      <c r="D106" s="6"/>
    </row>
    <row r="107" spans="2:4" ht="14.25">
      <c r="B107" s="29"/>
      <c r="C107" s="29"/>
      <c r="D107" s="6"/>
    </row>
    <row r="108" spans="2:4" ht="14.25">
      <c r="B108" s="29"/>
      <c r="C108" s="29"/>
      <c r="D108" s="6"/>
    </row>
    <row r="109" spans="2:4" ht="14.25">
      <c r="B109" s="29"/>
      <c r="C109" s="29"/>
      <c r="D109" s="6"/>
    </row>
    <row r="110" spans="2:4" ht="14.25">
      <c r="B110" s="29"/>
      <c r="C110" s="29"/>
      <c r="D110" s="6"/>
    </row>
    <row r="111" spans="2:4" ht="14.25">
      <c r="B111" s="29"/>
      <c r="C111" s="29"/>
      <c r="D111" s="6"/>
    </row>
    <row r="112" spans="2:4" ht="14.25">
      <c r="B112" s="29"/>
      <c r="C112" s="29"/>
      <c r="D112" s="6"/>
    </row>
    <row r="113" spans="2:4" ht="14.25">
      <c r="B113" s="29"/>
      <c r="C113" s="29"/>
      <c r="D113" s="6"/>
    </row>
    <row r="114" spans="2:4" ht="14.25">
      <c r="B114" s="29"/>
      <c r="C114" s="29"/>
      <c r="D114" s="6"/>
    </row>
    <row r="115" spans="2:4" ht="14.25">
      <c r="B115" s="29"/>
      <c r="C115" s="29"/>
      <c r="D115" s="6"/>
    </row>
    <row r="116" spans="2:4" ht="14.25">
      <c r="B116" s="29"/>
      <c r="C116" s="29"/>
      <c r="D116" s="6"/>
    </row>
    <row r="117" spans="2:4" ht="14.25">
      <c r="B117" s="29"/>
      <c r="C117" s="29"/>
      <c r="D117" s="6"/>
    </row>
    <row r="118" spans="2:4" ht="14.25">
      <c r="B118" s="29"/>
      <c r="C118" s="29"/>
      <c r="D118" s="6"/>
    </row>
    <row r="119" spans="2:4" ht="14.25">
      <c r="B119" s="29"/>
      <c r="C119" s="29"/>
      <c r="D119" s="6"/>
    </row>
  </sheetData>
  <mergeCells count="5">
    <mergeCell ref="A1:G1"/>
    <mergeCell ref="A7:G7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D14"/>
  <sheetViews>
    <sheetView zoomScale="85" zoomScaleNormal="85" workbookViewId="0" topLeftCell="A1">
      <selection activeCell="A5" sqref="A5:B10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67" t="s">
        <v>25</v>
      </c>
      <c r="B1" s="68" t="s">
        <v>88</v>
      </c>
      <c r="C1" s="10"/>
      <c r="D1" s="10"/>
    </row>
    <row r="2" spans="1:4" ht="14.25">
      <c r="A2" s="27" t="s">
        <v>85</v>
      </c>
      <c r="B2" s="143">
        <v>-0.036824404182827064</v>
      </c>
      <c r="C2" s="10"/>
      <c r="D2" s="10"/>
    </row>
    <row r="3" spans="1:4" ht="14.25">
      <c r="A3" s="27" t="s">
        <v>109</v>
      </c>
      <c r="B3" s="144">
        <v>-0.00527710374355439</v>
      </c>
      <c r="C3" s="10"/>
      <c r="D3" s="10"/>
    </row>
    <row r="4" spans="1:4" ht="14.25">
      <c r="A4" s="27" t="s">
        <v>30</v>
      </c>
      <c r="B4" s="144">
        <v>-0.021050753963190727</v>
      </c>
      <c r="C4" s="10"/>
      <c r="D4" s="10"/>
    </row>
    <row r="5" spans="1:4" ht="14.25">
      <c r="A5" s="27" t="s">
        <v>1</v>
      </c>
      <c r="B5" s="144">
        <v>-0.03050275069448216</v>
      </c>
      <c r="C5" s="10"/>
      <c r="D5" s="10"/>
    </row>
    <row r="6" spans="1:4" ht="14.25">
      <c r="A6" s="27" t="s">
        <v>0</v>
      </c>
      <c r="B6" s="144">
        <v>-0.0019378056657748388</v>
      </c>
      <c r="C6" s="10"/>
      <c r="D6" s="10"/>
    </row>
    <row r="7" spans="1:4" ht="14.25">
      <c r="A7" s="27" t="s">
        <v>31</v>
      </c>
      <c r="B7" s="144">
        <v>-0.05666614293448835</v>
      </c>
      <c r="C7" s="10"/>
      <c r="D7" s="10"/>
    </row>
    <row r="8" spans="1:4" ht="14.25">
      <c r="A8" s="27" t="s">
        <v>32</v>
      </c>
      <c r="B8" s="144">
        <v>-0.037288801146573736</v>
      </c>
      <c r="C8" s="10"/>
      <c r="D8" s="10"/>
    </row>
    <row r="9" spans="1:4" ht="14.25">
      <c r="A9" s="27" t="s">
        <v>33</v>
      </c>
      <c r="B9" s="144">
        <v>0.015835616438356168</v>
      </c>
      <c r="C9" s="10"/>
      <c r="D9" s="10"/>
    </row>
    <row r="10" spans="1:4" ht="15" thickBot="1">
      <c r="A10" s="76" t="s">
        <v>107</v>
      </c>
      <c r="B10" s="145">
        <v>-0.024422024265586373</v>
      </c>
      <c r="C10" s="10"/>
      <c r="D10" s="10"/>
    </row>
    <row r="11" spans="3:4" ht="12.75">
      <c r="C11" s="10"/>
      <c r="D11" s="10"/>
    </row>
    <row r="12" spans="1:4" ht="12.75">
      <c r="A12" s="10"/>
      <c r="B12" s="10"/>
      <c r="C12" s="10"/>
      <c r="D12" s="10"/>
    </row>
    <row r="13" spans="2:4" ht="12.75">
      <c r="B13" s="10"/>
      <c r="C13" s="10"/>
      <c r="D13" s="10"/>
    </row>
    <row r="14" ht="12.75">
      <c r="C14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I32"/>
  <sheetViews>
    <sheetView zoomScale="80" zoomScaleNormal="80" workbookViewId="0" topLeftCell="A1">
      <selection activeCell="B9" sqref="B9"/>
    </sheetView>
  </sheetViews>
  <sheetFormatPr defaultColWidth="9.125" defaultRowHeight="12.75"/>
  <cols>
    <col min="1" max="1" width="4.75390625" style="22" customWidth="1"/>
    <col min="2" max="2" width="64.375" style="20" bestFit="1" customWidth="1"/>
    <col min="3" max="3" width="18.75390625" style="23" customWidth="1"/>
    <col min="4" max="4" width="14.75390625" style="24" customWidth="1"/>
    <col min="5" max="5" width="14.75390625" style="23" customWidth="1"/>
    <col min="6" max="6" width="14.75390625" style="24" customWidth="1"/>
    <col min="7" max="7" width="43.125" style="20" bestFit="1" customWidth="1"/>
    <col min="8" max="8" width="34.75390625" style="20" customWidth="1"/>
    <col min="9" max="18" width="4.75390625" style="20" customWidth="1"/>
    <col min="19" max="16384" width="9.125" style="20" customWidth="1"/>
  </cols>
  <sheetData>
    <row r="1" spans="1:9" s="14" customFormat="1" ht="16.5" thickBot="1">
      <c r="A1" s="177" t="s">
        <v>111</v>
      </c>
      <c r="B1" s="177"/>
      <c r="C1" s="177"/>
      <c r="D1" s="177"/>
      <c r="E1" s="177"/>
      <c r="F1" s="177"/>
      <c r="G1" s="177"/>
      <c r="H1" s="177"/>
      <c r="I1" s="13"/>
    </row>
    <row r="2" spans="1:9" ht="30.75" thickBot="1">
      <c r="A2" s="15" t="s">
        <v>41</v>
      </c>
      <c r="B2" s="16" t="s">
        <v>89</v>
      </c>
      <c r="C2" s="17" t="s">
        <v>42</v>
      </c>
      <c r="D2" s="17" t="s">
        <v>43</v>
      </c>
      <c r="E2" s="17" t="s">
        <v>44</v>
      </c>
      <c r="F2" s="17" t="s">
        <v>15</v>
      </c>
      <c r="G2" s="17" t="s">
        <v>16</v>
      </c>
      <c r="H2" s="18" t="s">
        <v>17</v>
      </c>
      <c r="I2" s="19"/>
    </row>
    <row r="3" spans="1:9" ht="14.25">
      <c r="A3" s="21">
        <v>1</v>
      </c>
      <c r="B3" s="82" t="s">
        <v>77</v>
      </c>
      <c r="C3" s="83">
        <v>31007375.22</v>
      </c>
      <c r="D3" s="84">
        <v>48547</v>
      </c>
      <c r="E3" s="83">
        <v>638.7083696211918</v>
      </c>
      <c r="F3" s="84">
        <v>100</v>
      </c>
      <c r="G3" s="82" t="s">
        <v>97</v>
      </c>
      <c r="H3" s="85" t="s">
        <v>78</v>
      </c>
      <c r="I3" s="19"/>
    </row>
    <row r="4" spans="1:9" ht="14.25">
      <c r="A4" s="21">
        <v>2</v>
      </c>
      <c r="B4" s="82" t="s">
        <v>60</v>
      </c>
      <c r="C4" s="83">
        <v>11806213.37</v>
      </c>
      <c r="D4" s="84">
        <v>8155342</v>
      </c>
      <c r="E4" s="83">
        <v>1.4476662499255089</v>
      </c>
      <c r="F4" s="84">
        <v>1</v>
      </c>
      <c r="G4" s="82" t="s">
        <v>21</v>
      </c>
      <c r="H4" s="85" t="s">
        <v>49</v>
      </c>
      <c r="I4" s="19"/>
    </row>
    <row r="5" spans="1:9" ht="14.25" customHeight="1">
      <c r="A5" s="21">
        <v>3</v>
      </c>
      <c r="B5" s="82" t="s">
        <v>82</v>
      </c>
      <c r="C5" s="83">
        <v>7450535.35</v>
      </c>
      <c r="D5" s="84">
        <v>2094</v>
      </c>
      <c r="E5" s="83">
        <v>3558.039804202483</v>
      </c>
      <c r="F5" s="84">
        <v>1000</v>
      </c>
      <c r="G5" s="82" t="s">
        <v>19</v>
      </c>
      <c r="H5" s="85" t="s">
        <v>46</v>
      </c>
      <c r="I5" s="19"/>
    </row>
    <row r="6" spans="1:9" ht="14.25">
      <c r="A6" s="21">
        <v>4</v>
      </c>
      <c r="B6" s="82" t="s">
        <v>20</v>
      </c>
      <c r="C6" s="83">
        <v>5524997.43</v>
      </c>
      <c r="D6" s="84">
        <v>1475</v>
      </c>
      <c r="E6" s="83">
        <v>3745.7609694915254</v>
      </c>
      <c r="F6" s="84">
        <v>1000</v>
      </c>
      <c r="G6" s="82" t="s">
        <v>21</v>
      </c>
      <c r="H6" s="85" t="s">
        <v>49</v>
      </c>
      <c r="I6" s="19"/>
    </row>
    <row r="7" spans="1:9" ht="14.25" customHeight="1">
      <c r="A7" s="21">
        <v>5</v>
      </c>
      <c r="B7" s="82" t="s">
        <v>79</v>
      </c>
      <c r="C7" s="83">
        <v>5357467.86</v>
      </c>
      <c r="D7" s="84">
        <v>4237</v>
      </c>
      <c r="E7" s="83">
        <v>1264.4483974510267</v>
      </c>
      <c r="F7" s="84">
        <v>1000</v>
      </c>
      <c r="G7" s="82" t="s">
        <v>97</v>
      </c>
      <c r="H7" s="85" t="s">
        <v>78</v>
      </c>
      <c r="I7" s="19"/>
    </row>
    <row r="8" spans="1:9" ht="14.25">
      <c r="A8" s="21">
        <v>6</v>
      </c>
      <c r="B8" s="82" t="s">
        <v>61</v>
      </c>
      <c r="C8" s="83">
        <v>5078275.7201</v>
      </c>
      <c r="D8" s="84">
        <v>3571</v>
      </c>
      <c r="E8" s="83">
        <v>1422.0878521702602</v>
      </c>
      <c r="F8" s="84">
        <v>1000</v>
      </c>
      <c r="G8" s="82" t="s">
        <v>80</v>
      </c>
      <c r="H8" s="85" t="s">
        <v>87</v>
      </c>
      <c r="I8" s="19"/>
    </row>
    <row r="9" spans="1:9" ht="14.25">
      <c r="A9" s="21">
        <v>7</v>
      </c>
      <c r="B9" s="82" t="s">
        <v>64</v>
      </c>
      <c r="C9" s="83">
        <v>4218640.68</v>
      </c>
      <c r="D9" s="84">
        <v>1256</v>
      </c>
      <c r="E9" s="83">
        <v>3358.790350318471</v>
      </c>
      <c r="F9" s="84">
        <v>1000</v>
      </c>
      <c r="G9" s="82" t="s">
        <v>45</v>
      </c>
      <c r="H9" s="85" t="s">
        <v>63</v>
      </c>
      <c r="I9" s="19"/>
    </row>
    <row r="10" spans="1:9" ht="14.25">
      <c r="A10" s="21">
        <v>8</v>
      </c>
      <c r="B10" s="82" t="s">
        <v>62</v>
      </c>
      <c r="C10" s="83">
        <v>3325933.71</v>
      </c>
      <c r="D10" s="84">
        <v>678</v>
      </c>
      <c r="E10" s="83">
        <v>4905.506946902655</v>
      </c>
      <c r="F10" s="84">
        <v>1000</v>
      </c>
      <c r="G10" s="82" t="s">
        <v>18</v>
      </c>
      <c r="H10" s="85" t="s">
        <v>63</v>
      </c>
      <c r="I10" s="19"/>
    </row>
    <row r="11" spans="1:9" ht="14.25">
      <c r="A11" s="21">
        <v>9</v>
      </c>
      <c r="B11" s="82" t="s">
        <v>104</v>
      </c>
      <c r="C11" s="83">
        <v>2616820.26</v>
      </c>
      <c r="D11" s="84">
        <v>11157</v>
      </c>
      <c r="E11" s="83">
        <v>234.5451519225598</v>
      </c>
      <c r="F11" s="84">
        <v>100</v>
      </c>
      <c r="G11" s="82" t="s">
        <v>97</v>
      </c>
      <c r="H11" s="85" t="s">
        <v>78</v>
      </c>
      <c r="I11" s="19"/>
    </row>
    <row r="12" spans="1:9" ht="14.25">
      <c r="A12" s="21">
        <v>10</v>
      </c>
      <c r="B12" s="82" t="s">
        <v>84</v>
      </c>
      <c r="C12" s="83">
        <v>1676603.65</v>
      </c>
      <c r="D12" s="84">
        <v>578</v>
      </c>
      <c r="E12" s="83">
        <v>2900.698356401384</v>
      </c>
      <c r="F12" s="84">
        <v>1000</v>
      </c>
      <c r="G12" s="82" t="s">
        <v>19</v>
      </c>
      <c r="H12" s="85" t="s">
        <v>46</v>
      </c>
      <c r="I12" s="19"/>
    </row>
    <row r="13" spans="1:9" ht="14.25">
      <c r="A13" s="21">
        <v>11</v>
      </c>
      <c r="B13" s="82" t="s">
        <v>73</v>
      </c>
      <c r="C13" s="83">
        <v>1480700.68</v>
      </c>
      <c r="D13" s="84">
        <v>1155</v>
      </c>
      <c r="E13" s="83">
        <v>1281.9919307359307</v>
      </c>
      <c r="F13" s="84">
        <v>1000</v>
      </c>
      <c r="G13" s="82" t="s">
        <v>74</v>
      </c>
      <c r="H13" s="85" t="s">
        <v>75</v>
      </c>
      <c r="I13" s="19"/>
    </row>
    <row r="14" spans="1:9" ht="14.25">
      <c r="A14" s="21">
        <v>12</v>
      </c>
      <c r="B14" s="82" t="s">
        <v>83</v>
      </c>
      <c r="C14" s="83">
        <v>1174774.14</v>
      </c>
      <c r="D14" s="84">
        <v>379</v>
      </c>
      <c r="E14" s="83">
        <v>3099.667915567282</v>
      </c>
      <c r="F14" s="84">
        <v>1000</v>
      </c>
      <c r="G14" s="82" t="s">
        <v>19</v>
      </c>
      <c r="H14" s="85" t="s">
        <v>46</v>
      </c>
      <c r="I14" s="19"/>
    </row>
    <row r="15" spans="1:9" ht="14.25">
      <c r="A15" s="21">
        <v>13</v>
      </c>
      <c r="B15" s="82" t="s">
        <v>120</v>
      </c>
      <c r="C15" s="83">
        <v>1116600.24</v>
      </c>
      <c r="D15" s="84">
        <v>953</v>
      </c>
      <c r="E15" s="83">
        <v>1171.668667366212</v>
      </c>
      <c r="F15" s="84">
        <v>1000</v>
      </c>
      <c r="G15" s="82" t="s">
        <v>22</v>
      </c>
      <c r="H15" s="85" t="s">
        <v>35</v>
      </c>
      <c r="I15" s="19"/>
    </row>
    <row r="16" spans="1:9" ht="14.25">
      <c r="A16" s="21">
        <v>14</v>
      </c>
      <c r="B16" s="82" t="s">
        <v>81</v>
      </c>
      <c r="C16" s="83">
        <v>1060509.97</v>
      </c>
      <c r="D16" s="84">
        <v>1337</v>
      </c>
      <c r="E16" s="83">
        <v>793.2011742707554</v>
      </c>
      <c r="F16" s="84">
        <v>1000</v>
      </c>
      <c r="G16" s="82" t="s">
        <v>19</v>
      </c>
      <c r="H16" s="85" t="s">
        <v>46</v>
      </c>
      <c r="I16" s="19"/>
    </row>
    <row r="17" spans="1:9" ht="14.25">
      <c r="A17" s="21">
        <v>15</v>
      </c>
      <c r="B17" s="82" t="s">
        <v>23</v>
      </c>
      <c r="C17" s="83">
        <v>791032.6</v>
      </c>
      <c r="D17" s="84">
        <v>7704</v>
      </c>
      <c r="E17" s="83">
        <v>102.67816718587747</v>
      </c>
      <c r="F17" s="84">
        <v>100</v>
      </c>
      <c r="G17" s="82" t="s">
        <v>47</v>
      </c>
      <c r="H17" s="85" t="s">
        <v>100</v>
      </c>
      <c r="I17" s="19"/>
    </row>
    <row r="18" spans="1:8" ht="15" customHeight="1" thickBot="1">
      <c r="A18" s="178" t="s">
        <v>50</v>
      </c>
      <c r="B18" s="179"/>
      <c r="C18" s="97">
        <f>SUM(C3:C17)</f>
        <v>83686480.8801</v>
      </c>
      <c r="D18" s="98">
        <f>SUM(D3:D17)</f>
        <v>8240463</v>
      </c>
      <c r="E18" s="57" t="s">
        <v>51</v>
      </c>
      <c r="F18" s="57" t="s">
        <v>51</v>
      </c>
      <c r="G18" s="57" t="s">
        <v>51</v>
      </c>
      <c r="H18" s="57" t="s">
        <v>51</v>
      </c>
    </row>
    <row r="19" spans="1:8" ht="15" customHeight="1">
      <c r="A19" s="181" t="s">
        <v>98</v>
      </c>
      <c r="B19" s="181"/>
      <c r="C19" s="181"/>
      <c r="D19" s="181"/>
      <c r="E19" s="181"/>
      <c r="F19" s="181"/>
      <c r="G19" s="181"/>
      <c r="H19" s="181"/>
    </row>
    <row r="20" spans="1:8" ht="15" customHeight="1" thickBot="1">
      <c r="A20" s="180"/>
      <c r="B20" s="180"/>
      <c r="C20" s="180"/>
      <c r="D20" s="180"/>
      <c r="E20" s="180"/>
      <c r="F20" s="180"/>
      <c r="G20" s="180"/>
      <c r="H20" s="180"/>
    </row>
    <row r="22" spans="2:4" ht="14.25">
      <c r="B22" s="20" t="s">
        <v>56</v>
      </c>
      <c r="C22" s="23">
        <f>C18-SUM(C3:C12)</f>
        <v>5623617.629999995</v>
      </c>
      <c r="D22" s="130">
        <f>C22/$C$18</f>
        <v>0.06719863914527739</v>
      </c>
    </row>
    <row r="23" spans="2:8" ht="14.25">
      <c r="B23" s="82" t="str">
        <f>B3</f>
        <v>КІНТО-Класичний</v>
      </c>
      <c r="C23" s="83">
        <f>C3</f>
        <v>31007375.22</v>
      </c>
      <c r="D23" s="130">
        <f>C23/$C$18</f>
        <v>0.37051833096465303</v>
      </c>
      <c r="H23" s="19"/>
    </row>
    <row r="24" spans="2:8" ht="14.25">
      <c r="B24" s="82" t="str">
        <f>B4</f>
        <v>ОТП Фонд Акцій</v>
      </c>
      <c r="C24" s="83">
        <f>C4</f>
        <v>11806213.37</v>
      </c>
      <c r="D24" s="130">
        <f aca="true" t="shared" si="0" ref="D24:D32">C24/$C$18</f>
        <v>0.14107670971270853</v>
      </c>
      <c r="H24" s="19"/>
    </row>
    <row r="25" spans="2:8" ht="14.25">
      <c r="B25" s="82" t="str">
        <f aca="true" t="shared" si="1" ref="B25:C32">B5</f>
        <v>УНIВЕР.УА/Михайло Грушевський: Фонд Державних Паперiв</v>
      </c>
      <c r="C25" s="83">
        <f t="shared" si="1"/>
        <v>7450535.35</v>
      </c>
      <c r="D25" s="130">
        <f t="shared" si="0"/>
        <v>0.08902913913508435</v>
      </c>
      <c r="H25" s="19"/>
    </row>
    <row r="26" spans="2:8" ht="14.25">
      <c r="B26" s="82" t="str">
        <f t="shared" si="1"/>
        <v>ОТП Класичний</v>
      </c>
      <c r="C26" s="83">
        <f t="shared" si="1"/>
        <v>5524997.43</v>
      </c>
      <c r="D26" s="130">
        <f t="shared" si="0"/>
        <v>0.06602019073924044</v>
      </c>
      <c r="H26" s="19"/>
    </row>
    <row r="27" spans="2:8" ht="14.25">
      <c r="B27" s="82" t="str">
        <f t="shared" si="1"/>
        <v>КІНТО-Еквіті</v>
      </c>
      <c r="C27" s="83">
        <f t="shared" si="1"/>
        <v>5357467.86</v>
      </c>
      <c r="D27" s="130">
        <f t="shared" si="0"/>
        <v>0.06401831937079296</v>
      </c>
      <c r="H27" s="19"/>
    </row>
    <row r="28" spans="2:8" ht="14.25">
      <c r="B28" s="82" t="str">
        <f t="shared" si="1"/>
        <v>Софіївський</v>
      </c>
      <c r="C28" s="83">
        <f t="shared" si="1"/>
        <v>5078275.7201</v>
      </c>
      <c r="D28" s="130">
        <f t="shared" si="0"/>
        <v>0.060682151605535785</v>
      </c>
      <c r="H28" s="19"/>
    </row>
    <row r="29" spans="2:8" ht="14.25">
      <c r="B29" s="82" t="str">
        <f t="shared" si="1"/>
        <v>Альтус-Депозит</v>
      </c>
      <c r="C29" s="83">
        <f t="shared" si="1"/>
        <v>4218640.68</v>
      </c>
      <c r="D29" s="130">
        <f t="shared" si="0"/>
        <v>0.05041006188376072</v>
      </c>
      <c r="H29" s="19"/>
    </row>
    <row r="30" spans="2:8" ht="14.25">
      <c r="B30" s="82" t="str">
        <f t="shared" si="1"/>
        <v>Альтус-Збалансований</v>
      </c>
      <c r="C30" s="83">
        <f t="shared" si="1"/>
        <v>3325933.71</v>
      </c>
      <c r="D30" s="130">
        <f t="shared" si="0"/>
        <v>0.039742783721126475</v>
      </c>
      <c r="H30" s="19"/>
    </row>
    <row r="31" spans="2:4" ht="14.25">
      <c r="B31" s="82" t="str">
        <f t="shared" si="1"/>
        <v>КІНТО-Казначейський</v>
      </c>
      <c r="C31" s="83">
        <f t="shared" si="1"/>
        <v>2616820.26</v>
      </c>
      <c r="D31" s="130">
        <f t="shared" si="0"/>
        <v>0.03126933087016997</v>
      </c>
    </row>
    <row r="32" spans="2:4" ht="14.25">
      <c r="B32" s="82" t="str">
        <f t="shared" si="1"/>
        <v>УНІВЕР.УА/Володимир Великий: Фонд Збалансований</v>
      </c>
      <c r="C32" s="83">
        <f t="shared" si="1"/>
        <v>1676603.65</v>
      </c>
      <c r="D32" s="130">
        <f t="shared" si="0"/>
        <v>0.02003434285165029</v>
      </c>
    </row>
  </sheetData>
  <mergeCells count="4">
    <mergeCell ref="A1:H1"/>
    <mergeCell ref="A18:B18"/>
    <mergeCell ref="A20:H20"/>
    <mergeCell ref="A19:H19"/>
  </mergeCells>
  <printOptions/>
  <pageMargins left="0.75" right="0.75" top="1" bottom="1" header="0.5" footer="0.5"/>
  <pageSetup horizontalDpi="600" verticalDpi="600" orientation="portrait" paperSize="9" scale="2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L60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25390625" style="32" customWidth="1"/>
    <col min="2" max="2" width="61.75390625" style="32" bestFit="1" customWidth="1"/>
    <col min="3" max="4" width="14.75390625" style="33" customWidth="1"/>
    <col min="5" max="8" width="12.75390625" style="34" customWidth="1"/>
    <col min="9" max="9" width="16.125" style="32" bestFit="1" customWidth="1"/>
    <col min="10" max="10" width="18.625" style="32" customWidth="1"/>
    <col min="11" max="11" width="20.75390625" style="32" customWidth="1"/>
    <col min="12" max="16384" width="9.125" style="32" customWidth="1"/>
  </cols>
  <sheetData>
    <row r="1" spans="1:10" s="14" customFormat="1" ht="16.5" thickBot="1">
      <c r="A1" s="183" t="s">
        <v>112</v>
      </c>
      <c r="B1" s="183"/>
      <c r="C1" s="183"/>
      <c r="D1" s="183"/>
      <c r="E1" s="183"/>
      <c r="F1" s="183"/>
      <c r="G1" s="183"/>
      <c r="H1" s="183"/>
      <c r="I1" s="183"/>
      <c r="J1" s="100"/>
    </row>
    <row r="2" spans="1:11" s="20" customFormat="1" ht="15.75" customHeight="1" thickBot="1">
      <c r="A2" s="184" t="s">
        <v>41</v>
      </c>
      <c r="B2" s="101"/>
      <c r="C2" s="102"/>
      <c r="D2" s="103"/>
      <c r="E2" s="186" t="s">
        <v>69</v>
      </c>
      <c r="F2" s="186"/>
      <c r="G2" s="186"/>
      <c r="H2" s="186"/>
      <c r="I2" s="186"/>
      <c r="J2" s="186"/>
      <c r="K2" s="186"/>
    </row>
    <row r="3" spans="1:11" s="22" customFormat="1" ht="60.75" thickBot="1">
      <c r="A3" s="185"/>
      <c r="B3" s="104" t="s">
        <v>25</v>
      </c>
      <c r="C3" s="26" t="s">
        <v>13</v>
      </c>
      <c r="D3" s="26" t="s">
        <v>14</v>
      </c>
      <c r="E3" s="17" t="s">
        <v>92</v>
      </c>
      <c r="F3" s="17" t="s">
        <v>101</v>
      </c>
      <c r="G3" s="17" t="s">
        <v>102</v>
      </c>
      <c r="H3" s="17" t="s">
        <v>90</v>
      </c>
      <c r="I3" s="17" t="s">
        <v>103</v>
      </c>
      <c r="J3" s="17" t="s">
        <v>52</v>
      </c>
      <c r="K3" s="18" t="s">
        <v>93</v>
      </c>
    </row>
    <row r="4" spans="1:11" s="20" customFormat="1" ht="14.25" collapsed="1">
      <c r="A4" s="21">
        <v>1</v>
      </c>
      <c r="B4" s="151" t="s">
        <v>77</v>
      </c>
      <c r="C4" s="152">
        <v>38118</v>
      </c>
      <c r="D4" s="152">
        <v>38182</v>
      </c>
      <c r="E4" s="153">
        <v>-0.006929588855280944</v>
      </c>
      <c r="F4" s="153">
        <v>0.004414740686951246</v>
      </c>
      <c r="G4" s="153">
        <v>0.011012113311328564</v>
      </c>
      <c r="H4" s="153">
        <v>0.042314600431268</v>
      </c>
      <c r="I4" s="153" t="s">
        <v>124</v>
      </c>
      <c r="J4" s="154">
        <v>5.387083696210988</v>
      </c>
      <c r="K4" s="123">
        <v>0.13107509018031283</v>
      </c>
    </row>
    <row r="5" spans="1:11" s="20" customFormat="1" ht="14.25" collapsed="1">
      <c r="A5" s="21">
        <v>2</v>
      </c>
      <c r="B5" s="151" t="s">
        <v>62</v>
      </c>
      <c r="C5" s="152">
        <v>38828</v>
      </c>
      <c r="D5" s="152">
        <v>39028</v>
      </c>
      <c r="E5" s="153">
        <v>0.009924644698507068</v>
      </c>
      <c r="F5" s="153">
        <v>0.03140890964157528</v>
      </c>
      <c r="G5" s="153">
        <v>0.06471445513040375</v>
      </c>
      <c r="H5" s="153">
        <v>0.09893176780039448</v>
      </c>
      <c r="I5" s="153">
        <v>0.062118975784851926</v>
      </c>
      <c r="J5" s="154">
        <v>3.9055069469027055</v>
      </c>
      <c r="K5" s="124">
        <v>0.13299145399731427</v>
      </c>
    </row>
    <row r="6" spans="1:11" s="20" customFormat="1" ht="14.25" collapsed="1">
      <c r="A6" s="21">
        <v>3</v>
      </c>
      <c r="B6" s="151" t="s">
        <v>84</v>
      </c>
      <c r="C6" s="152">
        <v>38919</v>
      </c>
      <c r="D6" s="152">
        <v>39092</v>
      </c>
      <c r="E6" s="153">
        <v>0.0022581905091654253</v>
      </c>
      <c r="F6" s="153">
        <v>0.0025882577272295926</v>
      </c>
      <c r="G6" s="153">
        <v>0.027962432977101104</v>
      </c>
      <c r="H6" s="153">
        <v>0.1049511529445124</v>
      </c>
      <c r="I6" s="153">
        <v>0.03546707991950582</v>
      </c>
      <c r="J6" s="154">
        <v>1.900698356401279</v>
      </c>
      <c r="K6" s="124">
        <v>0.08847543988115225</v>
      </c>
    </row>
    <row r="7" spans="1:11" s="20" customFormat="1" ht="14.25" collapsed="1">
      <c r="A7" s="21">
        <v>4</v>
      </c>
      <c r="B7" s="151" t="s">
        <v>81</v>
      </c>
      <c r="C7" s="152">
        <v>38919</v>
      </c>
      <c r="D7" s="152">
        <v>39092</v>
      </c>
      <c r="E7" s="153">
        <v>-0.011880567150598598</v>
      </c>
      <c r="F7" s="153">
        <v>-0.041111087442863514</v>
      </c>
      <c r="G7" s="153">
        <v>-0.08265707010302825</v>
      </c>
      <c r="H7" s="153">
        <v>-0.010642537458801393</v>
      </c>
      <c r="I7" s="153">
        <v>-0.0871488209370157</v>
      </c>
      <c r="J7" s="154">
        <v>-0.20679882572924635</v>
      </c>
      <c r="K7" s="124">
        <v>-0.018274281593665065</v>
      </c>
    </row>
    <row r="8" spans="1:11" s="20" customFormat="1" ht="14.25" collapsed="1">
      <c r="A8" s="21">
        <v>5</v>
      </c>
      <c r="B8" s="151" t="s">
        <v>20</v>
      </c>
      <c r="C8" s="152">
        <v>39413</v>
      </c>
      <c r="D8" s="152">
        <v>39589</v>
      </c>
      <c r="E8" s="153">
        <v>0.01589817226067458</v>
      </c>
      <c r="F8" s="153">
        <v>0.04363565166770478</v>
      </c>
      <c r="G8" s="153">
        <v>0.08453827723210527</v>
      </c>
      <c r="H8" s="153">
        <v>0.16671544373299763</v>
      </c>
      <c r="I8" s="153">
        <v>0.09959188968962507</v>
      </c>
      <c r="J8" s="154">
        <v>2.7457609694908767</v>
      </c>
      <c r="K8" s="124">
        <v>0.12514613826230248</v>
      </c>
    </row>
    <row r="9" spans="1:11" s="20" customFormat="1" ht="14.25" collapsed="1">
      <c r="A9" s="21">
        <v>6</v>
      </c>
      <c r="B9" s="151" t="s">
        <v>120</v>
      </c>
      <c r="C9" s="152">
        <v>39429</v>
      </c>
      <c r="D9" s="152">
        <v>39618</v>
      </c>
      <c r="E9" s="153">
        <v>-0.005469976301975543</v>
      </c>
      <c r="F9" s="153">
        <v>-0.012064087528607992</v>
      </c>
      <c r="G9" s="153">
        <v>-0.05153138617108788</v>
      </c>
      <c r="H9" s="153">
        <v>-0.05662392676414174</v>
      </c>
      <c r="I9" s="153">
        <v>-0.04770969967757954</v>
      </c>
      <c r="J9" s="154">
        <v>0.17166866736624709</v>
      </c>
      <c r="K9" s="124">
        <v>0.014348470298140015</v>
      </c>
    </row>
    <row r="10" spans="1:11" s="20" customFormat="1" ht="14.25" collapsed="1">
      <c r="A10" s="21">
        <v>7</v>
      </c>
      <c r="B10" s="151" t="s">
        <v>23</v>
      </c>
      <c r="C10" s="152">
        <v>39560</v>
      </c>
      <c r="D10" s="152">
        <v>39770</v>
      </c>
      <c r="E10" s="153">
        <v>-0.015531080860841762</v>
      </c>
      <c r="F10" s="153">
        <v>-0.018920070506570297</v>
      </c>
      <c r="G10" s="153">
        <v>-0.019132409961172492</v>
      </c>
      <c r="H10" s="153">
        <v>0.016903986015956995</v>
      </c>
      <c r="I10" s="153" t="s">
        <v>124</v>
      </c>
      <c r="J10" s="154">
        <v>0.02678167185878566</v>
      </c>
      <c r="K10" s="124">
        <v>0.0024721322976362092</v>
      </c>
    </row>
    <row r="11" spans="1:11" s="20" customFormat="1" ht="14.25" collapsed="1">
      <c r="A11" s="21">
        <v>8</v>
      </c>
      <c r="B11" s="151" t="s">
        <v>79</v>
      </c>
      <c r="C11" s="152">
        <v>39884</v>
      </c>
      <c r="D11" s="152">
        <v>40001</v>
      </c>
      <c r="E11" s="153">
        <v>-0.002576580529619288</v>
      </c>
      <c r="F11" s="153">
        <v>-0.0022370247144956057</v>
      </c>
      <c r="G11" s="153">
        <v>-0.01383254869075512</v>
      </c>
      <c r="H11" s="153">
        <v>-0.014313684445920294</v>
      </c>
      <c r="I11" s="153">
        <v>-0.016581615116910253</v>
      </c>
      <c r="J11" s="154">
        <v>0.264448397450991</v>
      </c>
      <c r="K11" s="124">
        <v>0.023571151933981405</v>
      </c>
    </row>
    <row r="12" spans="1:11" s="20" customFormat="1" ht="14.25" collapsed="1">
      <c r="A12" s="21">
        <v>9</v>
      </c>
      <c r="B12" s="151" t="s">
        <v>60</v>
      </c>
      <c r="C12" s="152">
        <v>40253</v>
      </c>
      <c r="D12" s="152">
        <v>40366</v>
      </c>
      <c r="E12" s="153">
        <v>-0.0135687147920176</v>
      </c>
      <c r="F12" s="153">
        <v>-0.004736950002689588</v>
      </c>
      <c r="G12" s="153">
        <v>0.03265850565207762</v>
      </c>
      <c r="H12" s="153">
        <v>0.08120261935552042</v>
      </c>
      <c r="I12" s="153">
        <v>0.03454023487225544</v>
      </c>
      <c r="J12" s="154">
        <v>0.4476662499255295</v>
      </c>
      <c r="K12" s="124">
        <v>0.04162612700748647</v>
      </c>
    </row>
    <row r="13" spans="1:11" s="20" customFormat="1" ht="14.25" collapsed="1">
      <c r="A13" s="21">
        <v>10</v>
      </c>
      <c r="B13" s="151" t="s">
        <v>61</v>
      </c>
      <c r="C13" s="152">
        <v>40114</v>
      </c>
      <c r="D13" s="152">
        <v>40401</v>
      </c>
      <c r="E13" s="153">
        <v>-0.005170415575013743</v>
      </c>
      <c r="F13" s="153">
        <v>-0.008992858588657504</v>
      </c>
      <c r="G13" s="153">
        <v>0.005753504768454043</v>
      </c>
      <c r="H13" s="153">
        <v>-0.14794164913317565</v>
      </c>
      <c r="I13" s="153">
        <v>-0.16288332284732432</v>
      </c>
      <c r="J13" s="154">
        <v>0.4220878521702516</v>
      </c>
      <c r="K13" s="124">
        <v>0.04001237274874003</v>
      </c>
    </row>
    <row r="14" spans="1:11" s="20" customFormat="1" ht="14.25">
      <c r="A14" s="21">
        <v>11</v>
      </c>
      <c r="B14" s="151" t="s">
        <v>64</v>
      </c>
      <c r="C14" s="152">
        <v>40226</v>
      </c>
      <c r="D14" s="152">
        <v>40430</v>
      </c>
      <c r="E14" s="153">
        <v>-0.00176271444210796</v>
      </c>
      <c r="F14" s="153">
        <v>0.010406085968803547</v>
      </c>
      <c r="G14" s="153">
        <v>0.021984628497431435</v>
      </c>
      <c r="H14" s="153">
        <v>0.05206061501528114</v>
      </c>
      <c r="I14" s="153">
        <v>0.019335870303254676</v>
      </c>
      <c r="J14" s="154">
        <v>2.3587903503184346</v>
      </c>
      <c r="K14" s="124">
        <v>0.14590598027407253</v>
      </c>
    </row>
    <row r="15" spans="1:11" s="20" customFormat="1" ht="14.25">
      <c r="A15" s="21">
        <v>12</v>
      </c>
      <c r="B15" s="151" t="s">
        <v>83</v>
      </c>
      <c r="C15" s="152">
        <v>40427</v>
      </c>
      <c r="D15" s="152">
        <v>40543</v>
      </c>
      <c r="E15" s="153">
        <v>0.013709366233529252</v>
      </c>
      <c r="F15" s="153">
        <v>0.03638133193708448</v>
      </c>
      <c r="G15" s="153">
        <v>0.06826865339453114</v>
      </c>
      <c r="H15" s="153">
        <v>0.15519520288475896</v>
      </c>
      <c r="I15" s="153">
        <v>0.09317781256103075</v>
      </c>
      <c r="J15" s="154">
        <v>2.0996679155672897</v>
      </c>
      <c r="K15" s="124">
        <v>0.1408296914104603</v>
      </c>
    </row>
    <row r="16" spans="1:11" s="20" customFormat="1" ht="14.25">
      <c r="A16" s="21">
        <v>13</v>
      </c>
      <c r="B16" s="151" t="s">
        <v>73</v>
      </c>
      <c r="C16" s="152">
        <v>40444</v>
      </c>
      <c r="D16" s="152">
        <v>40638</v>
      </c>
      <c r="E16" s="153">
        <v>-0.01630004754735681</v>
      </c>
      <c r="F16" s="153">
        <v>-0.019962043173374355</v>
      </c>
      <c r="G16" s="153">
        <v>-0.06314734534694122</v>
      </c>
      <c r="H16" s="153">
        <v>-0.03219856093172191</v>
      </c>
      <c r="I16" s="153">
        <v>-0.053808797246954976</v>
      </c>
      <c r="J16" s="154">
        <v>0.2819919307359364</v>
      </c>
      <c r="K16" s="124">
        <v>0.03028551747740371</v>
      </c>
    </row>
    <row r="17" spans="1:11" s="20" customFormat="1" ht="14.25" collapsed="1">
      <c r="A17" s="21">
        <v>14</v>
      </c>
      <c r="B17" s="151" t="s">
        <v>82</v>
      </c>
      <c r="C17" s="152">
        <v>40427</v>
      </c>
      <c r="D17" s="152">
        <v>40708</v>
      </c>
      <c r="E17" s="153">
        <v>0.012948176185689997</v>
      </c>
      <c r="F17" s="153">
        <v>0.03520894612143666</v>
      </c>
      <c r="G17" s="153">
        <v>0.061567077998959885</v>
      </c>
      <c r="H17" s="153">
        <v>0.14743363896760386</v>
      </c>
      <c r="I17" s="153">
        <v>0.08376406465194752</v>
      </c>
      <c r="J17" s="154">
        <v>2.5580398042025028</v>
      </c>
      <c r="K17" s="124">
        <v>0.1688646141270158</v>
      </c>
    </row>
    <row r="18" spans="1:11" s="20" customFormat="1" ht="14.25" collapsed="1">
      <c r="A18" s="21">
        <v>15</v>
      </c>
      <c r="B18" s="151" t="s">
        <v>104</v>
      </c>
      <c r="C18" s="152">
        <v>41026</v>
      </c>
      <c r="D18" s="152">
        <v>41242</v>
      </c>
      <c r="E18" s="153">
        <v>-0.018615208280311157</v>
      </c>
      <c r="F18" s="153">
        <v>0.005527834930582287</v>
      </c>
      <c r="G18" s="153">
        <v>0.0150897108451995</v>
      </c>
      <c r="H18" s="153">
        <v>0.07022219939946761</v>
      </c>
      <c r="I18" s="153">
        <v>0.03093902007675653</v>
      </c>
      <c r="J18" s="154">
        <v>1.3454515192256062</v>
      </c>
      <c r="K18" s="124">
        <v>0.136307722307643</v>
      </c>
    </row>
    <row r="19" spans="1:12" s="20" customFormat="1" ht="15.75" thickBot="1">
      <c r="A19" s="150"/>
      <c r="B19" s="155" t="s">
        <v>105</v>
      </c>
      <c r="C19" s="156" t="s">
        <v>51</v>
      </c>
      <c r="D19" s="156" t="s">
        <v>51</v>
      </c>
      <c r="E19" s="157">
        <f>AVERAGE(E4:E18)</f>
        <v>-0.002871089629837139</v>
      </c>
      <c r="F19" s="157">
        <f>AVERAGE(F4:F18)</f>
        <v>0.004103175781607267</v>
      </c>
      <c r="G19" s="157">
        <f>AVERAGE(G4:G18)</f>
        <v>0.010883239968973824</v>
      </c>
      <c r="H19" s="157">
        <f>AVERAGE(H4:H18)</f>
        <v>0.044947391187600036</v>
      </c>
      <c r="I19" s="157">
        <f>AVERAGE(I4:I18)</f>
        <v>0.006984822464110995</v>
      </c>
      <c r="J19" s="156" t="s">
        <v>51</v>
      </c>
      <c r="K19" s="156" t="s">
        <v>51</v>
      </c>
      <c r="L19" s="158"/>
    </row>
    <row r="20" spans="1:11" s="20" customFormat="1" ht="14.25">
      <c r="A20" s="187" t="s">
        <v>94</v>
      </c>
      <c r="B20" s="187"/>
      <c r="C20" s="187"/>
      <c r="D20" s="187"/>
      <c r="E20" s="187"/>
      <c r="F20" s="187"/>
      <c r="G20" s="187"/>
      <c r="H20" s="187"/>
      <c r="I20" s="187"/>
      <c r="J20" s="187"/>
      <c r="K20" s="187"/>
    </row>
    <row r="21" spans="1:11" s="20" customFormat="1" ht="15" collapsed="1" thickBot="1">
      <c r="A21" s="182"/>
      <c r="B21" s="182"/>
      <c r="C21" s="182"/>
      <c r="D21" s="182"/>
      <c r="E21" s="182"/>
      <c r="F21" s="182"/>
      <c r="G21" s="182"/>
      <c r="H21" s="182"/>
      <c r="I21" s="169"/>
      <c r="J21" s="169"/>
      <c r="K21" s="169"/>
    </row>
    <row r="22" spans="5:10" s="20" customFormat="1" ht="14.25" collapsed="1">
      <c r="E22" s="107"/>
      <c r="J22" s="19"/>
    </row>
    <row r="23" spans="5:10" s="20" customFormat="1" ht="14.25" collapsed="1">
      <c r="E23" s="108"/>
      <c r="J23" s="19"/>
    </row>
    <row r="24" spans="5:10" s="20" customFormat="1" ht="14.25">
      <c r="E24" s="107"/>
      <c r="F24" s="107"/>
      <c r="J24" s="19"/>
    </row>
    <row r="25" spans="5:10" s="20" customFormat="1" ht="14.25" collapsed="1">
      <c r="E25" s="108"/>
      <c r="I25" s="108"/>
      <c r="J25" s="19"/>
    </row>
    <row r="26" s="20" customFormat="1" ht="14.25" collapsed="1"/>
    <row r="27" s="20" customFormat="1" ht="14.25" collapsed="1"/>
    <row r="28" s="20" customFormat="1" ht="14.25" collapsed="1"/>
    <row r="29" s="20" customFormat="1" ht="14.25" collapsed="1"/>
    <row r="30" s="20" customFormat="1" ht="14.25" collapsed="1"/>
    <row r="31" s="20" customFormat="1" ht="14.25" collapsed="1"/>
    <row r="32" s="20" customFormat="1" ht="14.25" collapsed="1"/>
    <row r="33" s="20" customFormat="1" ht="14.25" collapsed="1"/>
    <row r="34" s="20" customFormat="1" ht="14.25" collapsed="1"/>
    <row r="35" s="20" customFormat="1" ht="14.25" collapsed="1"/>
    <row r="36" s="20" customFormat="1" ht="14.25" collapsed="1"/>
    <row r="37" s="20" customFormat="1" ht="14.25" collapsed="1"/>
    <row r="38" s="20" customFormat="1" ht="14.25" collapsed="1"/>
    <row r="39" s="20" customFormat="1" ht="14.25"/>
    <row r="40" s="20" customFormat="1" ht="14.25"/>
    <row r="41" spans="3:8" s="29" customFormat="1" ht="14.25">
      <c r="C41" s="30"/>
      <c r="D41" s="30"/>
      <c r="E41" s="31"/>
      <c r="F41" s="31"/>
      <c r="G41" s="31"/>
      <c r="H41" s="31"/>
    </row>
    <row r="42" spans="3:8" s="29" customFormat="1" ht="14.25">
      <c r="C42" s="30"/>
      <c r="D42" s="30"/>
      <c r="E42" s="31"/>
      <c r="F42" s="31"/>
      <c r="G42" s="31"/>
      <c r="H42" s="31"/>
    </row>
    <row r="43" spans="3:8" s="29" customFormat="1" ht="14.25">
      <c r="C43" s="30"/>
      <c r="D43" s="30"/>
      <c r="E43" s="31"/>
      <c r="F43" s="31"/>
      <c r="G43" s="31"/>
      <c r="H43" s="31"/>
    </row>
    <row r="44" spans="3:8" s="29" customFormat="1" ht="14.25">
      <c r="C44" s="30"/>
      <c r="D44" s="30"/>
      <c r="E44" s="31"/>
      <c r="F44" s="31"/>
      <c r="G44" s="31"/>
      <c r="H44" s="31"/>
    </row>
    <row r="45" spans="3:8" s="29" customFormat="1" ht="14.25">
      <c r="C45" s="30"/>
      <c r="D45" s="30"/>
      <c r="E45" s="31"/>
      <c r="F45" s="31"/>
      <c r="G45" s="31"/>
      <c r="H45" s="31"/>
    </row>
    <row r="46" spans="3:8" s="29" customFormat="1" ht="14.25">
      <c r="C46" s="30"/>
      <c r="D46" s="30"/>
      <c r="E46" s="31"/>
      <c r="F46" s="31"/>
      <c r="G46" s="31"/>
      <c r="H46" s="31"/>
    </row>
    <row r="47" spans="3:8" s="29" customFormat="1" ht="14.25">
      <c r="C47" s="30"/>
      <c r="D47" s="30"/>
      <c r="E47" s="31"/>
      <c r="F47" s="31"/>
      <c r="G47" s="31"/>
      <c r="H47" s="31"/>
    </row>
    <row r="48" spans="3:8" s="29" customFormat="1" ht="14.25">
      <c r="C48" s="30"/>
      <c r="D48" s="30"/>
      <c r="E48" s="31"/>
      <c r="F48" s="31"/>
      <c r="G48" s="31"/>
      <c r="H48" s="31"/>
    </row>
    <row r="49" spans="3:8" s="29" customFormat="1" ht="14.25">
      <c r="C49" s="30"/>
      <c r="D49" s="30"/>
      <c r="E49" s="31"/>
      <c r="F49" s="31"/>
      <c r="G49" s="31"/>
      <c r="H49" s="31"/>
    </row>
    <row r="50" spans="3:8" s="29" customFormat="1" ht="14.25">
      <c r="C50" s="30"/>
      <c r="D50" s="30"/>
      <c r="E50" s="31"/>
      <c r="F50" s="31"/>
      <c r="G50" s="31"/>
      <c r="H50" s="31"/>
    </row>
    <row r="51" spans="3:8" s="29" customFormat="1" ht="14.25">
      <c r="C51" s="30"/>
      <c r="D51" s="30"/>
      <c r="E51" s="31"/>
      <c r="F51" s="31"/>
      <c r="G51" s="31"/>
      <c r="H51" s="31"/>
    </row>
    <row r="52" spans="3:8" s="29" customFormat="1" ht="14.25">
      <c r="C52" s="30"/>
      <c r="D52" s="30"/>
      <c r="E52" s="31"/>
      <c r="F52" s="31"/>
      <c r="G52" s="31"/>
      <c r="H52" s="31"/>
    </row>
    <row r="53" spans="3:8" s="29" customFormat="1" ht="14.25">
      <c r="C53" s="30"/>
      <c r="D53" s="30"/>
      <c r="E53" s="31"/>
      <c r="F53" s="31"/>
      <c r="G53" s="31"/>
      <c r="H53" s="31"/>
    </row>
    <row r="54" spans="3:8" s="29" customFormat="1" ht="14.25">
      <c r="C54" s="30"/>
      <c r="D54" s="30"/>
      <c r="E54" s="31"/>
      <c r="F54" s="31"/>
      <c r="G54" s="31"/>
      <c r="H54" s="31"/>
    </row>
    <row r="55" spans="3:8" s="29" customFormat="1" ht="14.25">
      <c r="C55" s="30"/>
      <c r="D55" s="30"/>
      <c r="E55" s="31"/>
      <c r="F55" s="31"/>
      <c r="G55" s="31"/>
      <c r="H55" s="31"/>
    </row>
    <row r="56" spans="3:8" s="29" customFormat="1" ht="14.25">
      <c r="C56" s="30"/>
      <c r="D56" s="30"/>
      <c r="E56" s="31"/>
      <c r="F56" s="31"/>
      <c r="G56" s="31"/>
      <c r="H56" s="31"/>
    </row>
    <row r="57" spans="3:8" s="29" customFormat="1" ht="14.25">
      <c r="C57" s="30"/>
      <c r="D57" s="30"/>
      <c r="E57" s="31"/>
      <c r="F57" s="31"/>
      <c r="G57" s="31"/>
      <c r="H57" s="31"/>
    </row>
    <row r="58" spans="3:8" s="29" customFormat="1" ht="14.25">
      <c r="C58" s="30"/>
      <c r="D58" s="30"/>
      <c r="E58" s="31"/>
      <c r="F58" s="31"/>
      <c r="G58" s="31"/>
      <c r="H58" s="31"/>
    </row>
    <row r="59" spans="3:8" s="29" customFormat="1" ht="14.25">
      <c r="C59" s="30"/>
      <c r="D59" s="30"/>
      <c r="E59" s="31"/>
      <c r="F59" s="31"/>
      <c r="G59" s="31"/>
      <c r="H59" s="31"/>
    </row>
    <row r="60" spans="3:8" s="29" customFormat="1" ht="14.25">
      <c r="C60" s="30"/>
      <c r="D60" s="30"/>
      <c r="E60" s="31"/>
      <c r="F60" s="31"/>
      <c r="G60" s="31"/>
      <c r="H60" s="31"/>
    </row>
  </sheetData>
  <mergeCells count="5">
    <mergeCell ref="A21:H21"/>
    <mergeCell ref="A1:I1"/>
    <mergeCell ref="A2:A3"/>
    <mergeCell ref="E2:K2"/>
    <mergeCell ref="A20:K20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H66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3.875" style="29" customWidth="1"/>
    <col min="2" max="2" width="61.875" style="29" bestFit="1" customWidth="1"/>
    <col min="3" max="3" width="24.75390625" style="29" customWidth="1"/>
    <col min="4" max="4" width="24.75390625" style="41" customWidth="1"/>
    <col min="5" max="7" width="24.75390625" style="29" customWidth="1"/>
    <col min="8" max="16384" width="9.125" style="29" customWidth="1"/>
  </cols>
  <sheetData>
    <row r="1" spans="1:7" ht="16.5" thickBot="1">
      <c r="A1" s="189" t="s">
        <v>113</v>
      </c>
      <c r="B1" s="189"/>
      <c r="C1" s="189"/>
      <c r="D1" s="189"/>
      <c r="E1" s="189"/>
      <c r="F1" s="189"/>
      <c r="G1" s="189"/>
    </row>
    <row r="2" spans="1:7" ht="15.75" thickBot="1">
      <c r="A2" s="184" t="s">
        <v>41</v>
      </c>
      <c r="B2" s="89"/>
      <c r="C2" s="190" t="s">
        <v>26</v>
      </c>
      <c r="D2" s="191"/>
      <c r="E2" s="190" t="s">
        <v>27</v>
      </c>
      <c r="F2" s="191"/>
      <c r="G2" s="90"/>
    </row>
    <row r="3" spans="1:7" ht="45.75" thickBot="1">
      <c r="A3" s="185"/>
      <c r="B3" s="42" t="s">
        <v>25</v>
      </c>
      <c r="C3" s="35" t="s">
        <v>53</v>
      </c>
      <c r="D3" s="35" t="s">
        <v>28</v>
      </c>
      <c r="E3" s="35" t="s">
        <v>29</v>
      </c>
      <c r="F3" s="35" t="s">
        <v>28</v>
      </c>
      <c r="G3" s="36" t="s">
        <v>99</v>
      </c>
    </row>
    <row r="4" spans="1:8" ht="15" customHeight="1">
      <c r="A4" s="21">
        <v>1</v>
      </c>
      <c r="B4" s="37" t="s">
        <v>73</v>
      </c>
      <c r="C4" s="38">
        <v>276.5118</v>
      </c>
      <c r="D4" s="95">
        <v>0.2296249405658023</v>
      </c>
      <c r="E4" s="39">
        <v>231</v>
      </c>
      <c r="F4" s="95">
        <v>0.25</v>
      </c>
      <c r="G4" s="40">
        <v>298.65920500000004</v>
      </c>
      <c r="H4" s="54"/>
    </row>
    <row r="5" spans="1:8" ht="14.25" customHeight="1">
      <c r="A5" s="21">
        <v>2</v>
      </c>
      <c r="B5" s="37" t="s">
        <v>20</v>
      </c>
      <c r="C5" s="38">
        <v>359.31127999999933</v>
      </c>
      <c r="D5" s="95">
        <v>0.06955731911819678</v>
      </c>
      <c r="E5" s="39">
        <v>74</v>
      </c>
      <c r="F5" s="95">
        <v>0.05281941470378301</v>
      </c>
      <c r="G5" s="40">
        <v>274.35515039876594</v>
      </c>
      <c r="H5" s="54"/>
    </row>
    <row r="6" spans="1:7" ht="14.25">
      <c r="A6" s="21">
        <v>3</v>
      </c>
      <c r="B6" s="37" t="s">
        <v>60</v>
      </c>
      <c r="C6" s="38">
        <v>-78.62338000000082</v>
      </c>
      <c r="D6" s="95">
        <v>-0.006615436261671901</v>
      </c>
      <c r="E6" s="39">
        <v>57084</v>
      </c>
      <c r="F6" s="95">
        <v>0.007048923361048759</v>
      </c>
      <c r="G6" s="40">
        <v>84.37999359018247</v>
      </c>
    </row>
    <row r="7" spans="1:7" ht="14.25">
      <c r="A7" s="21">
        <v>4</v>
      </c>
      <c r="B7" s="37" t="s">
        <v>77</v>
      </c>
      <c r="C7" s="38">
        <v>-213.79504000000287</v>
      </c>
      <c r="D7" s="95">
        <v>-0.006847758691284971</v>
      </c>
      <c r="E7" s="39">
        <v>4</v>
      </c>
      <c r="F7" s="95">
        <v>8.240117009661537E-05</v>
      </c>
      <c r="G7" s="40">
        <v>2.5748392460292253</v>
      </c>
    </row>
    <row r="8" spans="1:7" ht="14.25">
      <c r="A8" s="21">
        <v>5</v>
      </c>
      <c r="B8" s="37" t="s">
        <v>104</v>
      </c>
      <c r="C8" s="38">
        <v>-47.24671000000043</v>
      </c>
      <c r="D8" s="95">
        <v>-0.0177348056681925</v>
      </c>
      <c r="E8" s="39">
        <v>10</v>
      </c>
      <c r="F8" s="95">
        <v>0.0008971023593792052</v>
      </c>
      <c r="G8" s="40">
        <v>2.389749708441508</v>
      </c>
    </row>
    <row r="9" spans="1:7" ht="14.25">
      <c r="A9" s="21">
        <v>6</v>
      </c>
      <c r="B9" s="37" t="s">
        <v>82</v>
      </c>
      <c r="C9" s="38">
        <v>95.23768999999949</v>
      </c>
      <c r="D9" s="95">
        <v>0.012948176185707145</v>
      </c>
      <c r="E9" s="39">
        <v>0</v>
      </c>
      <c r="F9" s="95">
        <v>0</v>
      </c>
      <c r="G9" s="40">
        <v>0</v>
      </c>
    </row>
    <row r="10" spans="1:8" ht="14.25">
      <c r="A10" s="21">
        <v>7</v>
      </c>
      <c r="B10" s="37" t="s">
        <v>62</v>
      </c>
      <c r="C10" s="38">
        <v>32.684330000000074</v>
      </c>
      <c r="D10" s="95">
        <v>0.009924644698483196</v>
      </c>
      <c r="E10" s="39">
        <v>0</v>
      </c>
      <c r="F10" s="95">
        <v>0</v>
      </c>
      <c r="G10" s="40">
        <v>0</v>
      </c>
      <c r="H10" s="54"/>
    </row>
    <row r="11" spans="1:7" ht="14.25">
      <c r="A11" s="21">
        <v>8</v>
      </c>
      <c r="B11" s="37" t="s">
        <v>83</v>
      </c>
      <c r="C11" s="38">
        <v>15.88759999999986</v>
      </c>
      <c r="D11" s="95">
        <v>0.013709366233557134</v>
      </c>
      <c r="E11" s="39">
        <v>0</v>
      </c>
      <c r="F11" s="95">
        <v>0</v>
      </c>
      <c r="G11" s="40">
        <v>0</v>
      </c>
    </row>
    <row r="12" spans="1:7" ht="14.25">
      <c r="A12" s="21">
        <v>9</v>
      </c>
      <c r="B12" s="37" t="s">
        <v>84</v>
      </c>
      <c r="C12" s="38">
        <v>3.777559999999823</v>
      </c>
      <c r="D12" s="95">
        <v>0.0022581905092117632</v>
      </c>
      <c r="E12" s="39">
        <v>0</v>
      </c>
      <c r="F12" s="95">
        <v>0</v>
      </c>
      <c r="G12" s="40">
        <v>0</v>
      </c>
    </row>
    <row r="13" spans="1:7" ht="14.25">
      <c r="A13" s="21">
        <v>10</v>
      </c>
      <c r="B13" s="37" t="s">
        <v>120</v>
      </c>
      <c r="C13" s="38">
        <v>-6.141370000000113</v>
      </c>
      <c r="D13" s="95">
        <v>-0.00546997630202742</v>
      </c>
      <c r="E13" s="39">
        <v>0</v>
      </c>
      <c r="F13" s="95">
        <v>0</v>
      </c>
      <c r="G13" s="40">
        <v>0</v>
      </c>
    </row>
    <row r="14" spans="1:7" ht="14.25">
      <c r="A14" s="21">
        <v>11</v>
      </c>
      <c r="B14" s="37" t="s">
        <v>64</v>
      </c>
      <c r="C14" s="38">
        <v>-7.449390000000596</v>
      </c>
      <c r="D14" s="95">
        <v>-0.0017627144420990998</v>
      </c>
      <c r="E14" s="39">
        <v>0</v>
      </c>
      <c r="F14" s="95">
        <v>0</v>
      </c>
      <c r="G14" s="40">
        <v>0</v>
      </c>
    </row>
    <row r="15" spans="1:7" ht="14.25">
      <c r="A15" s="21">
        <v>12</v>
      </c>
      <c r="B15" s="37" t="s">
        <v>23</v>
      </c>
      <c r="C15" s="38">
        <v>-12.479410000000033</v>
      </c>
      <c r="D15" s="95">
        <v>-0.015531080860882257</v>
      </c>
      <c r="E15" s="39">
        <v>0</v>
      </c>
      <c r="F15" s="95">
        <v>0</v>
      </c>
      <c r="G15" s="40">
        <v>0</v>
      </c>
    </row>
    <row r="16" spans="1:7" ht="14.25">
      <c r="A16" s="21">
        <v>13</v>
      </c>
      <c r="B16" s="37" t="s">
        <v>61</v>
      </c>
      <c r="C16" s="38">
        <v>-26.393260000000705</v>
      </c>
      <c r="D16" s="95">
        <v>-0.005170415575014163</v>
      </c>
      <c r="E16" s="39">
        <v>0</v>
      </c>
      <c r="F16" s="95">
        <v>0</v>
      </c>
      <c r="G16" s="40">
        <v>0</v>
      </c>
    </row>
    <row r="17" spans="1:7" ht="14.25">
      <c r="A17" s="21">
        <v>14</v>
      </c>
      <c r="B17" s="37" t="s">
        <v>81</v>
      </c>
      <c r="C17" s="38">
        <v>-20.778330000000075</v>
      </c>
      <c r="D17" s="95">
        <v>-0.01921627192303854</v>
      </c>
      <c r="E17" s="39">
        <v>-10</v>
      </c>
      <c r="F17" s="95">
        <v>-0.007423904974016332</v>
      </c>
      <c r="G17" s="40">
        <v>-7.953348923533796</v>
      </c>
    </row>
    <row r="18" spans="1:7" ht="14.25">
      <c r="A18" s="21">
        <v>15</v>
      </c>
      <c r="B18" s="37" t="s">
        <v>79</v>
      </c>
      <c r="C18" s="38">
        <v>-129.20164999999943</v>
      </c>
      <c r="D18" s="95">
        <v>-0.023548283665439772</v>
      </c>
      <c r="E18" s="39">
        <v>-91</v>
      </c>
      <c r="F18" s="95">
        <v>-0.021025878003696857</v>
      </c>
      <c r="G18" s="40">
        <v>-115.1938431973338</v>
      </c>
    </row>
    <row r="19" spans="1:8" ht="15.75" thickBot="1">
      <c r="A19" s="88"/>
      <c r="B19" s="91" t="s">
        <v>50</v>
      </c>
      <c r="C19" s="92">
        <v>241.30171999999348</v>
      </c>
      <c r="D19" s="96">
        <v>0.00289173949206851</v>
      </c>
      <c r="E19" s="93">
        <v>57302</v>
      </c>
      <c r="F19" s="96">
        <v>0.007002428523647524</v>
      </c>
      <c r="G19" s="94">
        <v>539.2117458225516</v>
      </c>
      <c r="H19" s="54"/>
    </row>
    <row r="20" spans="1:8" ht="15" customHeight="1" thickBot="1">
      <c r="A20" s="188"/>
      <c r="B20" s="188"/>
      <c r="C20" s="188"/>
      <c r="D20" s="188"/>
      <c r="E20" s="188"/>
      <c r="F20" s="188"/>
      <c r="G20" s="188"/>
      <c r="H20" s="168"/>
    </row>
    <row r="40" spans="2:5" ht="15">
      <c r="B40" s="61"/>
      <c r="C40" s="62"/>
      <c r="D40" s="63"/>
      <c r="E40" s="64"/>
    </row>
    <row r="41" spans="2:5" ht="15">
      <c r="B41" s="61"/>
      <c r="C41" s="62"/>
      <c r="D41" s="63"/>
      <c r="E41" s="64"/>
    </row>
    <row r="42" spans="2:5" ht="15">
      <c r="B42" s="61"/>
      <c r="C42" s="62"/>
      <c r="D42" s="63"/>
      <c r="E42" s="64"/>
    </row>
    <row r="43" spans="2:5" ht="15">
      <c r="B43" s="61"/>
      <c r="C43" s="62"/>
      <c r="D43" s="63"/>
      <c r="E43" s="64"/>
    </row>
    <row r="44" spans="2:5" ht="15">
      <c r="B44" s="61"/>
      <c r="C44" s="62"/>
      <c r="D44" s="63"/>
      <c r="E44" s="64"/>
    </row>
    <row r="45" spans="2:5" ht="15">
      <c r="B45" s="61"/>
      <c r="C45" s="62"/>
      <c r="D45" s="63"/>
      <c r="E45" s="64"/>
    </row>
    <row r="46" spans="2:5" ht="15.75" thickBot="1">
      <c r="B46" s="79"/>
      <c r="C46" s="79"/>
      <c r="D46" s="79"/>
      <c r="E46" s="79"/>
    </row>
    <row r="49" ht="14.25" customHeight="1"/>
    <row r="50" ht="14.25">
      <c r="F50" s="54"/>
    </row>
    <row r="52" ht="14.25">
      <c r="F52"/>
    </row>
    <row r="53" ht="14.25">
      <c r="F53"/>
    </row>
    <row r="54" spans="2:6" ht="30.75" thickBot="1">
      <c r="B54" s="42" t="s">
        <v>25</v>
      </c>
      <c r="C54" s="35" t="s">
        <v>57</v>
      </c>
      <c r="D54" s="35" t="s">
        <v>58</v>
      </c>
      <c r="E54" s="60" t="s">
        <v>54</v>
      </c>
      <c r="F54"/>
    </row>
    <row r="55" spans="2:5" ht="14.25">
      <c r="B55" s="37" t="str">
        <f aca="true" t="shared" si="0" ref="B55:D59">B4</f>
        <v>ВСІ</v>
      </c>
      <c r="C55" s="38">
        <f t="shared" si="0"/>
        <v>276.5118</v>
      </c>
      <c r="D55" s="95">
        <f t="shared" si="0"/>
        <v>0.2296249405658023</v>
      </c>
      <c r="E55" s="40">
        <f>G4</f>
        <v>298.65920500000004</v>
      </c>
    </row>
    <row r="56" spans="2:5" ht="14.25">
      <c r="B56" s="37" t="str">
        <f t="shared" si="0"/>
        <v>ОТП Класичний</v>
      </c>
      <c r="C56" s="38">
        <f t="shared" si="0"/>
        <v>359.31127999999933</v>
      </c>
      <c r="D56" s="95">
        <f t="shared" si="0"/>
        <v>0.06955731911819678</v>
      </c>
      <c r="E56" s="40">
        <f>G5</f>
        <v>274.35515039876594</v>
      </c>
    </row>
    <row r="57" spans="2:5" ht="14.25">
      <c r="B57" s="37" t="str">
        <f t="shared" si="0"/>
        <v>ОТП Фонд Акцій</v>
      </c>
      <c r="C57" s="38">
        <f t="shared" si="0"/>
        <v>-78.62338000000082</v>
      </c>
      <c r="D57" s="95">
        <f t="shared" si="0"/>
        <v>-0.006615436261671901</v>
      </c>
      <c r="E57" s="40">
        <f>G6</f>
        <v>84.37999359018247</v>
      </c>
    </row>
    <row r="58" spans="2:5" ht="14.25">
      <c r="B58" s="37" t="str">
        <f t="shared" si="0"/>
        <v>КІНТО-Класичний</v>
      </c>
      <c r="C58" s="38">
        <f t="shared" si="0"/>
        <v>-213.79504000000287</v>
      </c>
      <c r="D58" s="95">
        <f t="shared" si="0"/>
        <v>-0.006847758691284971</v>
      </c>
      <c r="E58" s="40">
        <f>G7</f>
        <v>2.5748392460292253</v>
      </c>
    </row>
    <row r="59" spans="2:5" ht="14.25">
      <c r="B59" s="126" t="str">
        <f t="shared" si="0"/>
        <v>КІНТО-Казначейський</v>
      </c>
      <c r="C59" s="127">
        <f t="shared" si="0"/>
        <v>-47.24671000000043</v>
      </c>
      <c r="D59" s="128">
        <f t="shared" si="0"/>
        <v>-0.0177348056681925</v>
      </c>
      <c r="E59" s="129">
        <f>G8</f>
        <v>2.389749708441508</v>
      </c>
    </row>
    <row r="60" spans="2:5" ht="14.25">
      <c r="B60" s="125" t="str">
        <f aca="true" t="shared" si="1" ref="B60:D63">B14</f>
        <v>Альтус-Депозит</v>
      </c>
      <c r="C60" s="38">
        <f t="shared" si="1"/>
        <v>-7.449390000000596</v>
      </c>
      <c r="D60" s="95">
        <f t="shared" si="1"/>
        <v>-0.0017627144420990998</v>
      </c>
      <c r="E60" s="40">
        <f>G14</f>
        <v>0</v>
      </c>
    </row>
    <row r="61" spans="2:5" ht="14.25">
      <c r="B61" s="125" t="str">
        <f t="shared" si="1"/>
        <v>Надбання</v>
      </c>
      <c r="C61" s="38">
        <f t="shared" si="1"/>
        <v>-12.479410000000033</v>
      </c>
      <c r="D61" s="95">
        <f t="shared" si="1"/>
        <v>-0.015531080860882257</v>
      </c>
      <c r="E61" s="40">
        <f>G15</f>
        <v>0</v>
      </c>
    </row>
    <row r="62" spans="2:5" ht="14.25">
      <c r="B62" s="125" t="str">
        <f t="shared" si="1"/>
        <v>Софіївський</v>
      </c>
      <c r="C62" s="38">
        <f t="shared" si="1"/>
        <v>-26.393260000000705</v>
      </c>
      <c r="D62" s="95">
        <f t="shared" si="1"/>
        <v>-0.005170415575014163</v>
      </c>
      <c r="E62" s="40">
        <f>G16</f>
        <v>0</v>
      </c>
    </row>
    <row r="63" spans="2:5" ht="14.25">
      <c r="B63" s="125" t="str">
        <f t="shared" si="1"/>
        <v>УНІВЕР.УА/Ярослав Мудрий: Фонд Акцiй</v>
      </c>
      <c r="C63" s="38">
        <f t="shared" si="1"/>
        <v>-20.778330000000075</v>
      </c>
      <c r="D63" s="95">
        <f t="shared" si="1"/>
        <v>-0.01921627192303854</v>
      </c>
      <c r="E63" s="40">
        <f>G17</f>
        <v>-7.953348923533796</v>
      </c>
    </row>
    <row r="64" spans="2:5" ht="14.25">
      <c r="B64" s="125" t="str">
        <f>B18</f>
        <v>КІНТО-Еквіті</v>
      </c>
      <c r="C64" s="38">
        <f>C18</f>
        <v>-129.20164999999943</v>
      </c>
      <c r="D64" s="95">
        <f>D18</f>
        <v>-0.023548283665439772</v>
      </c>
      <c r="E64" s="40">
        <f>G18</f>
        <v>-115.1938431973338</v>
      </c>
    </row>
    <row r="65" spans="2:5" ht="14.25">
      <c r="B65" s="136" t="s">
        <v>56</v>
      </c>
      <c r="C65" s="137">
        <f>C19-SUM(C55:C64)</f>
        <v>141.44580999999908</v>
      </c>
      <c r="D65" s="138"/>
      <c r="E65" s="137">
        <f>G19-SUM(E55:E64)</f>
        <v>0</v>
      </c>
    </row>
    <row r="66" spans="2:5" ht="15">
      <c r="B66" s="134" t="s">
        <v>50</v>
      </c>
      <c r="C66" s="135">
        <f>SUM(C55:C65)</f>
        <v>241.30171999999348</v>
      </c>
      <c r="D66" s="135"/>
      <c r="E66" s="135">
        <f>SUM(E55:E65)</f>
        <v>539.2117458225516</v>
      </c>
    </row>
  </sheetData>
  <mergeCells count="5">
    <mergeCell ref="A20:G20"/>
    <mergeCell ref="A1:G1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C105"/>
  <sheetViews>
    <sheetView zoomScale="80" zoomScaleNormal="80" workbookViewId="0" topLeftCell="A1">
      <selection activeCell="A20" sqref="A20"/>
    </sheetView>
  </sheetViews>
  <sheetFormatPr defaultColWidth="9.00390625" defaultRowHeight="12.75"/>
  <cols>
    <col min="1" max="1" width="64.375" style="0" bestFit="1" customWidth="1"/>
    <col min="2" max="2" width="12.75390625" style="0" customWidth="1"/>
    <col min="3" max="3" width="2.75390625" style="0" customWidth="1"/>
  </cols>
  <sheetData>
    <row r="1" spans="1:3" ht="15.75" thickBot="1">
      <c r="A1" s="67" t="s">
        <v>25</v>
      </c>
      <c r="B1" s="68" t="s">
        <v>88</v>
      </c>
      <c r="C1" s="10"/>
    </row>
    <row r="2" spans="1:3" ht="14.25">
      <c r="A2" s="202" t="s">
        <v>104</v>
      </c>
      <c r="B2" s="203">
        <v>-0.018615208280311157</v>
      </c>
      <c r="C2" s="10"/>
    </row>
    <row r="3" spans="1:3" ht="14.25">
      <c r="A3" s="139" t="s">
        <v>73</v>
      </c>
      <c r="B3" s="146">
        <v>-0.01630004754735681</v>
      </c>
      <c r="C3" s="10"/>
    </row>
    <row r="4" spans="1:3" ht="14.25">
      <c r="A4" s="139" t="s">
        <v>23</v>
      </c>
      <c r="B4" s="146">
        <v>-0.015531080860841762</v>
      </c>
      <c r="C4" s="10"/>
    </row>
    <row r="5" spans="1:3" ht="14.25">
      <c r="A5" s="139" t="s">
        <v>60</v>
      </c>
      <c r="B5" s="147">
        <v>-0.0135687147920176</v>
      </c>
      <c r="C5" s="10"/>
    </row>
    <row r="6" spans="1:3" ht="14.25">
      <c r="A6" s="139" t="s">
        <v>81</v>
      </c>
      <c r="B6" s="147">
        <v>-0.011880567150598598</v>
      </c>
      <c r="C6" s="10"/>
    </row>
    <row r="7" spans="1:3" ht="14.25">
      <c r="A7" s="139" t="s">
        <v>77</v>
      </c>
      <c r="B7" s="147">
        <v>-0.006929588855280944</v>
      </c>
      <c r="C7" s="10"/>
    </row>
    <row r="8" spans="1:3" ht="14.25">
      <c r="A8" s="139" t="s">
        <v>120</v>
      </c>
      <c r="B8" s="147">
        <v>-0.005469976301975543</v>
      </c>
      <c r="C8" s="10"/>
    </row>
    <row r="9" spans="1:3" ht="14.25">
      <c r="A9" s="139" t="s">
        <v>61</v>
      </c>
      <c r="B9" s="147">
        <v>-0.005170415575013743</v>
      </c>
      <c r="C9" s="10"/>
    </row>
    <row r="10" spans="1:3" ht="14.25">
      <c r="A10" s="139" t="s">
        <v>79</v>
      </c>
      <c r="B10" s="147">
        <v>-0.002576580529619288</v>
      </c>
      <c r="C10" s="10"/>
    </row>
    <row r="11" spans="1:3" ht="14.25">
      <c r="A11" s="139" t="s">
        <v>64</v>
      </c>
      <c r="B11" s="147">
        <v>-0.00176271444210796</v>
      </c>
      <c r="C11" s="10"/>
    </row>
    <row r="12" spans="1:3" ht="14.25">
      <c r="A12" s="139" t="s">
        <v>84</v>
      </c>
      <c r="B12" s="147">
        <v>0.0022581905091654253</v>
      </c>
      <c r="C12" s="10"/>
    </row>
    <row r="13" spans="1:3" ht="14.25">
      <c r="A13" s="139" t="s">
        <v>62</v>
      </c>
      <c r="B13" s="147">
        <v>0.009924644698507068</v>
      </c>
      <c r="C13" s="10"/>
    </row>
    <row r="14" spans="1:3" ht="14.25">
      <c r="A14" s="139" t="s">
        <v>82</v>
      </c>
      <c r="B14" s="147">
        <v>0.012948176185689997</v>
      </c>
      <c r="C14" s="10"/>
    </row>
    <row r="15" spans="1:3" ht="14.25">
      <c r="A15" s="139" t="s">
        <v>83</v>
      </c>
      <c r="B15" s="147">
        <v>0.013709366233529252</v>
      </c>
      <c r="C15" s="10"/>
    </row>
    <row r="16" spans="1:3" ht="14.25">
      <c r="A16" s="140" t="s">
        <v>20</v>
      </c>
      <c r="B16" s="148">
        <v>0.01589817226067458</v>
      </c>
      <c r="C16" s="10"/>
    </row>
    <row r="17" spans="1:3" ht="14.25">
      <c r="A17" s="141" t="s">
        <v>30</v>
      </c>
      <c r="B17" s="146">
        <v>-0.002871089629837139</v>
      </c>
      <c r="C17" s="10"/>
    </row>
    <row r="18" spans="1:3" ht="14.25">
      <c r="A18" s="141" t="s">
        <v>1</v>
      </c>
      <c r="B18" s="146">
        <v>-0.03050275069448216</v>
      </c>
      <c r="C18" s="10"/>
    </row>
    <row r="19" spans="1:3" ht="14.25">
      <c r="A19" s="141" t="s">
        <v>0</v>
      </c>
      <c r="B19" s="146">
        <v>-0.0019378056657748388</v>
      </c>
      <c r="C19" s="58"/>
    </row>
    <row r="20" spans="1:3" ht="14.25">
      <c r="A20" s="141" t="s">
        <v>31</v>
      </c>
      <c r="B20" s="146">
        <v>-0.05666614293448835</v>
      </c>
      <c r="C20" s="9"/>
    </row>
    <row r="21" spans="1:3" ht="14.25">
      <c r="A21" s="141" t="s">
        <v>32</v>
      </c>
      <c r="B21" s="146">
        <v>-0.037288801146573736</v>
      </c>
      <c r="C21" s="74"/>
    </row>
    <row r="22" spans="1:3" ht="14.25">
      <c r="A22" s="141" t="s">
        <v>33</v>
      </c>
      <c r="B22" s="146">
        <v>0.015835616438356168</v>
      </c>
      <c r="C22" s="10"/>
    </row>
    <row r="23" spans="1:3" ht="15" thickBot="1">
      <c r="A23" s="142" t="s">
        <v>107</v>
      </c>
      <c r="B23" s="149">
        <v>-0.024422024265586373</v>
      </c>
      <c r="C23" s="10"/>
    </row>
    <row r="24" spans="2:3" ht="12.75">
      <c r="B24" s="10"/>
      <c r="C24" s="10"/>
    </row>
    <row r="25" ht="12.75">
      <c r="C25" s="10"/>
    </row>
    <row r="26" spans="2:3" ht="12.75">
      <c r="B26" s="10"/>
      <c r="C26" s="10"/>
    </row>
    <row r="27" ht="12.75">
      <c r="C27" s="10"/>
    </row>
    <row r="28" ht="12.75">
      <c r="B28" s="10"/>
    </row>
    <row r="29" ht="12.75">
      <c r="B29" s="10"/>
    </row>
    <row r="30" ht="12.75">
      <c r="B30" s="10"/>
    </row>
    <row r="31" ht="12.75">
      <c r="B31" s="10"/>
    </row>
    <row r="32" ht="12.75">
      <c r="B32" s="10"/>
    </row>
    <row r="33" ht="12.75">
      <c r="B33" s="10"/>
    </row>
    <row r="34" ht="12.75">
      <c r="B34" s="10"/>
    </row>
    <row r="35" ht="12.75">
      <c r="B35" s="10"/>
    </row>
    <row r="36" ht="12.75">
      <c r="B36" s="10"/>
    </row>
    <row r="37" ht="12.75">
      <c r="B37" s="10"/>
    </row>
    <row r="38" ht="12.75">
      <c r="B38" s="10"/>
    </row>
    <row r="39" ht="12.75">
      <c r="B39" s="10"/>
    </row>
    <row r="40" ht="12.75">
      <c r="B40" s="10"/>
    </row>
    <row r="41" ht="12.75">
      <c r="B41" s="10"/>
    </row>
    <row r="42" ht="12.75">
      <c r="B42" s="10"/>
    </row>
    <row r="43" ht="12.75">
      <c r="B43" s="10"/>
    </row>
    <row r="44" ht="12.75">
      <c r="B44" s="10"/>
    </row>
    <row r="45" ht="12.75">
      <c r="B45" s="10"/>
    </row>
    <row r="46" ht="12.75">
      <c r="B46" s="10"/>
    </row>
    <row r="47" ht="12.75">
      <c r="B47" s="10"/>
    </row>
    <row r="48" ht="12.75">
      <c r="B48" s="10"/>
    </row>
    <row r="49" ht="12.75">
      <c r="B49" s="10"/>
    </row>
    <row r="50" ht="12.75">
      <c r="B50" s="10"/>
    </row>
    <row r="51" ht="12.75">
      <c r="B51" s="10"/>
    </row>
    <row r="52" ht="12.75">
      <c r="B52" s="10"/>
    </row>
    <row r="53" ht="12.75">
      <c r="B53" s="10"/>
    </row>
    <row r="54" ht="12.75">
      <c r="B54" s="10"/>
    </row>
    <row r="55" ht="12.75">
      <c r="B55" s="10"/>
    </row>
    <row r="56" ht="12.75">
      <c r="B56" s="10"/>
    </row>
    <row r="57" ht="12.75">
      <c r="B57" s="10"/>
    </row>
    <row r="58" ht="12.75">
      <c r="B58" s="10"/>
    </row>
    <row r="59" ht="12.75">
      <c r="B59" s="10"/>
    </row>
    <row r="60" ht="12.75">
      <c r="B60" s="10"/>
    </row>
    <row r="61" ht="12.75">
      <c r="B61" s="10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M7"/>
  <sheetViews>
    <sheetView zoomScale="85" zoomScaleNormal="85" workbookViewId="0" topLeftCell="A1">
      <selection activeCell="B3" sqref="B3"/>
    </sheetView>
  </sheetViews>
  <sheetFormatPr defaultColWidth="9.00390625" defaultRowHeight="12.75"/>
  <cols>
    <col min="1" max="1" width="4.75390625" style="31" customWidth="1"/>
    <col min="2" max="2" width="35.875" style="29" customWidth="1"/>
    <col min="3" max="4" width="12.75390625" style="31" customWidth="1"/>
    <col min="5" max="5" width="16.75390625" style="41" customWidth="1"/>
    <col min="6" max="6" width="14.75390625" style="45" customWidth="1"/>
    <col min="7" max="7" width="14.75390625" style="41" customWidth="1"/>
    <col min="8" max="8" width="12.75390625" style="45" customWidth="1"/>
    <col min="9" max="9" width="39.125" style="29" bestFit="1" customWidth="1"/>
    <col min="10" max="10" width="22.875" style="29" bestFit="1" customWidth="1"/>
    <col min="11" max="20" width="4.75390625" style="29" customWidth="1"/>
    <col min="21" max="16384" width="9.125" style="29" customWidth="1"/>
  </cols>
  <sheetData>
    <row r="1" spans="1:13" s="43" customFormat="1" ht="16.5" thickBot="1">
      <c r="A1" s="177" t="s">
        <v>114</v>
      </c>
      <c r="B1" s="177"/>
      <c r="C1" s="177"/>
      <c r="D1" s="177"/>
      <c r="E1" s="177"/>
      <c r="F1" s="177"/>
      <c r="G1" s="177"/>
      <c r="H1" s="177"/>
      <c r="I1" s="177"/>
      <c r="J1" s="177"/>
      <c r="K1" s="13"/>
      <c r="L1" s="14"/>
      <c r="M1" s="14"/>
    </row>
    <row r="2" spans="1:10" ht="30.75" thickBot="1">
      <c r="A2" s="15" t="s">
        <v>41</v>
      </c>
      <c r="B2" s="15" t="s">
        <v>25</v>
      </c>
      <c r="C2" s="44" t="s">
        <v>36</v>
      </c>
      <c r="D2" s="44" t="s">
        <v>37</v>
      </c>
      <c r="E2" s="44" t="s">
        <v>42</v>
      </c>
      <c r="F2" s="44" t="s">
        <v>43</v>
      </c>
      <c r="G2" s="44" t="s">
        <v>44</v>
      </c>
      <c r="H2" s="44" t="s">
        <v>15</v>
      </c>
      <c r="I2" s="44" t="s">
        <v>16</v>
      </c>
      <c r="J2" s="25" t="s">
        <v>17</v>
      </c>
    </row>
    <row r="3" spans="1:10" ht="14.25">
      <c r="A3" s="21">
        <v>1</v>
      </c>
      <c r="B3" s="109" t="s">
        <v>34</v>
      </c>
      <c r="C3" s="110" t="s">
        <v>39</v>
      </c>
      <c r="D3" s="111" t="s">
        <v>40</v>
      </c>
      <c r="E3" s="112">
        <v>1444157.88</v>
      </c>
      <c r="F3" s="113">
        <v>690</v>
      </c>
      <c r="G3" s="112">
        <v>2092.9824347826084</v>
      </c>
      <c r="H3" s="53">
        <v>1000</v>
      </c>
      <c r="I3" s="109" t="s">
        <v>24</v>
      </c>
      <c r="J3" s="114" t="s">
        <v>100</v>
      </c>
    </row>
    <row r="4" spans="1:10" ht="14.25">
      <c r="A4" s="21">
        <v>2</v>
      </c>
      <c r="B4" s="109" t="s">
        <v>108</v>
      </c>
      <c r="C4" s="110" t="s">
        <v>39</v>
      </c>
      <c r="D4" s="111" t="s">
        <v>110</v>
      </c>
      <c r="E4" s="112">
        <v>922189.6601</v>
      </c>
      <c r="F4" s="113">
        <v>1978</v>
      </c>
      <c r="G4" s="112">
        <v>466.22328619817995</v>
      </c>
      <c r="H4" s="53">
        <v>1000</v>
      </c>
      <c r="I4" s="109" t="s">
        <v>22</v>
      </c>
      <c r="J4" s="114" t="s">
        <v>35</v>
      </c>
    </row>
    <row r="5" spans="1:10" ht="14.25">
      <c r="A5" s="21">
        <v>3</v>
      </c>
      <c r="B5" s="109" t="s">
        <v>70</v>
      </c>
      <c r="C5" s="110" t="s">
        <v>39</v>
      </c>
      <c r="D5" s="111" t="s">
        <v>40</v>
      </c>
      <c r="E5" s="112">
        <v>220170.81</v>
      </c>
      <c r="F5" s="113">
        <v>671</v>
      </c>
      <c r="G5" s="112">
        <v>328.1234128166915</v>
      </c>
      <c r="H5" s="53">
        <v>1000</v>
      </c>
      <c r="I5" s="109" t="s">
        <v>71</v>
      </c>
      <c r="J5" s="114" t="s">
        <v>48</v>
      </c>
    </row>
    <row r="6" spans="1:10" ht="15.75" thickBot="1">
      <c r="A6" s="178" t="s">
        <v>50</v>
      </c>
      <c r="B6" s="179"/>
      <c r="C6" s="115" t="s">
        <v>51</v>
      </c>
      <c r="D6" s="115" t="s">
        <v>51</v>
      </c>
      <c r="E6" s="97">
        <f>SUM(E3:E5)</f>
        <v>2586518.3501</v>
      </c>
      <c r="F6" s="98">
        <f>SUM(F3:F5)</f>
        <v>3339</v>
      </c>
      <c r="G6" s="115" t="s">
        <v>51</v>
      </c>
      <c r="H6" s="115" t="s">
        <v>51</v>
      </c>
      <c r="I6" s="115" t="s">
        <v>51</v>
      </c>
      <c r="J6" s="115" t="s">
        <v>51</v>
      </c>
    </row>
    <row r="7" spans="1:8" ht="14.25">
      <c r="A7" s="181"/>
      <c r="B7" s="181"/>
      <c r="C7" s="181"/>
      <c r="D7" s="181"/>
      <c r="E7" s="181"/>
      <c r="F7" s="181"/>
      <c r="G7" s="181"/>
      <c r="H7" s="181"/>
    </row>
  </sheetData>
  <mergeCells count="3">
    <mergeCell ref="A1:J1"/>
    <mergeCell ref="A6:B6"/>
    <mergeCell ref="A7:H7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K28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625" style="5" customWidth="1"/>
    <col min="2" max="2" width="48.875" style="5" bestFit="1" customWidth="1"/>
    <col min="3" max="4" width="14.75390625" style="46" customWidth="1"/>
    <col min="5" max="8" width="12.75390625" style="5" customWidth="1"/>
    <col min="9" max="9" width="16.125" style="5" bestFit="1" customWidth="1"/>
    <col min="10" max="10" width="18.25390625" style="5" customWidth="1"/>
    <col min="11" max="11" width="24.00390625" style="5" customWidth="1"/>
    <col min="12" max="16384" width="9.125" style="5" customWidth="1"/>
  </cols>
  <sheetData>
    <row r="1" spans="1:10" s="11" customFormat="1" ht="16.5" thickBot="1">
      <c r="A1" s="193" t="s">
        <v>115</v>
      </c>
      <c r="B1" s="193"/>
      <c r="C1" s="193"/>
      <c r="D1" s="193"/>
      <c r="E1" s="193"/>
      <c r="F1" s="193"/>
      <c r="G1" s="193"/>
      <c r="H1" s="193"/>
      <c r="I1" s="193"/>
      <c r="J1" s="193"/>
    </row>
    <row r="2" spans="1:11" ht="15.75" customHeight="1" thickBot="1">
      <c r="A2" s="184" t="s">
        <v>41</v>
      </c>
      <c r="B2" s="101"/>
      <c r="C2" s="102"/>
      <c r="D2" s="103"/>
      <c r="E2" s="186" t="s">
        <v>69</v>
      </c>
      <c r="F2" s="186"/>
      <c r="G2" s="186"/>
      <c r="H2" s="186"/>
      <c r="I2" s="186"/>
      <c r="J2" s="186"/>
      <c r="K2" s="186"/>
    </row>
    <row r="3" spans="1:11" ht="45.75" thickBot="1">
      <c r="A3" s="185"/>
      <c r="B3" s="104" t="s">
        <v>25</v>
      </c>
      <c r="C3" s="26" t="s">
        <v>13</v>
      </c>
      <c r="D3" s="26" t="s">
        <v>14</v>
      </c>
      <c r="E3" s="17" t="s">
        <v>92</v>
      </c>
      <c r="F3" s="17" t="s">
        <v>101</v>
      </c>
      <c r="G3" s="17" t="s">
        <v>102</v>
      </c>
      <c r="H3" s="17" t="s">
        <v>90</v>
      </c>
      <c r="I3" s="17" t="s">
        <v>103</v>
      </c>
      <c r="J3" s="17" t="s">
        <v>52</v>
      </c>
      <c r="K3" s="18" t="s">
        <v>93</v>
      </c>
    </row>
    <row r="4" spans="1:11" ht="14.25" collapsed="1">
      <c r="A4" s="21">
        <v>1</v>
      </c>
      <c r="B4" s="27" t="s">
        <v>70</v>
      </c>
      <c r="C4" s="105">
        <v>38441</v>
      </c>
      <c r="D4" s="105">
        <v>38625</v>
      </c>
      <c r="E4" s="99">
        <v>-0.04279433118255438</v>
      </c>
      <c r="F4" s="99">
        <v>-0.05373169891733398</v>
      </c>
      <c r="G4" s="99">
        <v>-0.3140935912858023</v>
      </c>
      <c r="H4" s="99">
        <v>-0.31306939026471925</v>
      </c>
      <c r="I4" s="99">
        <v>-0.322263909685239</v>
      </c>
      <c r="J4" s="106">
        <v>-0.6718765871833091</v>
      </c>
      <c r="K4" s="166">
        <v>-0.07735557963292528</v>
      </c>
    </row>
    <row r="5" spans="1:11" ht="14.25" collapsed="1">
      <c r="A5" s="21">
        <v>2</v>
      </c>
      <c r="B5" s="27" t="s">
        <v>108</v>
      </c>
      <c r="C5" s="105">
        <v>39048</v>
      </c>
      <c r="D5" s="105">
        <v>39140</v>
      </c>
      <c r="E5" s="99">
        <v>-0.009348090451462565</v>
      </c>
      <c r="F5" s="99">
        <v>-0.036778058126682334</v>
      </c>
      <c r="G5" s="99">
        <v>-0.08826048857110202</v>
      </c>
      <c r="H5" s="99">
        <v>-0.15520167715304023</v>
      </c>
      <c r="I5" s="99">
        <v>-0.08936582327029174</v>
      </c>
      <c r="J5" s="106">
        <v>-0.5337767138018135</v>
      </c>
      <c r="K5" s="167">
        <v>-0.05954394984311917</v>
      </c>
    </row>
    <row r="6" spans="1:11" ht="14.25">
      <c r="A6" s="21">
        <v>3</v>
      </c>
      <c r="B6" s="27" t="s">
        <v>34</v>
      </c>
      <c r="C6" s="105">
        <v>39100</v>
      </c>
      <c r="D6" s="105">
        <v>39268</v>
      </c>
      <c r="E6" s="99">
        <v>-0.010946962692663376</v>
      </c>
      <c r="F6" s="99">
        <v>-0.009343920272648965</v>
      </c>
      <c r="G6" s="99">
        <v>-0.013698001754476996</v>
      </c>
      <c r="H6" s="99">
        <v>0.01776398973953719</v>
      </c>
      <c r="I6" s="99" t="s">
        <v>124</v>
      </c>
      <c r="J6" s="106">
        <v>1.0929824347824635</v>
      </c>
      <c r="K6" s="167">
        <v>0.06305233771879704</v>
      </c>
    </row>
    <row r="7" spans="1:11" ht="15.75" thickBot="1">
      <c r="A7" s="150"/>
      <c r="B7" s="155" t="s">
        <v>105</v>
      </c>
      <c r="C7" s="156" t="s">
        <v>51</v>
      </c>
      <c r="D7" s="156" t="s">
        <v>51</v>
      </c>
      <c r="E7" s="157">
        <f>AVERAGE(E4:E6)</f>
        <v>-0.021029794775560107</v>
      </c>
      <c r="F7" s="157">
        <f>AVERAGE(F4:F6)</f>
        <v>-0.03328455910555509</v>
      </c>
      <c r="G7" s="157">
        <f>AVERAGE(G4:G6)</f>
        <v>-0.13868402720379377</v>
      </c>
      <c r="H7" s="157">
        <f>AVERAGE(H4:H6)</f>
        <v>-0.15016902589274075</v>
      </c>
      <c r="I7" s="157">
        <f>AVERAGE(I4:I6)</f>
        <v>-0.20581486647776537</v>
      </c>
      <c r="J7" s="156" t="s">
        <v>51</v>
      </c>
      <c r="K7" s="156" t="s">
        <v>51</v>
      </c>
    </row>
    <row r="8" spans="1:11" ht="14.25">
      <c r="A8" s="194" t="s">
        <v>94</v>
      </c>
      <c r="B8" s="194"/>
      <c r="C8" s="194"/>
      <c r="D8" s="194"/>
      <c r="E8" s="194"/>
      <c r="F8" s="194"/>
      <c r="G8" s="194"/>
      <c r="H8" s="194"/>
      <c r="I8" s="194"/>
      <c r="J8" s="194"/>
      <c r="K8" s="194"/>
    </row>
    <row r="9" spans="1:11" ht="15" thickBot="1">
      <c r="A9" s="192"/>
      <c r="B9" s="192"/>
      <c r="C9" s="192"/>
      <c r="D9" s="192"/>
      <c r="E9" s="192"/>
      <c r="F9" s="192"/>
      <c r="G9" s="192"/>
      <c r="H9" s="192"/>
      <c r="I9" s="192"/>
      <c r="J9" s="192"/>
      <c r="K9" s="192"/>
    </row>
    <row r="10" spans="2:9" ht="14.25">
      <c r="B10" s="29"/>
      <c r="C10" s="30"/>
      <c r="D10" s="30"/>
      <c r="E10" s="29"/>
      <c r="F10" s="29"/>
      <c r="G10" s="29"/>
      <c r="H10" s="29"/>
      <c r="I10" s="29"/>
    </row>
    <row r="11" spans="2:9" ht="14.25">
      <c r="B11" s="29"/>
      <c r="C11" s="30"/>
      <c r="D11" s="30"/>
      <c r="E11" s="120"/>
      <c r="F11" s="29"/>
      <c r="G11" s="29"/>
      <c r="H11" s="29"/>
      <c r="I11" s="29"/>
    </row>
    <row r="12" spans="2:9" ht="14.25">
      <c r="B12" s="29"/>
      <c r="C12" s="30"/>
      <c r="D12" s="30"/>
      <c r="E12" s="29"/>
      <c r="F12" s="29"/>
      <c r="G12" s="29"/>
      <c r="H12" s="29"/>
      <c r="I12" s="29"/>
    </row>
    <row r="13" spans="2:9" ht="14.25">
      <c r="B13" s="29"/>
      <c r="C13" s="30"/>
      <c r="D13" s="30"/>
      <c r="E13" s="29"/>
      <c r="F13" s="29"/>
      <c r="G13" s="29"/>
      <c r="H13" s="29"/>
      <c r="I13" s="29"/>
    </row>
    <row r="14" spans="2:9" ht="14.25">
      <c r="B14" s="29"/>
      <c r="C14" s="30"/>
      <c r="D14" s="30"/>
      <c r="E14" s="29"/>
      <c r="F14" s="29"/>
      <c r="G14" s="29"/>
      <c r="H14" s="29"/>
      <c r="I14" s="29"/>
    </row>
    <row r="15" spans="2:9" ht="14.25">
      <c r="B15" s="29"/>
      <c r="C15" s="30"/>
      <c r="D15" s="30"/>
      <c r="E15" s="29"/>
      <c r="F15" s="29"/>
      <c r="G15" s="29"/>
      <c r="H15" s="29"/>
      <c r="I15" s="29"/>
    </row>
    <row r="16" spans="2:9" ht="14.25">
      <c r="B16" s="29"/>
      <c r="C16" s="30"/>
      <c r="D16" s="30"/>
      <c r="E16" s="29"/>
      <c r="F16" s="29"/>
      <c r="G16" s="29"/>
      <c r="H16" s="29"/>
      <c r="I16" s="29"/>
    </row>
    <row r="17" spans="2:9" ht="14.25">
      <c r="B17" s="29"/>
      <c r="C17" s="30"/>
      <c r="D17" s="30"/>
      <c r="E17" s="29"/>
      <c r="F17" s="29"/>
      <c r="G17" s="29"/>
      <c r="H17" s="29"/>
      <c r="I17" s="29"/>
    </row>
    <row r="21" ht="14.25">
      <c r="C21" s="5"/>
    </row>
    <row r="22" ht="14.25">
      <c r="C22" s="5"/>
    </row>
    <row r="23" ht="14.25">
      <c r="C23" s="5"/>
    </row>
    <row r="24" ht="14.25">
      <c r="C24" s="5"/>
    </row>
    <row r="25" ht="14.25">
      <c r="C25" s="5"/>
    </row>
    <row r="26" ht="14.25">
      <c r="C26" s="5"/>
    </row>
    <row r="27" ht="14.25">
      <c r="C27" s="5"/>
    </row>
    <row r="28" ht="14.25">
      <c r="C28" s="5"/>
    </row>
  </sheetData>
  <mergeCells count="5">
    <mergeCell ref="A9:K9"/>
    <mergeCell ref="A2:A3"/>
    <mergeCell ref="A1:J1"/>
    <mergeCell ref="E2:K2"/>
    <mergeCell ref="A8:K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K37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125" style="22" customWidth="1"/>
    <col min="2" max="2" width="50.75390625" style="22" customWidth="1"/>
    <col min="3" max="3" width="24.75390625" style="22" customWidth="1"/>
    <col min="4" max="4" width="24.75390625" style="23" customWidth="1"/>
    <col min="5" max="7" width="24.75390625" style="22" customWidth="1"/>
    <col min="8" max="16384" width="9.125" style="22" customWidth="1"/>
  </cols>
  <sheetData>
    <row r="1" spans="1:7" s="31" customFormat="1" ht="16.5" thickBot="1">
      <c r="A1" s="189" t="s">
        <v>116</v>
      </c>
      <c r="B1" s="189"/>
      <c r="C1" s="189"/>
      <c r="D1" s="189"/>
      <c r="E1" s="189"/>
      <c r="F1" s="189"/>
      <c r="G1" s="189"/>
    </row>
    <row r="2" spans="1:7" s="31" customFormat="1" ht="15.75" customHeight="1" thickBot="1">
      <c r="A2" s="184" t="s">
        <v>41</v>
      </c>
      <c r="B2" s="89"/>
      <c r="C2" s="190" t="s">
        <v>26</v>
      </c>
      <c r="D2" s="191"/>
      <c r="E2" s="190" t="s">
        <v>27</v>
      </c>
      <c r="F2" s="191"/>
      <c r="G2" s="90"/>
    </row>
    <row r="3" spans="1:7" s="31" customFormat="1" ht="45.75" thickBot="1">
      <c r="A3" s="185"/>
      <c r="B3" s="35" t="s">
        <v>25</v>
      </c>
      <c r="C3" s="35" t="s">
        <v>53</v>
      </c>
      <c r="D3" s="35" t="s">
        <v>28</v>
      </c>
      <c r="E3" s="35" t="s">
        <v>29</v>
      </c>
      <c r="F3" s="35" t="s">
        <v>28</v>
      </c>
      <c r="G3" s="36" t="s">
        <v>99</v>
      </c>
    </row>
    <row r="4" spans="1:7" s="31" customFormat="1" ht="14.25">
      <c r="A4" s="21">
        <v>1</v>
      </c>
      <c r="B4" s="37" t="s">
        <v>108</v>
      </c>
      <c r="C4" s="38">
        <v>-8.702060000000056</v>
      </c>
      <c r="D4" s="99">
        <v>-0.009348090451449333</v>
      </c>
      <c r="E4" s="39">
        <v>0</v>
      </c>
      <c r="F4" s="99">
        <v>0</v>
      </c>
      <c r="G4" s="40">
        <v>0</v>
      </c>
    </row>
    <row r="5" spans="1:7" s="31" customFormat="1" ht="14.25">
      <c r="A5" s="21">
        <v>2</v>
      </c>
      <c r="B5" s="37" t="s">
        <v>70</v>
      </c>
      <c r="C5" s="38">
        <v>-9.843299999999987</v>
      </c>
      <c r="D5" s="99">
        <v>-0.04279433118255218</v>
      </c>
      <c r="E5" s="39">
        <v>0</v>
      </c>
      <c r="F5" s="99">
        <v>0</v>
      </c>
      <c r="G5" s="40">
        <v>0</v>
      </c>
    </row>
    <row r="6" spans="1:7" s="31" customFormat="1" ht="14.25">
      <c r="A6" s="21">
        <v>3</v>
      </c>
      <c r="B6" s="37" t="s">
        <v>34</v>
      </c>
      <c r="C6" s="38">
        <v>-15.984120000000113</v>
      </c>
      <c r="D6" s="99">
        <v>-0.010946962692669695</v>
      </c>
      <c r="E6" s="39">
        <v>0</v>
      </c>
      <c r="F6" s="99">
        <v>0</v>
      </c>
      <c r="G6" s="40">
        <v>0</v>
      </c>
    </row>
    <row r="7" spans="1:7" s="31" customFormat="1" ht="15.75" thickBot="1">
      <c r="A7" s="116"/>
      <c r="B7" s="91" t="s">
        <v>50</v>
      </c>
      <c r="C7" s="117">
        <v>-34.529480000000156</v>
      </c>
      <c r="D7" s="96">
        <v>-0.013173922125138314</v>
      </c>
      <c r="E7" s="93">
        <v>0</v>
      </c>
      <c r="F7" s="96">
        <v>0</v>
      </c>
      <c r="G7" s="94">
        <v>0</v>
      </c>
    </row>
    <row r="8" spans="1:11" s="31" customFormat="1" ht="15" customHeight="1" thickBot="1">
      <c r="A8" s="192"/>
      <c r="B8" s="192"/>
      <c r="C8" s="192"/>
      <c r="D8" s="192"/>
      <c r="E8" s="192"/>
      <c r="F8" s="192"/>
      <c r="G8" s="192"/>
      <c r="H8" s="7"/>
      <c r="I8" s="7"/>
      <c r="J8" s="7"/>
      <c r="K8" s="7"/>
    </row>
    <row r="9" s="31" customFormat="1" ht="14.25">
      <c r="D9" s="41"/>
    </row>
    <row r="10" s="31" customFormat="1" ht="14.25">
      <c r="D10" s="41"/>
    </row>
    <row r="11" s="31" customFormat="1" ht="14.25">
      <c r="D11" s="41"/>
    </row>
    <row r="12" s="31" customFormat="1" ht="14.25">
      <c r="D12" s="41"/>
    </row>
    <row r="13" s="31" customFormat="1" ht="14.25">
      <c r="D13" s="41"/>
    </row>
    <row r="14" s="31" customFormat="1" ht="14.25">
      <c r="D14" s="41"/>
    </row>
    <row r="15" s="31" customFormat="1" ht="14.25">
      <c r="D15" s="41"/>
    </row>
    <row r="16" s="31" customFormat="1" ht="14.25">
      <c r="D16" s="41"/>
    </row>
    <row r="17" s="31" customFormat="1" ht="14.25">
      <c r="D17" s="41"/>
    </row>
    <row r="18" s="31" customFormat="1" ht="14.25">
      <c r="D18" s="41"/>
    </row>
    <row r="19" s="31" customFormat="1" ht="14.25">
      <c r="D19" s="41"/>
    </row>
    <row r="20" s="31" customFormat="1" ht="14.25">
      <c r="D20" s="41"/>
    </row>
    <row r="21" s="31" customFormat="1" ht="14.25">
      <c r="D21" s="41"/>
    </row>
    <row r="22" s="31" customFormat="1" ht="14.25">
      <c r="D22" s="41"/>
    </row>
    <row r="23" s="31" customFormat="1" ht="14.25">
      <c r="D23" s="41"/>
    </row>
    <row r="24" s="31" customFormat="1" ht="14.25">
      <c r="D24" s="41"/>
    </row>
    <row r="25" s="31" customFormat="1" ht="14.25">
      <c r="D25" s="41"/>
    </row>
    <row r="26" s="31" customFormat="1" ht="14.25">
      <c r="D26" s="41"/>
    </row>
    <row r="27" s="31" customFormat="1" ht="14.25">
      <c r="D27" s="41"/>
    </row>
    <row r="28" s="31" customFormat="1" ht="14.25"/>
    <row r="29" s="31" customFormat="1" ht="14.25"/>
    <row r="30" spans="8:9" s="31" customFormat="1" ht="14.25">
      <c r="H30" s="22"/>
      <c r="I30" s="22"/>
    </row>
    <row r="33" spans="2:5" ht="30.75" thickBot="1">
      <c r="B33" s="42" t="s">
        <v>25</v>
      </c>
      <c r="C33" s="35" t="s">
        <v>57</v>
      </c>
      <c r="D33" s="35" t="s">
        <v>58</v>
      </c>
      <c r="E33" s="36" t="s">
        <v>54</v>
      </c>
    </row>
    <row r="34" spans="1:5" ht="14.25">
      <c r="A34" s="22">
        <v>1</v>
      </c>
      <c r="B34" s="37" t="str">
        <f aca="true" t="shared" si="0" ref="B34:D36">B4</f>
        <v>ТАСК Український Капітал</v>
      </c>
      <c r="C34" s="121">
        <f t="shared" si="0"/>
        <v>-8.702060000000056</v>
      </c>
      <c r="D34" s="99">
        <f t="shared" si="0"/>
        <v>-0.009348090451449333</v>
      </c>
      <c r="E34" s="122">
        <f>G4</f>
        <v>0</v>
      </c>
    </row>
    <row r="35" spans="1:5" ht="14.25">
      <c r="A35" s="22">
        <v>2</v>
      </c>
      <c r="B35" s="37" t="str">
        <f t="shared" si="0"/>
        <v>Оптімум</v>
      </c>
      <c r="C35" s="121">
        <f t="shared" si="0"/>
        <v>-9.843299999999987</v>
      </c>
      <c r="D35" s="99">
        <f t="shared" si="0"/>
        <v>-0.04279433118255218</v>
      </c>
      <c r="E35" s="122">
        <f>G5</f>
        <v>0</v>
      </c>
    </row>
    <row r="36" spans="1:5" ht="14.25">
      <c r="A36" s="22">
        <v>3</v>
      </c>
      <c r="B36" s="37" t="str">
        <f t="shared" si="0"/>
        <v>Збалансований фонд "Паритет"</v>
      </c>
      <c r="C36" s="121">
        <f t="shared" si="0"/>
        <v>-15.984120000000113</v>
      </c>
      <c r="D36" s="99">
        <f t="shared" si="0"/>
        <v>-0.010946962692669695</v>
      </c>
      <c r="E36" s="122">
        <f>G6</f>
        <v>0</v>
      </c>
    </row>
    <row r="37" spans="2:5" ht="14.25">
      <c r="B37" s="37"/>
      <c r="C37" s="121"/>
      <c r="D37" s="99"/>
      <c r="E37" s="122"/>
    </row>
  </sheetData>
  <mergeCells count="5">
    <mergeCell ref="A8:G8"/>
    <mergeCell ref="A2:A3"/>
    <mergeCell ref="A1:G1"/>
    <mergeCell ref="C2:D2"/>
    <mergeCell ref="E2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1:D24"/>
  <sheetViews>
    <sheetView zoomScale="85" zoomScaleNormal="85" workbookViewId="0" topLeftCell="A1">
      <selection activeCell="A6" sqref="A6:B11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67" t="s">
        <v>25</v>
      </c>
      <c r="B1" s="68" t="s">
        <v>88</v>
      </c>
      <c r="C1" s="10"/>
      <c r="D1" s="10"/>
    </row>
    <row r="2" spans="1:4" ht="14.25">
      <c r="A2" s="27" t="s">
        <v>70</v>
      </c>
      <c r="B2" s="143">
        <v>-0.04279433118255438</v>
      </c>
      <c r="C2" s="10"/>
      <c r="D2" s="10"/>
    </row>
    <row r="3" spans="1:4" ht="14.25">
      <c r="A3" s="27" t="s">
        <v>34</v>
      </c>
      <c r="B3" s="143">
        <v>-0.010946962692663376</v>
      </c>
      <c r="C3" s="10"/>
      <c r="D3" s="10"/>
    </row>
    <row r="4" spans="1:4" ht="14.25">
      <c r="A4" s="27" t="s">
        <v>108</v>
      </c>
      <c r="B4" s="143">
        <v>-0.009348090451462565</v>
      </c>
      <c r="C4" s="10"/>
      <c r="D4" s="10"/>
    </row>
    <row r="5" spans="1:4" ht="14.25">
      <c r="A5" s="27" t="s">
        <v>30</v>
      </c>
      <c r="B5" s="144">
        <v>-0.021029794775560107</v>
      </c>
      <c r="C5" s="10"/>
      <c r="D5" s="10"/>
    </row>
    <row r="6" spans="1:4" ht="14.25">
      <c r="A6" s="27" t="s">
        <v>1</v>
      </c>
      <c r="B6" s="144">
        <v>-0.03050275069448216</v>
      </c>
      <c r="C6" s="10"/>
      <c r="D6" s="10"/>
    </row>
    <row r="7" spans="1:4" ht="14.25">
      <c r="A7" s="27" t="s">
        <v>0</v>
      </c>
      <c r="B7" s="144">
        <v>-0.0019378056657748388</v>
      </c>
      <c r="C7" s="10"/>
      <c r="D7" s="10"/>
    </row>
    <row r="8" spans="1:4" ht="14.25">
      <c r="A8" s="27" t="s">
        <v>31</v>
      </c>
      <c r="B8" s="144">
        <v>-0.05666614293448835</v>
      </c>
      <c r="C8" s="10"/>
      <c r="D8" s="10"/>
    </row>
    <row r="9" spans="1:4" ht="14.25">
      <c r="A9" s="27" t="s">
        <v>32</v>
      </c>
      <c r="B9" s="144">
        <v>-0.037288801146573736</v>
      </c>
      <c r="C9" s="10"/>
      <c r="D9" s="10"/>
    </row>
    <row r="10" spans="1:4" ht="14.25">
      <c r="A10" s="27" t="s">
        <v>33</v>
      </c>
      <c r="B10" s="144">
        <v>0.015835616438356168</v>
      </c>
      <c r="C10" s="10"/>
      <c r="D10" s="10"/>
    </row>
    <row r="11" spans="1:4" ht="15" thickBot="1">
      <c r="A11" s="76" t="s">
        <v>107</v>
      </c>
      <c r="B11" s="145">
        <v>-0.024422024265586373</v>
      </c>
      <c r="C11" s="10"/>
      <c r="D11" s="10"/>
    </row>
    <row r="12" spans="2:4" ht="12.75">
      <c r="B12" s="10"/>
      <c r="C12" s="10"/>
      <c r="D12" s="10"/>
    </row>
    <row r="13" spans="1:4" ht="14.25">
      <c r="A13" s="55"/>
      <c r="B13" s="56"/>
      <c r="C13" s="10"/>
      <c r="D13" s="10"/>
    </row>
    <row r="14" spans="1:4" ht="14.25">
      <c r="A14" s="55"/>
      <c r="B14" s="56"/>
      <c r="C14" s="10"/>
      <c r="D14" s="10"/>
    </row>
    <row r="15" spans="1:4" ht="14.25">
      <c r="A15" s="55"/>
      <c r="B15" s="56"/>
      <c r="C15" s="10"/>
      <c r="D15" s="10"/>
    </row>
    <row r="16" spans="1:4" ht="14.25">
      <c r="A16" s="55"/>
      <c r="B16" s="56"/>
      <c r="C16" s="10"/>
      <c r="D16" s="10"/>
    </row>
    <row r="17" spans="1:4" ht="14.25">
      <c r="A17" s="55"/>
      <c r="B17" s="56"/>
      <c r="C17" s="10"/>
      <c r="D17" s="10"/>
    </row>
    <row r="18" ht="12.75">
      <c r="B18" s="10"/>
    </row>
    <row r="22" spans="1:2" ht="12.75">
      <c r="A22" s="7"/>
      <c r="B22" s="8"/>
    </row>
    <row r="23" ht="12.75">
      <c r="B23" s="8"/>
    </row>
    <row r="24" ht="12.75">
      <c r="B24" s="8"/>
    </row>
  </sheetData>
  <autoFilter ref="A1:B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keywords/>
  <dc:description/>
  <cp:lastModifiedBy>Глеб Щербак</cp:lastModifiedBy>
  <dcterms:created xsi:type="dcterms:W3CDTF">2010-05-19T12:57:40Z</dcterms:created>
  <dcterms:modified xsi:type="dcterms:W3CDTF">2019-08-06T09:50:36Z</dcterms:modified>
  <cp:category/>
  <cp:version/>
  <cp:contentType/>
  <cp:contentStatus/>
</cp:coreProperties>
</file>