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805" tabRatio="904" activeTab="0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'інд+дох'!$A$27:$C$27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<sst xmlns="http://schemas.openxmlformats.org/spreadsheetml/2006/main" count="340" uniqueCount="124">
  <si>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</si>
  <si>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</si>
  <si>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</si>
  <si>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</si>
  <si>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</si>
  <si>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</si>
  <si>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</si>
  <si>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</si>
  <si>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</si>
  <si>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</si>
  <si>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</si>
  <si>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DJIA (США)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</si>
  <si>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</si>
  <si>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</si>
  <si>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</si>
  <si>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</si>
  <si>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</si>
  <si>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</si>
  <si>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ТОВ КУА "Альтус ессетс актівітіс"</t>
  </si>
  <si>
    <t>ТОВ КУА "Універ Менеджмент"</t>
  </si>
  <si>
    <t>ОТП Класичний</t>
  </si>
  <si>
    <t>ТОВ КУА "ОТП Капітал"</t>
  </si>
  <si>
    <t>ТОВ КУА "ТАСК-Інвест"</t>
  </si>
  <si>
    <t>Надбання</t>
  </si>
  <si>
    <t>ТОВ КУА "АРТ-КАПІТАЛ Менеджмент"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</si>
  <si>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</si>
  <si>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</si>
  <si>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</si>
  <si>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</si>
  <si>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</si>
  <si>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</si>
  <si>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</si>
  <si>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</si>
  <si>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</si>
  <si>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Збалансований фонд "Паритет"</t>
  </si>
  <si>
    <t>http://www.task.ua/</t>
  </si>
  <si>
    <t>Форма</t>
  </si>
  <si>
    <t>Вид</t>
  </si>
  <si>
    <t>недиверс.</t>
  </si>
  <si>
    <t>пайовий</t>
  </si>
  <si>
    <t>диверс.</t>
  </si>
  <si>
    <t>N з/п</t>
  </si>
  <si>
    <t>ВЧА, грн.</t>
  </si>
  <si>
    <t>Кількість ІС в обігу, шт.</t>
  </si>
  <si>
    <t>ВЧА на один ІС, грн.</t>
  </si>
  <si>
    <t>ТОВ КУА "Альтус Ассетс Актівітіс"</t>
  </si>
  <si>
    <t>http://univer.ua/</t>
  </si>
  <si>
    <t>ТОВ КУА "АРТ - КАПІТАЛ Менеджмент"</t>
  </si>
  <si>
    <t>http://www.sem.biz.ua/</t>
  </si>
  <si>
    <t>http://otpcapital.com.ua/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</si>
  <si>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</si>
  <si>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</si>
  <si>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</si>
  <si>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</si>
  <si>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</si>
  <si>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РТС (RTSI) (Росія)</t>
  </si>
  <si>
    <t>Інші</t>
  </si>
  <si>
    <t>Зміна ВЧА, тис. грн.</t>
  </si>
  <si>
    <t>Зміна ВЧА, %</t>
  </si>
  <si>
    <t>Період</t>
  </si>
  <si>
    <t>ОТП Фонд Акцій</t>
  </si>
  <si>
    <t>Софіївський</t>
  </si>
  <si>
    <t>Альтус-Збалансований</t>
  </si>
  <si>
    <t>http://www.altus.ua/</t>
  </si>
  <si>
    <t>Альтус-Депозит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</si>
  <si>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</si>
  <si>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</si>
  <si>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</si>
  <si>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</si>
  <si>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Доходність інвестиційних сертифікатів</t>
  </si>
  <si>
    <t>Оптімум</t>
  </si>
  <si>
    <t>ТОВ КУА "СЕМ"</t>
  </si>
  <si>
    <t>Зміна з початку року</t>
  </si>
  <si>
    <t>ВСІ</t>
  </si>
  <si>
    <t>ТОВ КУА "Всесвіт"</t>
  </si>
  <si>
    <t>http://www.vseswit.com.ua/</t>
  </si>
  <si>
    <t>ММВБ (MICEX) (Росія)</t>
  </si>
  <si>
    <t>КІНТО-Класичний</t>
  </si>
  <si>
    <t>http://www.kinto.com/</t>
  </si>
  <si>
    <t>КІНТО-Еквіті</t>
  </si>
  <si>
    <t>ТОВ КУА "ІВЕКС ЕССЕТ МЕНЕДЖМЕНТ"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</si>
  <si>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</si>
  <si>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</si>
  <si>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</si>
  <si>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</si>
  <si>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Індекс Української Біржі</t>
  </si>
  <si>
    <t>Індекс</t>
  </si>
  <si>
    <t>http://www.am.eavex.com.ua/</t>
  </si>
  <si>
    <t>1 місяць*</t>
  </si>
  <si>
    <t>Назва фонду*</t>
  </si>
  <si>
    <t>1 рік</t>
  </si>
  <si>
    <t>Зміна за місяць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</si>
  <si>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</si>
  <si>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</si>
  <si>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</si>
  <si>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</si>
  <si>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</si>
  <si>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</si>
  <si>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</si>
  <si>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</si>
  <si>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http://am.artcapital.ua/</t>
  </si>
  <si>
    <t>3 місяці</t>
  </si>
  <si>
    <t>6 місяців</t>
  </si>
  <si>
    <t>з початку року</t>
  </si>
  <si>
    <t>КІНТО-Казначейський</t>
  </si>
  <si>
    <t>Середнє значення</t>
  </si>
  <si>
    <t>WIG20 (Польща)</t>
  </si>
  <si>
    <t>"Золотий" депозит (за офіційним курсом золота)</t>
  </si>
  <si>
    <t>ТАСК Український Капітал</t>
  </si>
  <si>
    <t>ТАСК Універсал</t>
  </si>
  <si>
    <t>спец.</t>
  </si>
  <si>
    <t>Відкриті фонди. Ренкінг за ВЧА</t>
  </si>
  <si>
    <t>Доходність відкритих фондів. Сортування за датою досягнення нормативів</t>
  </si>
  <si>
    <t>Динаміка відкритих фондів. Ренкінг за чистим притоком</t>
  </si>
  <si>
    <t>Інтервальні фонди. Ренкінг за ВЧА</t>
  </si>
  <si>
    <t>Доходність інтервальних фондів. Сортування за датою досягнення нормативів</t>
  </si>
  <si>
    <t>Динаміка інтервальних фондів. Ренкінг за чистим притоком</t>
  </si>
  <si>
    <t>Закриті фонди. Ренкінг за ВЧА</t>
  </si>
  <si>
    <t>Доходність закритих фондів. Сортування за датою досягнення нормативів</t>
  </si>
  <si>
    <t>Динаміка закритих фондів. Ренкінг за чистим притоком</t>
  </si>
  <si>
    <t>ТАСК Ресурс</t>
  </si>
  <si>
    <t>червень</t>
  </si>
  <si>
    <t>липень</t>
  </si>
  <si>
    <t>з початку 2018 року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</si>
</sst>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%"/>
    <numFmt numFmtId="177" formatCode="dd/mm/yy;@"/>
    <numFmt numFmtId="178" formatCode="#,##0.00&quot; грн.&quot;;\-#,##0.00&quot; грн.&quot;"/>
    <numFmt numFmtId="179" formatCode="#,##0.00\ &quot;грн.&quot;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8.5"/>
      <name val="Arial Cyr"/>
      <family val="0"/>
    </font>
    <font>
      <b/>
      <sz val="9.5"/>
      <color indexed="12"/>
      <name val="Arial Cyr"/>
      <family val="0"/>
    </font>
    <font>
      <b/>
      <sz val="9.5"/>
      <color indexed="17"/>
      <name val="Arial Cyr"/>
      <family val="0"/>
    </font>
    <font>
      <b/>
      <sz val="9.5"/>
      <color indexed="20"/>
      <name val="Arial Cyr"/>
      <family val="0"/>
    </font>
    <font>
      <b/>
      <sz val="9.5"/>
      <color indexed="23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5"/>
      <name val="Arial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25" fillId="0" borderId="0" xfId="15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0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78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1" xfId="20" applyFont="1" applyFill="1" applyBorder="1" applyAlignment="1">
      <alignment vertical="center" wrapText="1"/>
      <protection/>
    </xf>
    <xf numFmtId="10" fontId="22" fillId="0" borderId="22" xfId="21" applyNumberFormat="1" applyFont="1" applyFill="1" applyBorder="1" applyAlignment="1">
      <alignment horizontal="center"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0" fontId="12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vertical="center"/>
    </xf>
    <xf numFmtId="4" fontId="11" fillId="0" borderId="24" xfId="0" applyNumberFormat="1" applyFont="1" applyFill="1" applyBorder="1" applyAlignment="1">
      <alignment horizontal="right"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 applyProtection="1">
      <alignment vertical="center" wrapText="1"/>
      <protection/>
    </xf>
    <xf numFmtId="0" fontId="22" fillId="0" borderId="25" xfId="20" applyFont="1" applyFill="1" applyBorder="1" applyAlignment="1">
      <alignment vertical="center" wrapText="1"/>
      <protection/>
    </xf>
    <xf numFmtId="10" fontId="22" fillId="0" borderId="26" xfId="21" applyNumberFormat="1" applyFont="1" applyFill="1" applyBorder="1" applyAlignment="1">
      <alignment horizontal="center" vertical="center" wrapText="1"/>
      <protection/>
    </xf>
    <xf numFmtId="0" fontId="11" fillId="0" borderId="27" xfId="0" applyFont="1" applyFill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0" fillId="0" borderId="29" xfId="0" applyBorder="1" applyAlignment="1">
      <alignment/>
    </xf>
    <xf numFmtId="0" fontId="12" fillId="0" borderId="30" xfId="0" applyFont="1" applyFill="1" applyBorder="1" applyAlignment="1">
      <alignment horizontal="center" vertical="center" wrapText="1" shrinkToFit="1"/>
    </xf>
    <xf numFmtId="4" fontId="12" fillId="0" borderId="31" xfId="0" applyNumberFormat="1" applyFont="1" applyFill="1" applyBorder="1" applyAlignment="1">
      <alignment horizontal="right" vertical="center" indent="1"/>
    </xf>
    <xf numFmtId="3" fontId="12" fillId="0" borderId="32" xfId="0" applyNumberFormat="1" applyFont="1" applyFill="1" applyBorder="1" applyAlignment="1">
      <alignment horizontal="right" vertical="center" indent="1"/>
    </xf>
    <xf numFmtId="4" fontId="12" fillId="0" borderId="33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4" xfId="0" applyFont="1" applyBorder="1" applyAlignment="1">
      <alignment vertical="center"/>
    </xf>
    <xf numFmtId="14" fontId="11" fillId="0" borderId="34" xfId="0" applyNumberFormat="1" applyFont="1" applyBorder="1" applyAlignment="1">
      <alignment horizontal="center" vertical="center"/>
    </xf>
    <xf numFmtId="14" fontId="11" fillId="0" borderId="35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4" fontId="12" fillId="0" borderId="32" xfId="0" applyNumberFormat="1" applyFont="1" applyFill="1" applyBorder="1" applyAlignment="1">
      <alignment horizontal="right" vertical="center" indent="1"/>
    </xf>
    <xf numFmtId="0" fontId="11" fillId="0" borderId="37" xfId="0" applyFont="1" applyFill="1" applyBorder="1" applyAlignment="1">
      <alignment vertical="center"/>
    </xf>
    <xf numFmtId="4" fontId="12" fillId="0" borderId="23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10" fontId="11" fillId="0" borderId="38" xfId="0" applyNumberFormat="1" applyFont="1" applyBorder="1" applyAlignment="1">
      <alignment horizontal="right" vertical="center" indent="1"/>
    </xf>
    <xf numFmtId="10" fontId="11" fillId="0" borderId="20" xfId="0" applyNumberFormat="1" applyFont="1" applyBorder="1" applyAlignment="1">
      <alignment horizontal="right" vertical="center" indent="1"/>
    </xf>
    <xf numFmtId="0" fontId="11" fillId="0" borderId="39" xfId="0" applyFont="1" applyFill="1" applyBorder="1" applyAlignment="1">
      <alignment horizontal="left" vertical="center" wrapText="1" shrinkToFit="1"/>
    </xf>
    <xf numFmtId="0" fontId="11" fillId="0" borderId="40" xfId="0" applyFont="1" applyFill="1" applyBorder="1" applyAlignment="1">
      <alignment horizontal="left" vertical="center" wrapText="1" shrinkToFit="1"/>
    </xf>
    <xf numFmtId="4" fontId="11" fillId="0" borderId="41" xfId="0" applyNumberFormat="1" applyFont="1" applyFill="1" applyBorder="1" applyAlignment="1">
      <alignment horizontal="right" vertical="center" indent="1"/>
    </xf>
    <xf numFmtId="10" fontId="11" fillId="0" borderId="41" xfId="26" applyNumberFormat="1" applyFont="1" applyFill="1" applyBorder="1" applyAlignment="1">
      <alignment horizontal="right" vertical="center" indent="1"/>
    </xf>
    <xf numFmtId="4" fontId="11" fillId="0" borderId="42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1" fillId="0" borderId="43" xfId="0" applyFont="1" applyFill="1" applyBorder="1" applyAlignment="1">
      <alignment horizontal="left" vertical="center" wrapText="1" shrinkToFit="1"/>
    </xf>
    <xf numFmtId="4" fontId="11" fillId="0" borderId="44" xfId="0" applyNumberFormat="1" applyFont="1" applyFill="1" applyBorder="1" applyAlignment="1">
      <alignment horizontal="right" vertical="center" indent="1"/>
    </xf>
    <xf numFmtId="4" fontId="11" fillId="0" borderId="45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6" xfId="0" applyFont="1" applyFill="1" applyBorder="1" applyAlignment="1">
      <alignment horizontal="left" vertical="center" wrapText="1" shrinkToFit="1"/>
    </xf>
    <xf numFmtId="4" fontId="11" fillId="0" borderId="47" xfId="0" applyNumberFormat="1" applyFont="1" applyFill="1" applyBorder="1" applyAlignment="1">
      <alignment horizontal="right" vertical="center" indent="1"/>
    </xf>
    <xf numFmtId="10" fontId="11" fillId="0" borderId="47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2" fillId="0" borderId="10" xfId="20" applyFont="1" applyFill="1" applyBorder="1" applyAlignment="1">
      <alignment vertical="center" wrapText="1"/>
      <protection/>
    </xf>
    <xf numFmtId="0" fontId="22" fillId="0" borderId="48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0" xfId="21" applyNumberFormat="1" applyFont="1" applyFill="1" applyBorder="1" applyAlignment="1">
      <alignment horizontal="right" vertical="center" indent="1"/>
      <protection/>
    </xf>
    <xf numFmtId="10" fontId="22" fillId="0" borderId="23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49" xfId="21" applyNumberFormat="1" applyFont="1" applyFill="1" applyBorder="1" applyAlignment="1">
      <alignment horizontal="right" vertical="center" indent="1"/>
      <protection/>
    </xf>
    <xf numFmtId="10" fontId="20" fillId="0" borderId="49" xfId="0" applyNumberFormat="1" applyFont="1" applyBorder="1" applyAlignment="1">
      <alignment horizontal="right" vertical="center" indent="1"/>
    </xf>
    <xf numFmtId="10" fontId="22" fillId="0" borderId="33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10" fontId="22" fillId="0" borderId="44" xfId="21" applyNumberFormat="1" applyFont="1" applyFill="1" applyBorder="1" applyAlignment="1">
      <alignment horizontal="right" vertical="center" wrapText="1" indent="1"/>
      <protection/>
    </xf>
    <xf numFmtId="10" fontId="22" fillId="0" borderId="11" xfId="21" applyNumberFormat="1" applyFont="1" applyFill="1" applyBorder="1" applyAlignment="1">
      <alignment horizontal="right" vertical="center" wrapText="1" indent="1"/>
      <protection/>
    </xf>
    <xf numFmtId="0" fontId="11" fillId="0" borderId="50" xfId="0" applyFont="1" applyFill="1" applyBorder="1" applyAlignment="1">
      <alignment horizontal="left" vertical="center" wrapText="1" shrinkToFit="1"/>
    </xf>
    <xf numFmtId="4" fontId="11" fillId="0" borderId="51" xfId="0" applyNumberFormat="1" applyFont="1" applyFill="1" applyBorder="1" applyAlignment="1">
      <alignment horizontal="right" vertical="center" indent="1"/>
    </xf>
    <xf numFmtId="10" fontId="22" fillId="0" borderId="51" xfId="21" applyNumberFormat="1" applyFont="1" applyFill="1" applyBorder="1" applyAlignment="1">
      <alignment horizontal="right" vertical="center" wrapText="1" indent="1"/>
      <protection/>
    </xf>
    <xf numFmtId="4" fontId="11" fillId="0" borderId="52" xfId="0" applyNumberFormat="1" applyFont="1" applyFill="1" applyBorder="1" applyAlignment="1">
      <alignment horizontal="right" vertical="center" indent="1"/>
    </xf>
    <xf numFmtId="4" fontId="11" fillId="0" borderId="18" xfId="0" applyNumberFormat="1" applyFont="1" applyFill="1" applyBorder="1" applyAlignment="1">
      <alignment horizontal="right" vertical="center" indent="1"/>
    </xf>
    <xf numFmtId="10" fontId="20" fillId="0" borderId="38" xfId="0" applyNumberFormat="1" applyFont="1" applyBorder="1" applyAlignment="1">
      <alignment horizontal="right" vertical="center" indent="1"/>
    </xf>
    <xf numFmtId="10" fontId="20" fillId="0" borderId="20" xfId="0" applyNumberFormat="1" applyFont="1" applyBorder="1" applyAlignment="1">
      <alignment horizontal="right" vertical="center" indent="1"/>
    </xf>
    <xf numFmtId="0" fontId="11" fillId="0" borderId="0" xfId="0" applyFont="1" applyBorder="1" applyAlignment="1">
      <alignment vertical="center" wrapText="1"/>
    </xf>
    <xf numFmtId="0" fontId="11" fillId="0" borderId="37" xfId="0" applyFont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41" fillId="0" borderId="53" xfId="20" applyFont="1" applyFill="1" applyBorder="1" applyAlignment="1">
      <alignment vertical="center" wrapText="1"/>
      <protection/>
    </xf>
    <xf numFmtId="10" fontId="41" fillId="0" borderId="53" xfId="21" applyNumberFormat="1" applyFont="1" applyFill="1" applyBorder="1" applyAlignment="1">
      <alignment horizontal="center" vertical="center" wrapText="1"/>
      <protection/>
    </xf>
    <xf numFmtId="10" fontId="41" fillId="0" borderId="53" xfId="21" applyNumberFormat="1" applyFont="1" applyFill="1" applyBorder="1" applyAlignment="1">
      <alignment horizontal="right" vertical="center" wrapText="1" indent="1"/>
      <protection/>
    </xf>
    <xf numFmtId="0" fontId="11" fillId="0" borderId="54" xfId="0" applyFont="1" applyFill="1" applyBorder="1" applyAlignment="1">
      <alignment horizontal="center" vertical="center"/>
    </xf>
    <xf numFmtId="0" fontId="22" fillId="0" borderId="43" xfId="20" applyFont="1" applyFill="1" applyBorder="1" applyAlignment="1">
      <alignment horizontal="left" vertical="center" wrapText="1"/>
      <protection/>
    </xf>
    <xf numFmtId="10" fontId="22" fillId="0" borderId="45" xfId="21" applyNumberFormat="1" applyFont="1" applyFill="1" applyBorder="1" applyAlignment="1">
      <alignment horizontal="right" vertical="center" indent="1"/>
      <protection/>
    </xf>
    <xf numFmtId="0" fontId="12" fillId="0" borderId="55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/>
    </xf>
    <xf numFmtId="0" fontId="41" fillId="0" borderId="24" xfId="22" applyFont="1" applyFill="1" applyBorder="1" applyAlignment="1">
      <alignment horizontal="center" vertical="center" wrapText="1"/>
      <protection/>
    </xf>
    <xf numFmtId="0" fontId="41" fillId="0" borderId="56" xfId="22" applyFont="1" applyFill="1" applyBorder="1" applyAlignment="1">
      <alignment horizontal="center" vertical="center" wrapText="1"/>
      <protection/>
    </xf>
    <xf numFmtId="0" fontId="10" fillId="0" borderId="24" xfId="0" applyFont="1" applyBorder="1" applyAlignment="1">
      <alignment horizontal="left" vertical="center" wrapText="1"/>
    </xf>
    <xf numFmtId="0" fontId="10" fillId="0" borderId="57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5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9" xfId="0" applyFont="1" applyBorder="1" applyAlignment="1">
      <alignment vertical="center"/>
    </xf>
    <xf numFmtId="0" fontId="11" fillId="0" borderId="24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0" fillId="0" borderId="59" xfId="0" applyBorder="1" applyAlignment="1">
      <alignment/>
    </xf>
    <xf numFmtId="0" fontId="10" fillId="0" borderId="6" xfId="0" applyFont="1" applyBorder="1" applyAlignment="1">
      <alignment horizontal="left" vertical="center" wrapText="1"/>
    </xf>
    <xf numFmtId="0" fontId="10" fillId="0" borderId="54" xfId="0" applyFont="1" applyBorder="1" applyAlignment="1">
      <alignment horizontal="left" vertical="center" wrapText="1"/>
    </xf>
    <xf numFmtId="0" fontId="10" fillId="0" borderId="37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 за місяць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135"/>
          <c:w val="0.986"/>
          <c:h val="0.5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56153090"/>
        <c:axId val="35615763"/>
      </c:barChart>
      <c:catAx>
        <c:axId val="5615309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35615763"/>
        <c:crosses val="autoZero"/>
        <c:auto val="1"/>
        <c:lblOffset val="0"/>
        <c:noMultiLvlLbl val="0"/>
      </c:catAx>
      <c:valAx>
        <c:axId val="35615763"/>
        <c:scaling>
          <c:orientation val="minMax"/>
          <c:max val="0.65"/>
          <c:min val="-0.1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61530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85"/>
          <c:y val="0.90075"/>
          <c:w val="0.65"/>
          <c:h val="0.0617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за місяць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"/>
          <c:w val="1"/>
          <c:h val="0.7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'інд+дох'!$B$27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'інд+дох'!$A$28:$A$40</c:f>
              <c:strCache/>
            </c:strRef>
          </c:cat>
          <c:val>
            <c:numRef>
              <c:f>'інд+дох'!$B$28:$B$40</c:f>
              <c:numCache/>
            </c:numRef>
          </c:val>
        </c:ser>
        <c:ser>
          <c:idx val="1"/>
          <c:order val="1"/>
          <c:tx>
            <c:strRef>
              <c:f>'інд+дох'!$C$27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'інд+дох'!$A$28:$A$40</c:f>
              <c:strCache/>
            </c:strRef>
          </c:cat>
          <c:val>
            <c:numRef>
              <c:f>'інд+дох'!$C$28:$C$40</c:f>
              <c:numCache/>
            </c:numRef>
          </c:val>
        </c:ser>
        <c:overlap val="-20"/>
        <c:gapWidth val="100"/>
        <c:axId val="52106412"/>
        <c:axId val="66304525"/>
      </c:barChart>
      <c:catAx>
        <c:axId val="521064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304525"/>
        <c:crosses val="autoZero"/>
        <c:auto val="0"/>
        <c:lblOffset val="100"/>
        <c:tickLblSkip val="1"/>
        <c:noMultiLvlLbl val="0"/>
      </c:catAx>
      <c:valAx>
        <c:axId val="66304525"/>
        <c:scaling>
          <c:orientation val="minMax"/>
          <c:max val="0.7"/>
          <c:min val="-0.1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1064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55"/>
          <c:y val="0.8975"/>
          <c:w val="0.59725"/>
          <c:h val="0.05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65"/>
          <c:y val="0.321"/>
          <c:w val="0.43425"/>
          <c:h val="0.353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В_ВЧА!$B$22:$B$32</c:f>
              <c:strCache/>
            </c:strRef>
          </c:cat>
          <c:val>
            <c:numRef>
              <c:f>В_ВЧА!$C$22:$C$32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В_ВЧА!$B$22:$B$32</c:f>
              <c:strCache/>
            </c:strRef>
          </c:cat>
          <c:val>
            <c:numRef>
              <c:f>В_ВЧА!$D$22:$D$32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55"/>
          <c:w val="0.96925"/>
          <c:h val="0.51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ВЧА'!$C$54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ВЧА'!$B$55:$B$65</c:f>
              <c:strCache/>
            </c:strRef>
          </c:cat>
          <c:val>
            <c:numRef>
              <c:f>'В_динаміка ВЧА'!$C$55:$C$65</c:f>
              <c:numCache/>
            </c:numRef>
          </c:val>
        </c:ser>
        <c:ser>
          <c:idx val="0"/>
          <c:order val="1"/>
          <c:tx>
            <c:strRef>
              <c:f>'В_динаміка ВЧА'!$E$54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ВЧА'!$B$55:$B$65</c:f>
              <c:strCache/>
            </c:strRef>
          </c:cat>
          <c:val>
            <c:numRef>
              <c:f>'В_динаміка ВЧА'!$E$55:$E$65</c:f>
              <c:numCache/>
            </c:numRef>
          </c:val>
        </c:ser>
        <c:overlap val="-30"/>
        <c:axId val="59869814"/>
        <c:axId val="1957415"/>
      </c:barChart>
      <c:lineChart>
        <c:grouping val="standard"/>
        <c:varyColors val="0"/>
        <c:ser>
          <c:idx val="2"/>
          <c:order val="2"/>
          <c:tx>
            <c:strRef>
              <c:f>'В_динаміка ВЧА'!$D$54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ВЧА'!$B$55:$B$64</c:f>
              <c:strCache/>
            </c:strRef>
          </c:cat>
          <c:val>
            <c:numRef>
              <c:f>'В_динаміка ВЧА'!$D$55:$D$64</c:f>
              <c:numCache/>
            </c:numRef>
          </c:val>
          <c:smooth val="0"/>
        </c:ser>
        <c:axId val="17616736"/>
        <c:axId val="24332897"/>
      </c:lineChart>
      <c:catAx>
        <c:axId val="5986981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1957415"/>
        <c:crosses val="autoZero"/>
        <c:auto val="0"/>
        <c:lblOffset val="40"/>
        <c:noMultiLvlLbl val="0"/>
      </c:catAx>
      <c:valAx>
        <c:axId val="1957415"/>
        <c:scaling>
          <c:orientation val="minMax"/>
          <c:max val="700"/>
          <c:min val="-250"/>
        </c:scaling>
        <c:axPos val="l"/>
        <c:delete val="0"/>
        <c:numFmt formatCode="#,##0" sourceLinked="0"/>
        <c:majorTickMark val="in"/>
        <c:minorTickMark val="none"/>
        <c:tickLblPos val="nextTo"/>
        <c:crossAx val="59869814"/>
        <c:crossesAt val="1"/>
        <c:crossBetween val="between"/>
        <c:dispUnits/>
      </c:valAx>
      <c:catAx>
        <c:axId val="17616736"/>
        <c:scaling>
          <c:orientation val="minMax"/>
        </c:scaling>
        <c:axPos val="b"/>
        <c:delete val="1"/>
        <c:majorTickMark val="in"/>
        <c:minorTickMark val="none"/>
        <c:tickLblPos val="nextTo"/>
        <c:crossAx val="24332897"/>
        <c:crosses val="autoZero"/>
        <c:auto val="0"/>
        <c:lblOffset val="100"/>
        <c:noMultiLvlLbl val="0"/>
      </c:catAx>
      <c:valAx>
        <c:axId val="24332897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1761673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625"/>
          <c:y val="0.7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25"/>
          <c:w val="1"/>
          <c:h val="0.908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'В_діаграма(дох)'!$A$2:$A$23</c:f>
              <c:strCache/>
            </c:strRef>
          </c:cat>
          <c:val>
            <c:numRef>
              <c:f>'В_діаграма(дох)'!$B$2:$B$23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gapWidth val="60"/>
        <c:axId val="17669482"/>
        <c:axId val="24807611"/>
      </c:barChart>
      <c:catAx>
        <c:axId val="176694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807611"/>
        <c:crosses val="autoZero"/>
        <c:auto val="0"/>
        <c:lblOffset val="0"/>
        <c:tickLblSkip val="1"/>
        <c:noMultiLvlLbl val="0"/>
      </c:catAx>
      <c:valAx>
        <c:axId val="24807611"/>
        <c:scaling>
          <c:orientation val="minMax"/>
          <c:max val="0.12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6694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ВЧА'!$C$33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ВЧА'!$B$34:$B$36</c:f>
              <c:strCache/>
            </c:strRef>
          </c:cat>
          <c:val>
            <c:numRef>
              <c:f>'І_динаміка ВЧА'!$C$34:$C$36</c:f>
              <c:numCache/>
            </c:numRef>
          </c:val>
        </c:ser>
        <c:ser>
          <c:idx val="0"/>
          <c:order val="1"/>
          <c:tx>
            <c:strRef>
              <c:f>'І_динаміка ВЧА'!$E$33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ВЧА'!$B$34:$B$36</c:f>
              <c:strCache/>
            </c:strRef>
          </c:cat>
          <c:val>
            <c:numRef>
              <c:f>'І_динаміка ВЧА'!$E$34:$E$36</c:f>
              <c:numCache/>
            </c:numRef>
          </c:val>
        </c:ser>
        <c:overlap val="-20"/>
        <c:axId val="21941908"/>
        <c:axId val="63259445"/>
      </c:barChart>
      <c:lineChart>
        <c:grouping val="standard"/>
        <c:varyColors val="0"/>
        <c:ser>
          <c:idx val="2"/>
          <c:order val="2"/>
          <c:tx>
            <c:strRef>
              <c:f>'І_динаміка ВЧА'!$D$33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ВЧА'!$D$34:$D$36</c:f>
              <c:numCache/>
            </c:numRef>
          </c:val>
          <c:smooth val="0"/>
        </c:ser>
        <c:axId val="32464094"/>
        <c:axId val="23741391"/>
      </c:lineChart>
      <c:catAx>
        <c:axId val="2194190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63259445"/>
        <c:crosses val="autoZero"/>
        <c:auto val="0"/>
        <c:lblOffset val="100"/>
        <c:noMultiLvlLbl val="0"/>
      </c:catAx>
      <c:valAx>
        <c:axId val="63259445"/>
        <c:scaling>
          <c:orientation val="minMax"/>
          <c:max val="3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1941908"/>
        <c:crossesAt val="1"/>
        <c:crossBetween val="between"/>
        <c:dispUnits/>
      </c:valAx>
      <c:catAx>
        <c:axId val="32464094"/>
        <c:scaling>
          <c:orientation val="minMax"/>
        </c:scaling>
        <c:axPos val="b"/>
        <c:delete val="1"/>
        <c:majorTickMark val="in"/>
        <c:minorTickMark val="none"/>
        <c:tickLblPos val="nextTo"/>
        <c:crossAx val="23741391"/>
        <c:crosses val="autoZero"/>
        <c:auto val="0"/>
        <c:lblOffset val="100"/>
        <c:noMultiLvlLbl val="0"/>
      </c:catAx>
      <c:valAx>
        <c:axId val="23741391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246409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65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2025"/>
          <c:w val="0.964"/>
          <c:h val="0.87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'І_діаграма(дох)'!$A$2:$A$11</c:f>
              <c:strCache/>
            </c:strRef>
          </c:cat>
          <c:val>
            <c:numRef>
              <c:f>'І_діаграма(дох)'!$B$2:$B$11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60"/>
        <c:axId val="12345928"/>
        <c:axId val="44004489"/>
      </c:barChart>
      <c:catAx>
        <c:axId val="123459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004489"/>
        <c:crosses val="autoZero"/>
        <c:auto val="0"/>
        <c:lblOffset val="100"/>
        <c:tickLblSkip val="1"/>
        <c:noMultiLvlLbl val="0"/>
      </c:catAx>
      <c:valAx>
        <c:axId val="44004489"/>
        <c:scaling>
          <c:orientation val="minMax"/>
          <c:max val="0.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3459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ВЧА'!$C$35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ВЧА'!$B$36:$B$37</c:f>
              <c:strCache/>
            </c:strRef>
          </c:cat>
          <c:val>
            <c:numRef>
              <c:f>'3_динаміка ВЧА'!$C$36:$C$37</c:f>
              <c:numCache/>
            </c:numRef>
          </c:val>
        </c:ser>
        <c:ser>
          <c:idx val="0"/>
          <c:order val="1"/>
          <c:tx>
            <c:strRef>
              <c:f>'3_динаміка ВЧА'!$E$35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ВЧА'!$B$36:$B$37</c:f>
              <c:strCache/>
            </c:strRef>
          </c:cat>
          <c:val>
            <c:numRef>
              <c:f>'3_динаміка ВЧА'!$E$36:$E$37</c:f>
              <c:numCache/>
            </c:numRef>
          </c:val>
        </c:ser>
        <c:overlap val="-20"/>
        <c:axId val="60496082"/>
        <c:axId val="7593827"/>
      </c:barChart>
      <c:lineChart>
        <c:grouping val="standard"/>
        <c:varyColors val="0"/>
        <c:ser>
          <c:idx val="2"/>
          <c:order val="2"/>
          <c:tx>
            <c:strRef>
              <c:f>'3_динаміка ВЧА'!$D$35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ВЧА'!$D$36:$D$37</c:f>
              <c:numCache/>
            </c:numRef>
          </c:val>
          <c:smooth val="0"/>
        </c:ser>
        <c:axId val="1235580"/>
        <c:axId val="11120221"/>
      </c:lineChart>
      <c:catAx>
        <c:axId val="6049608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7593827"/>
        <c:crosses val="autoZero"/>
        <c:auto val="0"/>
        <c:lblOffset val="100"/>
        <c:noMultiLvlLbl val="0"/>
      </c:catAx>
      <c:valAx>
        <c:axId val="7593827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0496082"/>
        <c:crossesAt val="1"/>
        <c:crossBetween val="between"/>
        <c:dispUnits/>
      </c:valAx>
      <c:catAx>
        <c:axId val="1235580"/>
        <c:scaling>
          <c:orientation val="minMax"/>
        </c:scaling>
        <c:axPos val="b"/>
        <c:delete val="1"/>
        <c:majorTickMark val="in"/>
        <c:minorTickMark val="none"/>
        <c:tickLblPos val="nextTo"/>
        <c:crossAx val="11120221"/>
        <c:crosses val="autoZero"/>
        <c:auto val="0"/>
        <c:lblOffset val="100"/>
        <c:noMultiLvlLbl val="0"/>
      </c:catAx>
      <c:valAx>
        <c:axId val="11120221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23558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7"/>
          <c:w val="1"/>
          <c:h val="0.82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'З_діаграма(дох)'!$A$2:$A$10</c:f>
              <c:strCache/>
            </c:strRef>
          </c:cat>
          <c:val>
            <c:numRef>
              <c:f>'З_діаграма(дох)'!$B$2:$B$10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gapWidth val="60"/>
        <c:axId val="32973126"/>
        <c:axId val="28322679"/>
      </c:barChart>
      <c:catAx>
        <c:axId val="329731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322679"/>
        <c:crosses val="autoZero"/>
        <c:auto val="0"/>
        <c:lblOffset val="100"/>
        <c:tickLblSkip val="1"/>
        <c:noMultiLvlLbl val="0"/>
      </c:catAx>
      <c:valAx>
        <c:axId val="28322679"/>
        <c:scaling>
          <c:orientation val="minMax"/>
          <c:max val="0.1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9731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24</xdr:row>
      <xdr:rowOff>133350</xdr:rowOff>
    </xdr:to>
    <xdr:graphicFrame>
      <xdr:nvGraphicFramePr>
        <xdr:cNvPr id="1" name="Chart 7"/>
        <xdr:cNvGraphicFramePr/>
      </xdr:nvGraphicFramePr>
      <xdr:xfrm>
        <a:off x="9525" y="1152525"/>
        <a:ext cx="126873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26</xdr:row>
      <xdr:rowOff>19050</xdr:rowOff>
    </xdr:from>
    <xdr:to>
      <xdr:col>11</xdr:col>
      <xdr:colOff>628650</xdr:colOff>
      <xdr:row>46</xdr:row>
      <xdr:rowOff>133350</xdr:rowOff>
    </xdr:to>
    <xdr:graphicFrame>
      <xdr:nvGraphicFramePr>
        <xdr:cNvPr id="2" name="Chart 9"/>
        <xdr:cNvGraphicFramePr/>
      </xdr:nvGraphicFramePr>
      <xdr:xfrm>
        <a:off x="6067425" y="4791075"/>
        <a:ext cx="65913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32</xdr:row>
      <xdr:rowOff>95250</xdr:rowOff>
    </xdr:from>
    <xdr:to>
      <xdr:col>4</xdr:col>
      <xdr:colOff>609600</xdr:colOff>
      <xdr:row>56</xdr:row>
      <xdr:rowOff>95250</xdr:rowOff>
    </xdr:to>
    <xdr:graphicFrame>
      <xdr:nvGraphicFramePr>
        <xdr:cNvPr id="1" name="Chart 2"/>
        <xdr:cNvGraphicFramePr/>
      </xdr:nvGraphicFramePr>
      <xdr:xfrm>
        <a:off x="304800" y="6134100"/>
        <a:ext cx="81248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95250</xdr:rowOff>
    </xdr:from>
    <xdr:to>
      <xdr:col>7</xdr:col>
      <xdr:colOff>47625</xdr:colOff>
      <xdr:row>48</xdr:row>
      <xdr:rowOff>142875</xdr:rowOff>
    </xdr:to>
    <xdr:graphicFrame>
      <xdr:nvGraphicFramePr>
        <xdr:cNvPr id="1" name="Chart 7"/>
        <xdr:cNvGraphicFramePr/>
      </xdr:nvGraphicFramePr>
      <xdr:xfrm>
        <a:off x="66675" y="4695825"/>
        <a:ext cx="144208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95250</xdr:rowOff>
    </xdr:from>
    <xdr:to>
      <xdr:col>18</xdr:col>
      <xdr:colOff>28575</xdr:colOff>
      <xdr:row>55</xdr:row>
      <xdr:rowOff>95250</xdr:rowOff>
    </xdr:to>
    <xdr:graphicFrame>
      <xdr:nvGraphicFramePr>
        <xdr:cNvPr id="1" name="Chart 1"/>
        <xdr:cNvGraphicFramePr/>
      </xdr:nvGraphicFramePr>
      <xdr:xfrm>
        <a:off x="6115050" y="95250"/>
        <a:ext cx="10287000" cy="937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19050</xdr:rowOff>
    </xdr:from>
    <xdr:to>
      <xdr:col>7</xdr:col>
      <xdr:colOff>9525</xdr:colOff>
      <xdr:row>30</xdr:row>
      <xdr:rowOff>133350</xdr:rowOff>
    </xdr:to>
    <xdr:graphicFrame>
      <xdr:nvGraphicFramePr>
        <xdr:cNvPr id="1" name="Chart 8"/>
        <xdr:cNvGraphicFramePr/>
      </xdr:nvGraphicFramePr>
      <xdr:xfrm>
        <a:off x="0" y="2486025"/>
        <a:ext cx="136207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18</xdr:col>
      <xdr:colOff>304800</xdr:colOff>
      <xdr:row>48</xdr:row>
      <xdr:rowOff>19050</xdr:rowOff>
    </xdr:to>
    <xdr:graphicFrame>
      <xdr:nvGraphicFramePr>
        <xdr:cNvPr id="1" name="Chart 1"/>
        <xdr:cNvGraphicFramePr/>
      </xdr:nvGraphicFramePr>
      <xdr:xfrm>
        <a:off x="4972050" y="228600"/>
        <a:ext cx="10563225" cy="789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123825</xdr:rowOff>
    </xdr:from>
    <xdr:to>
      <xdr:col>9</xdr:col>
      <xdr:colOff>333375</xdr:colOff>
      <xdr:row>29</xdr:row>
      <xdr:rowOff>76200</xdr:rowOff>
    </xdr:to>
    <xdr:graphicFrame>
      <xdr:nvGraphicFramePr>
        <xdr:cNvPr id="1" name="Chart 8"/>
        <xdr:cNvGraphicFramePr/>
      </xdr:nvGraphicFramePr>
      <xdr:xfrm>
        <a:off x="9525" y="2590800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18</xdr:col>
      <xdr:colOff>447675</xdr:colOff>
      <xdr:row>37</xdr:row>
      <xdr:rowOff>76200</xdr:rowOff>
    </xdr:to>
    <xdr:graphicFrame>
      <xdr:nvGraphicFramePr>
        <xdr:cNvPr id="1" name="Chart 1"/>
        <xdr:cNvGraphicFramePr/>
      </xdr:nvGraphicFramePr>
      <xdr:xfrm>
        <a:off x="4953000" y="200025"/>
        <a:ext cx="1072515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42"/>
  <sheetViews>
    <sheetView tabSelected="1" zoomScale="85" zoomScaleNormal="85" workbookViewId="0" topLeftCell="A1">
      <selection activeCell="A3" sqref="A3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72" t="s">
        <v>96</v>
      </c>
      <c r="B1" s="72"/>
      <c r="C1" s="72"/>
      <c r="D1" s="73"/>
      <c r="E1" s="73"/>
      <c r="F1" s="73"/>
    </row>
    <row r="2" spans="1:9" ht="15.75" thickBot="1">
      <c r="A2" s="25" t="s">
        <v>59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"/>
      <c r="I2" s="1"/>
    </row>
    <row r="3" spans="1:12" ht="14.25">
      <c r="A3" s="86" t="s">
        <v>121</v>
      </c>
      <c r="B3" s="87">
        <v>0.025535876576596506</v>
      </c>
      <c r="C3" s="87">
        <v>-0.06426076144235904</v>
      </c>
      <c r="D3" s="87">
        <v>-0.009244109531991552</v>
      </c>
      <c r="E3" s="87">
        <v>-0.020056261103739443</v>
      </c>
      <c r="F3" s="87">
        <v>-0.04126214427212016</v>
      </c>
      <c r="G3" s="59"/>
      <c r="H3" s="59"/>
      <c r="I3" s="2"/>
      <c r="J3" s="2"/>
      <c r="K3" s="2"/>
      <c r="L3" s="2"/>
    </row>
    <row r="4" spans="1:12" ht="14.25">
      <c r="A4" s="86" t="s">
        <v>122</v>
      </c>
      <c r="B4" s="87">
        <v>0.09888684750891596</v>
      </c>
      <c r="C4" s="87">
        <v>0.031460986984060746</v>
      </c>
      <c r="D4" s="87">
        <v>0.034652684903132114</v>
      </c>
      <c r="E4" s="87">
        <v>0.04377698180732773</v>
      </c>
      <c r="F4" s="87">
        <v>0.08719485347654543</v>
      </c>
      <c r="G4" s="59"/>
      <c r="H4" s="59"/>
      <c r="I4" s="2"/>
      <c r="J4" s="2"/>
      <c r="K4" s="2"/>
      <c r="L4" s="2"/>
    </row>
    <row r="5" spans="1:12" ht="15" thickBot="1">
      <c r="A5" s="76" t="s">
        <v>123</v>
      </c>
      <c r="B5" s="78">
        <v>0.6136608899892084</v>
      </c>
      <c r="C5" s="78">
        <v>0.19592235004108471</v>
      </c>
      <c r="D5" s="78">
        <v>0.0763182437327509</v>
      </c>
      <c r="E5" s="78">
        <v>0.01480948056673137</v>
      </c>
      <c r="F5" s="78">
        <v>0.1794281220471492</v>
      </c>
      <c r="G5" s="59"/>
      <c r="H5" s="59"/>
      <c r="I5" s="2"/>
      <c r="J5" s="2"/>
      <c r="K5" s="2"/>
      <c r="L5" s="2"/>
    </row>
    <row r="6" spans="1:14" ht="14.25">
      <c r="A6" s="70"/>
      <c r="B6" s="69"/>
      <c r="C6" s="69"/>
      <c r="D6" s="71"/>
      <c r="E6" s="71"/>
      <c r="F6" s="71"/>
      <c r="G6" s="10"/>
      <c r="J6" s="2"/>
      <c r="K6" s="2"/>
      <c r="L6" s="2"/>
      <c r="M6" s="2"/>
      <c r="N6" s="2"/>
    </row>
    <row r="7" spans="1:14" ht="14.25">
      <c r="A7" s="70"/>
      <c r="B7" s="71"/>
      <c r="C7" s="71"/>
      <c r="D7" s="71"/>
      <c r="E7" s="71"/>
      <c r="F7" s="71"/>
      <c r="J7" s="4"/>
      <c r="K7" s="4"/>
      <c r="L7" s="4"/>
      <c r="M7" s="4"/>
      <c r="N7" s="4"/>
    </row>
    <row r="8" spans="1:6" ht="14.25">
      <c r="A8" s="70"/>
      <c r="B8" s="71"/>
      <c r="C8" s="71"/>
      <c r="D8" s="71"/>
      <c r="E8" s="71"/>
      <c r="F8" s="71"/>
    </row>
    <row r="9" spans="1:6" ht="14.25">
      <c r="A9" s="70"/>
      <c r="B9" s="71"/>
      <c r="C9" s="71"/>
      <c r="D9" s="71"/>
      <c r="E9" s="71"/>
      <c r="F9" s="71"/>
    </row>
    <row r="10" spans="1:14" ht="14.25">
      <c r="A10" s="70"/>
      <c r="B10" s="71"/>
      <c r="C10" s="71"/>
      <c r="D10" s="71"/>
      <c r="E10" s="71"/>
      <c r="F10" s="71"/>
      <c r="N10" s="10"/>
    </row>
    <row r="11" spans="1:6" ht="14.25">
      <c r="A11" s="70"/>
      <c r="B11" s="71"/>
      <c r="C11" s="71"/>
      <c r="D11" s="71"/>
      <c r="E11" s="71"/>
      <c r="F11" s="71"/>
    </row>
    <row r="12" spans="1:6" ht="14.25">
      <c r="A12" s="70"/>
      <c r="B12" s="71"/>
      <c r="C12" s="71"/>
      <c r="D12" s="71"/>
      <c r="E12" s="71"/>
      <c r="F12" s="71"/>
    </row>
    <row r="13" spans="1:6" ht="14.25">
      <c r="A13" s="70"/>
      <c r="B13" s="71"/>
      <c r="C13" s="71"/>
      <c r="D13" s="71"/>
      <c r="E13" s="71"/>
      <c r="F13" s="71"/>
    </row>
    <row r="14" spans="1:6" ht="14.25">
      <c r="A14" s="70"/>
      <c r="B14" s="71"/>
      <c r="C14" s="71"/>
      <c r="D14" s="71"/>
      <c r="E14" s="71"/>
      <c r="F14" s="71"/>
    </row>
    <row r="15" spans="1:6" ht="14.25">
      <c r="A15" s="70"/>
      <c r="B15" s="71"/>
      <c r="C15" s="71"/>
      <c r="D15" s="71"/>
      <c r="E15" s="71"/>
      <c r="F15" s="71"/>
    </row>
    <row r="16" spans="1:6" ht="14.25">
      <c r="A16" s="70"/>
      <c r="B16" s="71"/>
      <c r="C16" s="71"/>
      <c r="D16" s="71"/>
      <c r="E16" s="71"/>
      <c r="F16" s="71"/>
    </row>
    <row r="17" spans="1:6" ht="14.25">
      <c r="A17" s="70"/>
      <c r="B17" s="71"/>
      <c r="C17" s="71"/>
      <c r="D17" s="71"/>
      <c r="E17" s="71"/>
      <c r="F17" s="71"/>
    </row>
    <row r="18" spans="1:6" ht="14.25">
      <c r="A18" s="70"/>
      <c r="B18" s="71"/>
      <c r="C18" s="71"/>
      <c r="D18" s="71"/>
      <c r="E18" s="71"/>
      <c r="F18" s="71"/>
    </row>
    <row r="19" spans="1:6" ht="14.25">
      <c r="A19" s="70"/>
      <c r="B19" s="71"/>
      <c r="C19" s="71"/>
      <c r="D19" s="71"/>
      <c r="E19" s="71"/>
      <c r="F19" s="71"/>
    </row>
    <row r="20" spans="1:6" ht="14.25">
      <c r="A20" s="70"/>
      <c r="B20" s="71"/>
      <c r="C20" s="71"/>
      <c r="D20" s="71"/>
      <c r="E20" s="71"/>
      <c r="F20" s="71"/>
    </row>
    <row r="21" spans="1:6" ht="14.25">
      <c r="A21" s="70"/>
      <c r="B21" s="71"/>
      <c r="C21" s="71"/>
      <c r="D21" s="71"/>
      <c r="E21" s="71"/>
      <c r="F21" s="71"/>
    </row>
    <row r="22" spans="1:6" ht="14.25">
      <c r="A22" s="70"/>
      <c r="B22" s="71"/>
      <c r="C22" s="71"/>
      <c r="D22" s="71"/>
      <c r="E22" s="71"/>
      <c r="F22" s="71"/>
    </row>
    <row r="23" spans="1:6" ht="14.25">
      <c r="A23" s="70"/>
      <c r="B23" s="71"/>
      <c r="C23" s="71"/>
      <c r="D23" s="71"/>
      <c r="E23" s="71"/>
      <c r="F23" s="71"/>
    </row>
    <row r="24" spans="1:6" ht="14.25">
      <c r="A24" s="70"/>
      <c r="B24" s="71"/>
      <c r="C24" s="71"/>
      <c r="D24" s="71"/>
      <c r="E24" s="71"/>
      <c r="F24" s="71"/>
    </row>
    <row r="25" spans="1:6" ht="14.25">
      <c r="A25" s="70"/>
      <c r="B25" s="71"/>
      <c r="C25" s="71"/>
      <c r="D25" s="71"/>
      <c r="E25" s="71"/>
      <c r="F25" s="71"/>
    </row>
    <row r="26" spans="1:6" ht="15" thickBot="1">
      <c r="A26" s="70"/>
      <c r="B26" s="71"/>
      <c r="C26" s="71"/>
      <c r="D26" s="71"/>
      <c r="E26" s="71"/>
      <c r="F26" s="71"/>
    </row>
    <row r="27" spans="1:6" ht="30.75" thickBot="1">
      <c r="A27" s="25" t="s">
        <v>86</v>
      </c>
      <c r="B27" s="18" t="s">
        <v>91</v>
      </c>
      <c r="C27" s="18" t="s">
        <v>72</v>
      </c>
      <c r="D27" s="75"/>
      <c r="E27" s="71"/>
      <c r="F27" s="71"/>
    </row>
    <row r="28" spans="1:6" ht="14.25">
      <c r="A28" s="27" t="s">
        <v>8</v>
      </c>
      <c r="B28" s="28">
        <v>-0.012850926831222576</v>
      </c>
      <c r="C28" s="66">
        <v>-0.04465835426474363</v>
      </c>
      <c r="D28" s="75"/>
      <c r="E28" s="71"/>
      <c r="F28" s="71"/>
    </row>
    <row r="29" spans="1:6" ht="28.5">
      <c r="A29" s="27" t="s">
        <v>5</v>
      </c>
      <c r="B29" s="28">
        <v>0.010177634490170062</v>
      </c>
      <c r="C29" s="66">
        <v>-0.13025388458779885</v>
      </c>
      <c r="D29" s="75"/>
      <c r="E29" s="71"/>
      <c r="F29" s="71"/>
    </row>
    <row r="30" spans="1:6" ht="14.25">
      <c r="A30" s="27" t="s">
        <v>76</v>
      </c>
      <c r="B30" s="28">
        <v>0.010958426795008691</v>
      </c>
      <c r="C30" s="66">
        <v>0.10018770085413387</v>
      </c>
      <c r="D30" s="75"/>
      <c r="E30" s="71"/>
      <c r="F30" s="71"/>
    </row>
    <row r="31" spans="1:6" ht="14.25">
      <c r="A31" s="27" t="s">
        <v>9</v>
      </c>
      <c r="B31" s="28">
        <v>0.011173076655797587</v>
      </c>
      <c r="C31" s="66">
        <v>-0.009278302512547687</v>
      </c>
      <c r="D31" s="75"/>
      <c r="E31" s="71"/>
      <c r="F31" s="71"/>
    </row>
    <row r="32" spans="1:6" ht="14.25">
      <c r="A32" s="27" t="s">
        <v>7</v>
      </c>
      <c r="B32" s="28">
        <v>0.014643318715766629</v>
      </c>
      <c r="C32" s="66">
        <v>0.00793337990080345</v>
      </c>
      <c r="D32" s="75"/>
      <c r="E32" s="71"/>
      <c r="F32" s="71"/>
    </row>
    <row r="33" spans="1:6" ht="14.25">
      <c r="A33" s="27" t="s">
        <v>55</v>
      </c>
      <c r="B33" s="28">
        <v>0.016375545851528228</v>
      </c>
      <c r="C33" s="66">
        <v>0.016137834255866457</v>
      </c>
      <c r="D33" s="75"/>
      <c r="E33" s="71"/>
      <c r="F33" s="71"/>
    </row>
    <row r="34" spans="1:6" ht="14.25">
      <c r="A34" s="27" t="s">
        <v>1</v>
      </c>
      <c r="B34" s="28">
        <v>0.031460986984060746</v>
      </c>
      <c r="C34" s="66">
        <v>0.19592235004108471</v>
      </c>
      <c r="D34" s="75"/>
      <c r="E34" s="71"/>
      <c r="F34" s="71"/>
    </row>
    <row r="35" spans="1:6" ht="14.25">
      <c r="A35" s="27" t="s">
        <v>6</v>
      </c>
      <c r="B35" s="28">
        <v>0.03527170880975605</v>
      </c>
      <c r="C35" s="66">
        <v>0.03740945984610056</v>
      </c>
      <c r="D35" s="75"/>
      <c r="E35" s="71"/>
      <c r="F35" s="71"/>
    </row>
    <row r="36" spans="1:6" ht="14.25">
      <c r="A36" s="27" t="s">
        <v>12</v>
      </c>
      <c r="B36" s="28">
        <v>0.03602158646541875</v>
      </c>
      <c r="C36" s="66">
        <v>0.05336604815212387</v>
      </c>
      <c r="D36" s="75"/>
      <c r="E36" s="71"/>
      <c r="F36" s="71"/>
    </row>
    <row r="37" spans="1:6" ht="14.25">
      <c r="A37" s="27" t="s">
        <v>10</v>
      </c>
      <c r="B37" s="28">
        <v>0.04058995611896643</v>
      </c>
      <c r="C37" s="66">
        <v>-0.008681152284782612</v>
      </c>
      <c r="D37" s="75"/>
      <c r="E37" s="71"/>
      <c r="F37" s="71"/>
    </row>
    <row r="38" spans="1:6" ht="14.25">
      <c r="A38" s="27" t="s">
        <v>11</v>
      </c>
      <c r="B38" s="28">
        <v>0.04712457990697683</v>
      </c>
      <c r="C38" s="66">
        <v>0.02815501459997516</v>
      </c>
      <c r="D38" s="75"/>
      <c r="E38" s="71"/>
      <c r="F38" s="71"/>
    </row>
    <row r="39" spans="1:6" ht="14.25">
      <c r="A39" s="27" t="s">
        <v>106</v>
      </c>
      <c r="B39" s="28">
        <v>0.07804370934735694</v>
      </c>
      <c r="C39" s="66">
        <v>-0.06463487471609486</v>
      </c>
      <c r="D39" s="75"/>
      <c r="E39" s="71"/>
      <c r="F39" s="71"/>
    </row>
    <row r="40" spans="1:6" ht="15" thickBot="1">
      <c r="A40" s="76" t="s">
        <v>0</v>
      </c>
      <c r="B40" s="77">
        <v>0.09888684750891596</v>
      </c>
      <c r="C40" s="78">
        <v>0.6136608899892084</v>
      </c>
      <c r="D40" s="75"/>
      <c r="E40" s="71"/>
      <c r="F40" s="71"/>
    </row>
    <row r="41" spans="1:6" ht="14.25">
      <c r="A41" s="70"/>
      <c r="B41" s="71"/>
      <c r="C41" s="71"/>
      <c r="D41" s="75"/>
      <c r="E41" s="71"/>
      <c r="F41" s="71"/>
    </row>
    <row r="42" spans="1:6" ht="14.25">
      <c r="A42" s="70"/>
      <c r="B42" s="71"/>
      <c r="C42" s="71"/>
      <c r="D42" s="75"/>
      <c r="E42" s="71"/>
      <c r="F42" s="71"/>
    </row>
  </sheetData>
  <autoFilter ref="A27:C27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6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37.00390625" style="29" bestFit="1" customWidth="1"/>
    <col min="3" max="4" width="12.75390625" style="31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29" bestFit="1" customWidth="1"/>
    <col min="10" max="10" width="34.75390625" style="29" customWidth="1"/>
    <col min="11" max="11" width="35.875" style="29" customWidth="1"/>
    <col min="12" max="16384" width="9.125" style="29" customWidth="1"/>
  </cols>
  <sheetData>
    <row r="1" spans="1:10" ht="16.5" thickBot="1">
      <c r="A1" s="179" t="s">
        <v>117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ht="30.75" thickBot="1">
      <c r="A2" s="15" t="s">
        <v>41</v>
      </c>
      <c r="B2" s="48" t="s">
        <v>25</v>
      </c>
      <c r="C2" s="18" t="s">
        <v>36</v>
      </c>
      <c r="D2" s="18" t="s">
        <v>37</v>
      </c>
      <c r="E2" s="17" t="s">
        <v>42</v>
      </c>
      <c r="F2" s="17" t="s">
        <v>65</v>
      </c>
      <c r="G2" s="17" t="s">
        <v>66</v>
      </c>
      <c r="H2" s="18" t="s">
        <v>67</v>
      </c>
      <c r="I2" s="18" t="s">
        <v>16</v>
      </c>
      <c r="J2" s="18" t="s">
        <v>17</v>
      </c>
    </row>
    <row r="3" spans="1:11" ht="14.25" customHeight="1">
      <c r="A3" s="21">
        <v>1</v>
      </c>
      <c r="B3" s="109" t="s">
        <v>85</v>
      </c>
      <c r="C3" s="110" t="s">
        <v>39</v>
      </c>
      <c r="D3" s="111" t="s">
        <v>38</v>
      </c>
      <c r="E3" s="112">
        <v>13015619.48</v>
      </c>
      <c r="F3" s="113">
        <v>200126</v>
      </c>
      <c r="G3" s="112">
        <v>65.03712401187252</v>
      </c>
      <c r="H3" s="53">
        <v>100</v>
      </c>
      <c r="I3" s="109" t="s">
        <v>97</v>
      </c>
      <c r="J3" s="114" t="s">
        <v>78</v>
      </c>
      <c r="K3" s="49"/>
    </row>
    <row r="4" spans="1:11" ht="14.25">
      <c r="A4" s="21">
        <v>2</v>
      </c>
      <c r="B4" s="109" t="s">
        <v>109</v>
      </c>
      <c r="C4" s="110" t="s">
        <v>39</v>
      </c>
      <c r="D4" s="111" t="s">
        <v>38</v>
      </c>
      <c r="E4" s="112">
        <v>1079108.6901</v>
      </c>
      <c r="F4" s="113">
        <v>648</v>
      </c>
      <c r="G4" s="112">
        <v>1665.2911884259258</v>
      </c>
      <c r="H4" s="53">
        <v>5000</v>
      </c>
      <c r="I4" s="109" t="s">
        <v>22</v>
      </c>
      <c r="J4" s="114" t="s">
        <v>35</v>
      </c>
      <c r="K4" s="50"/>
    </row>
    <row r="5" spans="1:10" ht="15.75" thickBot="1">
      <c r="A5" s="180" t="s">
        <v>50</v>
      </c>
      <c r="B5" s="181"/>
      <c r="C5" s="115" t="s">
        <v>51</v>
      </c>
      <c r="D5" s="115" t="s">
        <v>51</v>
      </c>
      <c r="E5" s="97">
        <f>SUM(E3:E4)</f>
        <v>14094728.1701</v>
      </c>
      <c r="F5" s="98">
        <f>SUM(F3:F4)</f>
        <v>200774</v>
      </c>
      <c r="G5" s="115" t="s">
        <v>51</v>
      </c>
      <c r="H5" s="115" t="s">
        <v>51</v>
      </c>
      <c r="I5" s="115" t="s">
        <v>51</v>
      </c>
      <c r="J5" s="115" t="s">
        <v>51</v>
      </c>
    </row>
    <row r="6" spans="1:10" ht="15" thickBot="1">
      <c r="A6" s="197"/>
      <c r="B6" s="197"/>
      <c r="C6" s="197"/>
      <c r="D6" s="197"/>
      <c r="E6" s="197"/>
      <c r="F6" s="197"/>
      <c r="G6" s="197"/>
      <c r="H6" s="197"/>
      <c r="I6" s="170"/>
      <c r="J6" s="170"/>
    </row>
  </sheetData>
  <mergeCells count="3">
    <mergeCell ref="A1:J1"/>
    <mergeCell ref="A5:B5"/>
    <mergeCell ref="A6:H6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2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375" style="31" customWidth="1"/>
    <col min="2" max="2" width="46.75390625" style="31" customWidth="1"/>
    <col min="3" max="4" width="14.75390625" style="30" customWidth="1"/>
    <col min="5" max="8" width="12.75390625" style="31" customWidth="1"/>
    <col min="9" max="9" width="16.125" style="31" bestFit="1" customWidth="1"/>
    <col min="10" max="10" width="19.125" style="31" customWidth="1"/>
    <col min="11" max="11" width="21.375" style="31" bestFit="1" customWidth="1"/>
    <col min="12" max="16384" width="9.125" style="31" customWidth="1"/>
  </cols>
  <sheetData>
    <row r="1" spans="1:10" s="51" customFormat="1" ht="16.5" thickBot="1">
      <c r="A1" s="195" t="s">
        <v>118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1" s="22" customFormat="1" ht="15.75" customHeight="1" thickBot="1">
      <c r="A2" s="186" t="s">
        <v>41</v>
      </c>
      <c r="B2" s="101"/>
      <c r="C2" s="102"/>
      <c r="D2" s="103"/>
      <c r="E2" s="188" t="s">
        <v>69</v>
      </c>
      <c r="F2" s="188"/>
      <c r="G2" s="188"/>
      <c r="H2" s="188"/>
      <c r="I2" s="188"/>
      <c r="J2" s="188"/>
      <c r="K2" s="188"/>
    </row>
    <row r="3" spans="1:11" s="22" customFormat="1" ht="60.75" thickBot="1">
      <c r="A3" s="187"/>
      <c r="B3" s="104" t="s">
        <v>25</v>
      </c>
      <c r="C3" s="26" t="s">
        <v>13</v>
      </c>
      <c r="D3" s="26" t="s">
        <v>14</v>
      </c>
      <c r="E3" s="17" t="s">
        <v>92</v>
      </c>
      <c r="F3" s="17" t="s">
        <v>101</v>
      </c>
      <c r="G3" s="17" t="s">
        <v>102</v>
      </c>
      <c r="H3" s="17" t="s">
        <v>90</v>
      </c>
      <c r="I3" s="17" t="s">
        <v>103</v>
      </c>
      <c r="J3" s="17" t="s">
        <v>52</v>
      </c>
      <c r="K3" s="18" t="s">
        <v>93</v>
      </c>
    </row>
    <row r="4" spans="1:11" s="22" customFormat="1" ht="14.25" collapsed="1">
      <c r="A4" s="21">
        <v>1</v>
      </c>
      <c r="B4" s="27" t="s">
        <v>109</v>
      </c>
      <c r="C4" s="105">
        <v>38945</v>
      </c>
      <c r="D4" s="105">
        <v>39016</v>
      </c>
      <c r="E4" s="99">
        <v>0.06682026473704039</v>
      </c>
      <c r="F4" s="99">
        <v>-0.014322524644892254</v>
      </c>
      <c r="G4" s="99">
        <v>0.05792296796011076</v>
      </c>
      <c r="H4" s="99">
        <v>0.08941467273975268</v>
      </c>
      <c r="I4" s="99">
        <v>0.0945632998837791</v>
      </c>
      <c r="J4" s="106">
        <v>-0.666941762314823</v>
      </c>
      <c r="K4" s="123">
        <v>-0.08918117419672011</v>
      </c>
    </row>
    <row r="5" spans="1:11" s="22" customFormat="1" ht="14.25" collapsed="1">
      <c r="A5" s="21">
        <v>2</v>
      </c>
      <c r="B5" s="27" t="s">
        <v>85</v>
      </c>
      <c r="C5" s="105">
        <v>40555</v>
      </c>
      <c r="D5" s="105">
        <v>40626</v>
      </c>
      <c r="E5" s="99">
        <v>0.10756944221605047</v>
      </c>
      <c r="F5" s="99">
        <v>-0.0263019630954604</v>
      </c>
      <c r="G5" s="99">
        <v>0.1563024945232112</v>
      </c>
      <c r="H5" s="99">
        <v>0.5484807901031685</v>
      </c>
      <c r="I5" s="99">
        <v>0.2642929442105193</v>
      </c>
      <c r="J5" s="106">
        <v>-0.3496287598812997</v>
      </c>
      <c r="K5" s="124">
        <v>-0.0567853655185917</v>
      </c>
    </row>
    <row r="6" spans="1:11" s="22" customFormat="1" ht="15.75" collapsed="1" thickBot="1">
      <c r="A6" s="171"/>
      <c r="B6" s="172" t="s">
        <v>105</v>
      </c>
      <c r="C6" s="173" t="s">
        <v>51</v>
      </c>
      <c r="D6" s="173" t="s">
        <v>51</v>
      </c>
      <c r="E6" s="174">
        <f>AVERAGE(E4:E5)</f>
        <v>0.08719485347654543</v>
      </c>
      <c r="F6" s="174">
        <f>AVERAGE(F4:F5)</f>
        <v>-0.020312243870176327</v>
      </c>
      <c r="G6" s="174">
        <f>AVERAGE(G4:G5)</f>
        <v>0.10711273124166099</v>
      </c>
      <c r="H6" s="174">
        <f>AVERAGE(H4:H5)</f>
        <v>0.3189477314214606</v>
      </c>
      <c r="I6" s="174">
        <f>AVERAGE(I4:I5)</f>
        <v>0.1794281220471492</v>
      </c>
      <c r="J6" s="173" t="s">
        <v>51</v>
      </c>
      <c r="K6" s="173" t="s">
        <v>51</v>
      </c>
    </row>
    <row r="7" spans="1:11" s="22" customFormat="1" ht="14.25" hidden="1">
      <c r="A7" s="200" t="s">
        <v>94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</row>
    <row r="8" spans="1:11" s="22" customFormat="1" ht="15" hidden="1" thickBot="1">
      <c r="A8" s="199" t="s">
        <v>95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</row>
    <row r="9" spans="3:4" s="22" customFormat="1" ht="15.75" customHeight="1" hidden="1">
      <c r="C9" s="65"/>
      <c r="D9" s="65"/>
    </row>
    <row r="10" spans="1:11" ht="15" thickBot="1">
      <c r="A10" s="198"/>
      <c r="B10" s="198"/>
      <c r="C10" s="198"/>
      <c r="D10" s="198"/>
      <c r="E10" s="198"/>
      <c r="F10" s="198"/>
      <c r="G10" s="198"/>
      <c r="H10" s="198"/>
      <c r="I10" s="175"/>
      <c r="J10" s="175"/>
      <c r="K10" s="175"/>
    </row>
    <row r="11" spans="2:5" ht="14.25">
      <c r="B11" s="29"/>
      <c r="C11" s="107"/>
      <c r="E11" s="107"/>
    </row>
    <row r="12" spans="5:6" ht="14.25">
      <c r="E12" s="107"/>
      <c r="F12" s="107"/>
    </row>
  </sheetData>
  <mergeCells count="6">
    <mergeCell ref="A10:H10"/>
    <mergeCell ref="A8:K8"/>
    <mergeCell ref="A1:J1"/>
    <mergeCell ref="A2:A3"/>
    <mergeCell ref="E2:K2"/>
    <mergeCell ref="A7:K7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H119"/>
  <sheetViews>
    <sheetView zoomScale="85" zoomScaleNormal="85" workbookViewId="0" topLeftCell="A1">
      <selection activeCell="B9" sqref="B9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2" customWidth="1"/>
    <col min="5" max="7" width="24.75390625" style="20" customWidth="1"/>
    <col min="8" max="16384" width="9.125" style="20" customWidth="1"/>
  </cols>
  <sheetData>
    <row r="1" spans="1:7" s="29" customFormat="1" ht="16.5" thickBot="1">
      <c r="A1" s="191" t="s">
        <v>119</v>
      </c>
      <c r="B1" s="191"/>
      <c r="C1" s="191"/>
      <c r="D1" s="191"/>
      <c r="E1" s="191"/>
      <c r="F1" s="191"/>
      <c r="G1" s="191"/>
    </row>
    <row r="2" spans="1:7" s="29" customFormat="1" ht="15.75" customHeight="1" thickBot="1">
      <c r="A2" s="203" t="s">
        <v>41</v>
      </c>
      <c r="B2" s="89"/>
      <c r="C2" s="192" t="s">
        <v>26</v>
      </c>
      <c r="D2" s="201"/>
      <c r="E2" s="202" t="s">
        <v>68</v>
      </c>
      <c r="F2" s="178"/>
      <c r="G2" s="90"/>
    </row>
    <row r="3" spans="1:7" s="29" customFormat="1" ht="45.75" thickBot="1">
      <c r="A3" s="187"/>
      <c r="B3" s="35" t="s">
        <v>25</v>
      </c>
      <c r="C3" s="35" t="s">
        <v>53</v>
      </c>
      <c r="D3" s="35" t="s">
        <v>28</v>
      </c>
      <c r="E3" s="35" t="s">
        <v>29</v>
      </c>
      <c r="F3" s="35" t="s">
        <v>28</v>
      </c>
      <c r="G3" s="36" t="s">
        <v>99</v>
      </c>
    </row>
    <row r="4" spans="1:7" s="29" customFormat="1" ht="14.25">
      <c r="A4" s="21">
        <v>1</v>
      </c>
      <c r="B4" s="37" t="s">
        <v>85</v>
      </c>
      <c r="C4" s="38">
        <v>2013.8483800000008</v>
      </c>
      <c r="D4" s="99">
        <v>0.1830476531183239</v>
      </c>
      <c r="E4" s="39">
        <v>12768</v>
      </c>
      <c r="F4" s="99">
        <v>0.06814761045698609</v>
      </c>
      <c r="G4" s="40">
        <v>789.7971576775738</v>
      </c>
    </row>
    <row r="5" spans="1:7" s="29" customFormat="1" ht="14.25">
      <c r="A5" s="21">
        <v>2</v>
      </c>
      <c r="B5" s="37" t="s">
        <v>109</v>
      </c>
      <c r="C5" s="38">
        <v>67.58994999999996</v>
      </c>
      <c r="D5" s="99">
        <v>0.06682026473708033</v>
      </c>
      <c r="E5" s="39">
        <v>0</v>
      </c>
      <c r="F5" s="99">
        <v>0</v>
      </c>
      <c r="G5" s="40">
        <v>0</v>
      </c>
    </row>
    <row r="6" spans="1:7" s="29" customFormat="1" ht="15.75" thickBot="1">
      <c r="A6" s="118"/>
      <c r="B6" s="91" t="s">
        <v>50</v>
      </c>
      <c r="C6" s="92">
        <v>2081.438330000001</v>
      </c>
      <c r="D6" s="96">
        <v>0.17326130957501934</v>
      </c>
      <c r="E6" s="93">
        <v>12768</v>
      </c>
      <c r="F6" s="96">
        <v>0.0679127261895897</v>
      </c>
      <c r="G6" s="119">
        <v>789.7971576775738</v>
      </c>
    </row>
    <row r="7" spans="1:8" s="29" customFormat="1" ht="15" customHeight="1" thickBot="1">
      <c r="A7" s="182"/>
      <c r="B7" s="182"/>
      <c r="C7" s="182"/>
      <c r="D7" s="182"/>
      <c r="E7" s="182"/>
      <c r="F7" s="182"/>
      <c r="G7" s="182"/>
      <c r="H7" s="7"/>
    </row>
    <row r="8" s="29" customFormat="1" ht="14.25">
      <c r="D8" s="6"/>
    </row>
    <row r="9" s="29" customFormat="1" ht="14.25">
      <c r="D9" s="6"/>
    </row>
    <row r="10" s="29" customFormat="1" ht="14.25">
      <c r="D10" s="6"/>
    </row>
    <row r="11" s="29" customFormat="1" ht="14.25">
      <c r="D11" s="6"/>
    </row>
    <row r="12" s="29" customFormat="1" ht="14.25">
      <c r="D12" s="6"/>
    </row>
    <row r="13" s="29" customFormat="1" ht="14.25">
      <c r="D13" s="6"/>
    </row>
    <row r="14" s="29" customFormat="1" ht="14.25">
      <c r="D14" s="6"/>
    </row>
    <row r="15" s="29" customFormat="1" ht="14.25">
      <c r="D15" s="6"/>
    </row>
    <row r="16" s="29" customFormat="1" ht="14.25">
      <c r="D16" s="6"/>
    </row>
    <row r="17" s="29" customFormat="1" ht="14.25">
      <c r="D17" s="6"/>
    </row>
    <row r="18" s="29" customFormat="1" ht="14.25">
      <c r="D18" s="6"/>
    </row>
    <row r="19" s="29" customFormat="1" ht="14.25">
      <c r="D19" s="6"/>
    </row>
    <row r="20" s="29" customFormat="1" ht="14.25">
      <c r="D20" s="6"/>
    </row>
    <row r="21" s="29" customFormat="1" ht="14.25">
      <c r="D21" s="6"/>
    </row>
    <row r="22" s="29" customFormat="1" ht="14.25">
      <c r="D22" s="6"/>
    </row>
    <row r="23" s="29" customFormat="1" ht="14.25">
      <c r="D23" s="6"/>
    </row>
    <row r="24" s="29" customFormat="1" ht="14.25">
      <c r="D24" s="6"/>
    </row>
    <row r="25" s="29" customFormat="1" ht="14.25">
      <c r="D25" s="6"/>
    </row>
    <row r="26" s="29" customFormat="1" ht="14.25">
      <c r="D26" s="6"/>
    </row>
    <row r="27" s="29" customFormat="1" ht="14.25">
      <c r="D27" s="6"/>
    </row>
    <row r="28" s="29" customFormat="1" ht="14.25">
      <c r="D28" s="6"/>
    </row>
    <row r="29" spans="2:5" s="29" customFormat="1" ht="15" thickBot="1">
      <c r="B29" s="80"/>
      <c r="C29" s="80"/>
      <c r="D29" s="81"/>
      <c r="E29" s="80"/>
    </row>
    <row r="30" s="29" customFormat="1" ht="14.25"/>
    <row r="31" s="29" customFormat="1" ht="14.25"/>
    <row r="32" s="29" customFormat="1" ht="14.25"/>
    <row r="33" s="29" customFormat="1" ht="14.25"/>
    <row r="34" s="29" customFormat="1" ht="14.25"/>
    <row r="35" spans="2:5" s="29" customFormat="1" ht="30.75" thickBot="1">
      <c r="B35" s="47" t="s">
        <v>25</v>
      </c>
      <c r="C35" s="35" t="s">
        <v>57</v>
      </c>
      <c r="D35" s="35" t="s">
        <v>58</v>
      </c>
      <c r="E35" s="36" t="s">
        <v>54</v>
      </c>
    </row>
    <row r="36" spans="2:5" s="29" customFormat="1" ht="14.25">
      <c r="B36" s="131" t="str">
        <f aca="true" t="shared" si="0" ref="B36:D37">B4</f>
        <v>Індекс Української Біржі</v>
      </c>
      <c r="C36" s="132">
        <f t="shared" si="0"/>
        <v>2013.8483800000008</v>
      </c>
      <c r="D36" s="159">
        <f t="shared" si="0"/>
        <v>0.1830476531183239</v>
      </c>
      <c r="E36" s="133">
        <f>G4</f>
        <v>789.7971576775738</v>
      </c>
    </row>
    <row r="37" spans="2:6" ht="14.25">
      <c r="B37" s="37" t="str">
        <f t="shared" si="0"/>
        <v>ТАСК Універсал</v>
      </c>
      <c r="C37" s="38">
        <f t="shared" si="0"/>
        <v>67.58994999999996</v>
      </c>
      <c r="D37" s="160">
        <f t="shared" si="0"/>
        <v>0.06682026473708033</v>
      </c>
      <c r="E37" s="40">
        <f>G5</f>
        <v>0</v>
      </c>
      <c r="F37" s="19"/>
    </row>
    <row r="38" spans="2:6" ht="14.25">
      <c r="B38" s="37"/>
      <c r="C38" s="38"/>
      <c r="D38" s="160"/>
      <c r="E38" s="40"/>
      <c r="F38" s="19"/>
    </row>
    <row r="39" spans="2:6" ht="14.25">
      <c r="B39" s="161"/>
      <c r="C39" s="162"/>
      <c r="D39" s="163"/>
      <c r="E39" s="164"/>
      <c r="F39" s="19"/>
    </row>
    <row r="40" spans="2:6" ht="14.25">
      <c r="B40" s="29"/>
      <c r="C40" s="165"/>
      <c r="D40" s="6"/>
      <c r="F40" s="19"/>
    </row>
    <row r="41" spans="2:6" ht="14.25">
      <c r="B41" s="29"/>
      <c r="C41" s="29"/>
      <c r="D41" s="6"/>
      <c r="F41" s="19"/>
    </row>
    <row r="42" spans="2:6" ht="14.25">
      <c r="B42" s="29"/>
      <c r="C42" s="29"/>
      <c r="D42" s="6"/>
      <c r="F42" s="19"/>
    </row>
    <row r="43" spans="2:6" ht="14.25">
      <c r="B43" s="29"/>
      <c r="C43" s="29"/>
      <c r="D43" s="6"/>
      <c r="F43" s="19"/>
    </row>
    <row r="44" spans="2:6" ht="14.25">
      <c r="B44" s="29"/>
      <c r="C44" s="29"/>
      <c r="D44" s="6"/>
      <c r="F44" s="19"/>
    </row>
    <row r="45" spans="2:6" ht="14.25">
      <c r="B45" s="29"/>
      <c r="C45" s="29"/>
      <c r="D45" s="6"/>
      <c r="F45" s="19"/>
    </row>
    <row r="46" spans="2:6" ht="14.25">
      <c r="B46" s="29"/>
      <c r="C46" s="29"/>
      <c r="D46" s="6"/>
      <c r="F46" s="19"/>
    </row>
    <row r="47" spans="2:4" ht="14.25">
      <c r="B47" s="29"/>
      <c r="C47" s="29"/>
      <c r="D47" s="6"/>
    </row>
    <row r="48" spans="2:4" ht="14.25">
      <c r="B48" s="29"/>
      <c r="C48" s="29"/>
      <c r="D48" s="6"/>
    </row>
    <row r="49" spans="2:4" ht="14.25">
      <c r="B49" s="29"/>
      <c r="C49" s="29"/>
      <c r="D49" s="6"/>
    </row>
    <row r="50" spans="2:4" ht="14.25">
      <c r="B50" s="29"/>
      <c r="C50" s="29"/>
      <c r="D50" s="6"/>
    </row>
    <row r="51" spans="2:4" ht="14.25">
      <c r="B51" s="29"/>
      <c r="C51" s="29"/>
      <c r="D51" s="6"/>
    </row>
    <row r="52" spans="2:4" ht="14.25">
      <c r="B52" s="29"/>
      <c r="C52" s="29"/>
      <c r="D52" s="6"/>
    </row>
    <row r="53" spans="2:4" ht="14.25">
      <c r="B53" s="29"/>
      <c r="C53" s="29"/>
      <c r="D53" s="6"/>
    </row>
    <row r="54" spans="2:4" ht="14.25">
      <c r="B54" s="29"/>
      <c r="C54" s="29"/>
      <c r="D54" s="6"/>
    </row>
    <row r="55" spans="2:4" ht="14.25">
      <c r="B55" s="29"/>
      <c r="C55" s="29"/>
      <c r="D55" s="6"/>
    </row>
    <row r="56" spans="2:4" ht="14.25">
      <c r="B56" s="29"/>
      <c r="C56" s="29"/>
      <c r="D56" s="6"/>
    </row>
    <row r="57" spans="2:4" ht="14.25">
      <c r="B57" s="29"/>
      <c r="C57" s="29"/>
      <c r="D57" s="6"/>
    </row>
    <row r="58" spans="2:4" ht="14.25">
      <c r="B58" s="29"/>
      <c r="C58" s="29"/>
      <c r="D58" s="6"/>
    </row>
    <row r="59" spans="2:4" ht="14.25">
      <c r="B59" s="29"/>
      <c r="C59" s="29"/>
      <c r="D59" s="6"/>
    </row>
    <row r="60" spans="2:4" ht="14.25">
      <c r="B60" s="29"/>
      <c r="C60" s="29"/>
      <c r="D60" s="6"/>
    </row>
    <row r="61" spans="2:4" ht="14.25">
      <c r="B61" s="29"/>
      <c r="C61" s="29"/>
      <c r="D61" s="6"/>
    </row>
    <row r="62" spans="2:4" ht="14.25">
      <c r="B62" s="29"/>
      <c r="C62" s="29"/>
      <c r="D62" s="6"/>
    </row>
    <row r="63" spans="2:4" ht="14.25">
      <c r="B63" s="29"/>
      <c r="C63" s="29"/>
      <c r="D63" s="6"/>
    </row>
    <row r="64" spans="2:4" ht="14.25">
      <c r="B64" s="29"/>
      <c r="C64" s="29"/>
      <c r="D64" s="6"/>
    </row>
    <row r="65" spans="2:4" ht="14.25">
      <c r="B65" s="29"/>
      <c r="C65" s="29"/>
      <c r="D65" s="6"/>
    </row>
    <row r="66" spans="2:4" ht="14.25">
      <c r="B66" s="29"/>
      <c r="C66" s="29"/>
      <c r="D66" s="6"/>
    </row>
    <row r="67" spans="2:4" ht="14.25">
      <c r="B67" s="29"/>
      <c r="C67" s="29"/>
      <c r="D67" s="6"/>
    </row>
    <row r="68" spans="2:4" ht="14.25">
      <c r="B68" s="29"/>
      <c r="C68" s="29"/>
      <c r="D68" s="6"/>
    </row>
    <row r="69" spans="2:4" ht="14.25">
      <c r="B69" s="29"/>
      <c r="C69" s="29"/>
      <c r="D69" s="6"/>
    </row>
    <row r="70" spans="2:4" ht="14.25">
      <c r="B70" s="29"/>
      <c r="C70" s="29"/>
      <c r="D70" s="6"/>
    </row>
    <row r="71" spans="2:4" ht="14.25">
      <c r="B71" s="29"/>
      <c r="C71" s="29"/>
      <c r="D71" s="6"/>
    </row>
    <row r="72" spans="2:4" ht="14.25">
      <c r="B72" s="29"/>
      <c r="C72" s="29"/>
      <c r="D72" s="6"/>
    </row>
    <row r="73" spans="2:4" ht="14.25">
      <c r="B73" s="29"/>
      <c r="C73" s="29"/>
      <c r="D73" s="6"/>
    </row>
    <row r="74" spans="2:4" ht="14.25">
      <c r="B74" s="29"/>
      <c r="C74" s="29"/>
      <c r="D74" s="6"/>
    </row>
    <row r="75" spans="2:4" ht="14.25">
      <c r="B75" s="29"/>
      <c r="C75" s="29"/>
      <c r="D75" s="6"/>
    </row>
    <row r="76" spans="2:4" ht="14.25">
      <c r="B76" s="29"/>
      <c r="C76" s="29"/>
      <c r="D76" s="6"/>
    </row>
    <row r="77" spans="2:4" ht="14.25">
      <c r="B77" s="29"/>
      <c r="C77" s="29"/>
      <c r="D77" s="6"/>
    </row>
    <row r="78" spans="2:4" ht="14.25">
      <c r="B78" s="29"/>
      <c r="C78" s="29"/>
      <c r="D78" s="6"/>
    </row>
    <row r="79" spans="2:4" ht="14.25">
      <c r="B79" s="29"/>
      <c r="C79" s="29"/>
      <c r="D79" s="6"/>
    </row>
    <row r="80" spans="2:4" ht="14.25">
      <c r="B80" s="29"/>
      <c r="C80" s="29"/>
      <c r="D80" s="6"/>
    </row>
    <row r="81" spans="2:4" ht="14.25">
      <c r="B81" s="29"/>
      <c r="C81" s="29"/>
      <c r="D81" s="6"/>
    </row>
    <row r="82" spans="2:4" ht="14.25">
      <c r="B82" s="29"/>
      <c r="C82" s="29"/>
      <c r="D82" s="6"/>
    </row>
    <row r="83" spans="2:4" ht="14.25">
      <c r="B83" s="29"/>
      <c r="C83" s="29"/>
      <c r="D83" s="6"/>
    </row>
    <row r="84" spans="2:4" ht="14.25">
      <c r="B84" s="29"/>
      <c r="C84" s="29"/>
      <c r="D84" s="6"/>
    </row>
    <row r="85" spans="2:4" ht="14.25">
      <c r="B85" s="29"/>
      <c r="C85" s="29"/>
      <c r="D85" s="6"/>
    </row>
    <row r="86" spans="2:4" ht="14.25">
      <c r="B86" s="29"/>
      <c r="C86" s="29"/>
      <c r="D86" s="6"/>
    </row>
    <row r="87" spans="2:4" ht="14.25">
      <c r="B87" s="29"/>
      <c r="C87" s="29"/>
      <c r="D87" s="6"/>
    </row>
    <row r="88" spans="2:4" ht="14.25">
      <c r="B88" s="29"/>
      <c r="C88" s="29"/>
      <c r="D88" s="6"/>
    </row>
    <row r="89" spans="2:4" ht="14.25">
      <c r="B89" s="29"/>
      <c r="C89" s="29"/>
      <c r="D89" s="6"/>
    </row>
    <row r="90" spans="2:4" ht="14.25">
      <c r="B90" s="29"/>
      <c r="C90" s="29"/>
      <c r="D90" s="6"/>
    </row>
    <row r="91" spans="2:4" ht="14.25">
      <c r="B91" s="29"/>
      <c r="C91" s="29"/>
      <c r="D91" s="6"/>
    </row>
    <row r="92" spans="2:4" ht="14.25">
      <c r="B92" s="29"/>
      <c r="C92" s="29"/>
      <c r="D92" s="6"/>
    </row>
    <row r="93" spans="2:4" ht="14.25">
      <c r="B93" s="29"/>
      <c r="C93" s="29"/>
      <c r="D93" s="6"/>
    </row>
    <row r="94" spans="2:4" ht="14.25">
      <c r="B94" s="29"/>
      <c r="C94" s="29"/>
      <c r="D94" s="6"/>
    </row>
    <row r="95" spans="2:4" ht="14.25">
      <c r="B95" s="29"/>
      <c r="C95" s="29"/>
      <c r="D95" s="6"/>
    </row>
    <row r="96" spans="2:4" ht="14.25">
      <c r="B96" s="29"/>
      <c r="C96" s="29"/>
      <c r="D96" s="6"/>
    </row>
    <row r="97" spans="2:4" ht="14.25">
      <c r="B97" s="29"/>
      <c r="C97" s="29"/>
      <c r="D97" s="6"/>
    </row>
    <row r="98" spans="2:4" ht="14.25">
      <c r="B98" s="29"/>
      <c r="C98" s="29"/>
      <c r="D98" s="6"/>
    </row>
    <row r="99" spans="2:4" ht="14.25">
      <c r="B99" s="29"/>
      <c r="C99" s="29"/>
      <c r="D99" s="6"/>
    </row>
    <row r="100" spans="2:4" ht="14.25">
      <c r="B100" s="29"/>
      <c r="C100" s="29"/>
      <c r="D100" s="6"/>
    </row>
    <row r="101" spans="2:4" ht="14.25">
      <c r="B101" s="29"/>
      <c r="C101" s="29"/>
      <c r="D101" s="6"/>
    </row>
    <row r="102" spans="2:4" ht="14.25">
      <c r="B102" s="29"/>
      <c r="C102" s="29"/>
      <c r="D102" s="6"/>
    </row>
    <row r="103" spans="2:4" ht="14.25">
      <c r="B103" s="29"/>
      <c r="C103" s="29"/>
      <c r="D103" s="6"/>
    </row>
    <row r="104" spans="2:4" ht="14.25">
      <c r="B104" s="29"/>
      <c r="C104" s="29"/>
      <c r="D104" s="6"/>
    </row>
    <row r="105" spans="2:4" ht="14.25">
      <c r="B105" s="29"/>
      <c r="C105" s="29"/>
      <c r="D105" s="6"/>
    </row>
    <row r="106" spans="2:4" ht="14.25">
      <c r="B106" s="29"/>
      <c r="C106" s="29"/>
      <c r="D106" s="6"/>
    </row>
    <row r="107" spans="2:4" ht="14.25">
      <c r="B107" s="29"/>
      <c r="C107" s="29"/>
      <c r="D107" s="6"/>
    </row>
    <row r="108" spans="2:4" ht="14.25">
      <c r="B108" s="29"/>
      <c r="C108" s="29"/>
      <c r="D108" s="6"/>
    </row>
    <row r="109" spans="2:4" ht="14.25">
      <c r="B109" s="29"/>
      <c r="C109" s="29"/>
      <c r="D109" s="6"/>
    </row>
    <row r="110" spans="2:4" ht="14.25">
      <c r="B110" s="29"/>
      <c r="C110" s="29"/>
      <c r="D110" s="6"/>
    </row>
    <row r="111" spans="2:4" ht="14.25">
      <c r="B111" s="29"/>
      <c r="C111" s="29"/>
      <c r="D111" s="6"/>
    </row>
    <row r="112" spans="2:4" ht="14.25">
      <c r="B112" s="29"/>
      <c r="C112" s="29"/>
      <c r="D112" s="6"/>
    </row>
    <row r="113" spans="2:4" ht="14.25">
      <c r="B113" s="29"/>
      <c r="C113" s="29"/>
      <c r="D113" s="6"/>
    </row>
    <row r="114" spans="2:4" ht="14.25">
      <c r="B114" s="29"/>
      <c r="C114" s="29"/>
      <c r="D114" s="6"/>
    </row>
    <row r="115" spans="2:4" ht="14.25">
      <c r="B115" s="29"/>
      <c r="C115" s="29"/>
      <c r="D115" s="6"/>
    </row>
    <row r="116" spans="2:4" ht="14.25">
      <c r="B116" s="29"/>
      <c r="C116" s="29"/>
      <c r="D116" s="6"/>
    </row>
    <row r="117" spans="2:4" ht="14.25">
      <c r="B117" s="29"/>
      <c r="C117" s="29"/>
      <c r="D117" s="6"/>
    </row>
    <row r="118" spans="2:4" ht="14.25">
      <c r="B118" s="29"/>
      <c r="C118" s="29"/>
      <c r="D118" s="6"/>
    </row>
    <row r="119" spans="2:4" ht="14.25">
      <c r="B119" s="29"/>
      <c r="C119" s="29"/>
      <c r="D119" s="6"/>
    </row>
  </sheetData>
  <mergeCells count="5">
    <mergeCell ref="A1:G1"/>
    <mergeCell ref="A7:G7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4"/>
  <sheetViews>
    <sheetView zoomScale="85" zoomScaleNormal="85" workbookViewId="0" topLeftCell="A1">
      <selection activeCell="A6" sqref="A6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7" t="s">
        <v>25</v>
      </c>
      <c r="B1" s="68" t="s">
        <v>88</v>
      </c>
      <c r="C1" s="10"/>
      <c r="D1" s="10"/>
    </row>
    <row r="2" spans="1:4" ht="14.25">
      <c r="A2" s="27" t="s">
        <v>109</v>
      </c>
      <c r="B2" s="143">
        <v>0.06682026473704039</v>
      </c>
      <c r="C2" s="10"/>
      <c r="D2" s="10"/>
    </row>
    <row r="3" spans="1:4" ht="14.25">
      <c r="A3" s="27" t="s">
        <v>85</v>
      </c>
      <c r="B3" s="144">
        <v>0.10756944221605047</v>
      </c>
      <c r="C3" s="10"/>
      <c r="D3" s="10"/>
    </row>
    <row r="4" spans="1:4" ht="14.25">
      <c r="A4" s="27" t="s">
        <v>30</v>
      </c>
      <c r="B4" s="144">
        <v>0.08719485347654543</v>
      </c>
      <c r="C4" s="10"/>
      <c r="D4" s="10"/>
    </row>
    <row r="5" spans="1:4" ht="14.25">
      <c r="A5" s="27" t="s">
        <v>1</v>
      </c>
      <c r="B5" s="144">
        <v>0.031460986984060746</v>
      </c>
      <c r="C5" s="10"/>
      <c r="D5" s="10"/>
    </row>
    <row r="6" spans="1:4" ht="14.25">
      <c r="A6" s="27" t="s">
        <v>0</v>
      </c>
      <c r="B6" s="144">
        <v>0.09888684750891596</v>
      </c>
      <c r="C6" s="10"/>
      <c r="D6" s="10"/>
    </row>
    <row r="7" spans="1:4" ht="14.25">
      <c r="A7" s="27" t="s">
        <v>31</v>
      </c>
      <c r="B7" s="144">
        <v>0.024092923543818534</v>
      </c>
      <c r="C7" s="10"/>
      <c r="D7" s="10"/>
    </row>
    <row r="8" spans="1:4" ht="14.25">
      <c r="A8" s="27" t="s">
        <v>32</v>
      </c>
      <c r="B8" s="144">
        <v>0.02542022753617479</v>
      </c>
      <c r="C8" s="10"/>
      <c r="D8" s="10"/>
    </row>
    <row r="9" spans="1:4" ht="14.25">
      <c r="A9" s="27" t="s">
        <v>33</v>
      </c>
      <c r="B9" s="144">
        <v>0.010712328767123289</v>
      </c>
      <c r="C9" s="10"/>
      <c r="D9" s="10"/>
    </row>
    <row r="10" spans="1:4" ht="15" thickBot="1">
      <c r="A10" s="76" t="s">
        <v>107</v>
      </c>
      <c r="B10" s="145">
        <v>-0.004770870561472407</v>
      </c>
      <c r="C10" s="10"/>
      <c r="D10" s="10"/>
    </row>
    <row r="11" spans="3:4" ht="12.75">
      <c r="C11" s="10"/>
      <c r="D11" s="10"/>
    </row>
    <row r="12" spans="1:4" ht="12.75">
      <c r="A12" s="10"/>
      <c r="B12" s="10"/>
      <c r="C12" s="10"/>
      <c r="D12" s="10"/>
    </row>
    <row r="13" spans="2:4" ht="12.75">
      <c r="B13" s="10"/>
      <c r="C13" s="10"/>
      <c r="D13" s="10"/>
    </row>
    <row r="14" ht="12.75">
      <c r="C14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2"/>
  <sheetViews>
    <sheetView zoomScale="80" zoomScaleNormal="80" workbookViewId="0" topLeftCell="A1">
      <selection activeCell="B9" sqref="B9"/>
    </sheetView>
  </sheetViews>
  <sheetFormatPr defaultColWidth="9.125" defaultRowHeight="12.75"/>
  <cols>
    <col min="1" max="1" width="4.75390625" style="22" customWidth="1"/>
    <col min="2" max="2" width="64.375" style="20" bestFit="1" customWidth="1"/>
    <col min="3" max="3" width="18.75390625" style="23" customWidth="1"/>
    <col min="4" max="4" width="14.75390625" style="24" customWidth="1"/>
    <col min="5" max="5" width="14.75390625" style="23" customWidth="1"/>
    <col min="6" max="6" width="14.75390625" style="24" customWidth="1"/>
    <col min="7" max="7" width="43.1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79" t="s">
        <v>111</v>
      </c>
      <c r="B1" s="179"/>
      <c r="C1" s="179"/>
      <c r="D1" s="179"/>
      <c r="E1" s="179"/>
      <c r="F1" s="179"/>
      <c r="G1" s="179"/>
      <c r="H1" s="179"/>
      <c r="I1" s="13"/>
    </row>
    <row r="2" spans="1:9" ht="30.75" thickBot="1">
      <c r="A2" s="15" t="s">
        <v>41</v>
      </c>
      <c r="B2" s="16" t="s">
        <v>89</v>
      </c>
      <c r="C2" s="17" t="s">
        <v>42</v>
      </c>
      <c r="D2" s="17" t="s">
        <v>43</v>
      </c>
      <c r="E2" s="17" t="s">
        <v>44</v>
      </c>
      <c r="F2" s="17" t="s">
        <v>15</v>
      </c>
      <c r="G2" s="17" t="s">
        <v>16</v>
      </c>
      <c r="H2" s="18" t="s">
        <v>17</v>
      </c>
      <c r="I2" s="19"/>
    </row>
    <row r="3" spans="1:9" ht="14.25">
      <c r="A3" s="21">
        <v>1</v>
      </c>
      <c r="B3" s="82" t="s">
        <v>77</v>
      </c>
      <c r="C3" s="83">
        <v>29895030.26</v>
      </c>
      <c r="D3" s="84">
        <v>48786</v>
      </c>
      <c r="E3" s="83">
        <v>612.7788763169763</v>
      </c>
      <c r="F3" s="84">
        <v>100</v>
      </c>
      <c r="G3" s="82" t="s">
        <v>97</v>
      </c>
      <c r="H3" s="85" t="s">
        <v>78</v>
      </c>
      <c r="I3" s="19"/>
    </row>
    <row r="4" spans="1:9" ht="14.25">
      <c r="A4" s="21">
        <v>2</v>
      </c>
      <c r="B4" s="82" t="s">
        <v>60</v>
      </c>
      <c r="C4" s="83">
        <v>14083251.99</v>
      </c>
      <c r="D4" s="84">
        <v>10518204</v>
      </c>
      <c r="E4" s="83">
        <v>1.338940753573519</v>
      </c>
      <c r="F4" s="84">
        <v>1</v>
      </c>
      <c r="G4" s="82" t="s">
        <v>21</v>
      </c>
      <c r="H4" s="85" t="s">
        <v>49</v>
      </c>
      <c r="I4" s="19"/>
    </row>
    <row r="5" spans="1:9" ht="14.25" customHeight="1">
      <c r="A5" s="21">
        <v>3</v>
      </c>
      <c r="B5" s="82" t="s">
        <v>82</v>
      </c>
      <c r="C5" s="83">
        <v>6561435.86</v>
      </c>
      <c r="D5" s="84">
        <v>2116</v>
      </c>
      <c r="E5" s="83">
        <v>3100.8676086956525</v>
      </c>
      <c r="F5" s="84">
        <v>1000</v>
      </c>
      <c r="G5" s="82" t="s">
        <v>19</v>
      </c>
      <c r="H5" s="85" t="s">
        <v>46</v>
      </c>
      <c r="I5" s="19"/>
    </row>
    <row r="6" spans="1:9" ht="14.25">
      <c r="A6" s="21">
        <v>4</v>
      </c>
      <c r="B6" s="82" t="s">
        <v>61</v>
      </c>
      <c r="C6" s="83">
        <v>6070163.52</v>
      </c>
      <c r="D6" s="84">
        <v>3637</v>
      </c>
      <c r="E6" s="83">
        <v>1669.0028924938135</v>
      </c>
      <c r="F6" s="84">
        <v>1000</v>
      </c>
      <c r="G6" s="82" t="s">
        <v>80</v>
      </c>
      <c r="H6" s="85" t="s">
        <v>87</v>
      </c>
      <c r="I6" s="19"/>
    </row>
    <row r="7" spans="1:9" ht="14.25" customHeight="1">
      <c r="A7" s="21">
        <v>5</v>
      </c>
      <c r="B7" s="82" t="s">
        <v>79</v>
      </c>
      <c r="C7" s="83">
        <v>5713636.35</v>
      </c>
      <c r="D7" s="84">
        <v>4454</v>
      </c>
      <c r="E7" s="83">
        <v>1282.8101369555454</v>
      </c>
      <c r="F7" s="84">
        <v>1000</v>
      </c>
      <c r="G7" s="82" t="s">
        <v>97</v>
      </c>
      <c r="H7" s="85" t="s">
        <v>78</v>
      </c>
      <c r="I7" s="19"/>
    </row>
    <row r="8" spans="1:9" ht="14.25">
      <c r="A8" s="21">
        <v>6</v>
      </c>
      <c r="B8" s="82" t="s">
        <v>20</v>
      </c>
      <c r="C8" s="83">
        <v>4924934.66</v>
      </c>
      <c r="D8" s="84">
        <v>1534</v>
      </c>
      <c r="E8" s="83">
        <v>3210.5180312907432</v>
      </c>
      <c r="F8" s="84">
        <v>1000</v>
      </c>
      <c r="G8" s="82" t="s">
        <v>21</v>
      </c>
      <c r="H8" s="85" t="s">
        <v>49</v>
      </c>
      <c r="I8" s="19"/>
    </row>
    <row r="9" spans="1:9" ht="14.25">
      <c r="A9" s="21">
        <v>7</v>
      </c>
      <c r="B9" s="82" t="s">
        <v>64</v>
      </c>
      <c r="C9" s="83">
        <v>4009883.67</v>
      </c>
      <c r="D9" s="84">
        <v>1256</v>
      </c>
      <c r="E9" s="83">
        <v>3192.5825398089173</v>
      </c>
      <c r="F9" s="84">
        <v>1000</v>
      </c>
      <c r="G9" s="82" t="s">
        <v>45</v>
      </c>
      <c r="H9" s="85" t="s">
        <v>63</v>
      </c>
      <c r="I9" s="19"/>
    </row>
    <row r="10" spans="1:9" ht="14.25">
      <c r="A10" s="21">
        <v>8</v>
      </c>
      <c r="B10" s="82" t="s">
        <v>62</v>
      </c>
      <c r="C10" s="83">
        <v>3026515.21</v>
      </c>
      <c r="D10" s="84">
        <v>678</v>
      </c>
      <c r="E10" s="83">
        <v>4463.88674041298</v>
      </c>
      <c r="F10" s="84">
        <v>1000</v>
      </c>
      <c r="G10" s="82" t="s">
        <v>18</v>
      </c>
      <c r="H10" s="85" t="s">
        <v>63</v>
      </c>
      <c r="I10" s="19"/>
    </row>
    <row r="11" spans="1:9" ht="14.25">
      <c r="A11" s="21">
        <v>9</v>
      </c>
      <c r="B11" s="82" t="s">
        <v>104</v>
      </c>
      <c r="C11" s="83">
        <v>2456514.74</v>
      </c>
      <c r="D11" s="84">
        <v>11209</v>
      </c>
      <c r="E11" s="83">
        <v>219.15556606298512</v>
      </c>
      <c r="F11" s="84">
        <v>100</v>
      </c>
      <c r="G11" s="82" t="s">
        <v>97</v>
      </c>
      <c r="H11" s="85" t="s">
        <v>78</v>
      </c>
      <c r="I11" s="19"/>
    </row>
    <row r="12" spans="1:9" ht="14.25">
      <c r="A12" s="21">
        <v>10</v>
      </c>
      <c r="B12" s="82" t="s">
        <v>73</v>
      </c>
      <c r="C12" s="83">
        <v>1759126.63</v>
      </c>
      <c r="D12" s="84">
        <v>1328</v>
      </c>
      <c r="E12" s="83">
        <v>1324.643546686747</v>
      </c>
      <c r="F12" s="84">
        <v>1000</v>
      </c>
      <c r="G12" s="82" t="s">
        <v>74</v>
      </c>
      <c r="H12" s="85" t="s">
        <v>75</v>
      </c>
      <c r="I12" s="19"/>
    </row>
    <row r="13" spans="1:9" ht="14.25">
      <c r="A13" s="21">
        <v>11</v>
      </c>
      <c r="B13" s="82" t="s">
        <v>84</v>
      </c>
      <c r="C13" s="83">
        <v>1575109.46</v>
      </c>
      <c r="D13" s="84">
        <v>600</v>
      </c>
      <c r="E13" s="83">
        <v>2625.1824333333334</v>
      </c>
      <c r="F13" s="84">
        <v>1000</v>
      </c>
      <c r="G13" s="82" t="s">
        <v>19</v>
      </c>
      <c r="H13" s="85" t="s">
        <v>46</v>
      </c>
      <c r="I13" s="19"/>
    </row>
    <row r="14" spans="1:9" ht="14.25">
      <c r="A14" s="21">
        <v>12</v>
      </c>
      <c r="B14" s="82" t="s">
        <v>81</v>
      </c>
      <c r="C14" s="83">
        <v>1230661.16</v>
      </c>
      <c r="D14" s="84">
        <v>1535</v>
      </c>
      <c r="E14" s="83">
        <v>801.733654723127</v>
      </c>
      <c r="F14" s="84">
        <v>1000</v>
      </c>
      <c r="G14" s="82" t="s">
        <v>19</v>
      </c>
      <c r="H14" s="85" t="s">
        <v>46</v>
      </c>
      <c r="I14" s="19"/>
    </row>
    <row r="15" spans="1:9" ht="14.25">
      <c r="A15" s="21">
        <v>13</v>
      </c>
      <c r="B15" s="82" t="s">
        <v>120</v>
      </c>
      <c r="C15" s="83">
        <v>1186105.53</v>
      </c>
      <c r="D15" s="84">
        <v>955</v>
      </c>
      <c r="E15" s="83">
        <v>1241.9953193717279</v>
      </c>
      <c r="F15" s="84">
        <v>1000</v>
      </c>
      <c r="G15" s="82" t="s">
        <v>22</v>
      </c>
      <c r="H15" s="85" t="s">
        <v>35</v>
      </c>
      <c r="I15" s="19"/>
    </row>
    <row r="16" spans="1:9" ht="14.25">
      <c r="A16" s="21">
        <v>14</v>
      </c>
      <c r="B16" s="82" t="s">
        <v>83</v>
      </c>
      <c r="C16" s="83">
        <v>1102812.33</v>
      </c>
      <c r="D16" s="84">
        <v>411</v>
      </c>
      <c r="E16" s="83">
        <v>2683.241678832117</v>
      </c>
      <c r="F16" s="84">
        <v>1000</v>
      </c>
      <c r="G16" s="82" t="s">
        <v>19</v>
      </c>
      <c r="H16" s="85" t="s">
        <v>46</v>
      </c>
      <c r="I16" s="19"/>
    </row>
    <row r="17" spans="1:9" ht="14.25">
      <c r="A17" s="21">
        <v>15</v>
      </c>
      <c r="B17" s="82" t="s">
        <v>23</v>
      </c>
      <c r="C17" s="83">
        <v>717098.52</v>
      </c>
      <c r="D17" s="84">
        <v>7102</v>
      </c>
      <c r="E17" s="83">
        <v>100.97134891579837</v>
      </c>
      <c r="F17" s="84">
        <v>100</v>
      </c>
      <c r="G17" s="82" t="s">
        <v>47</v>
      </c>
      <c r="H17" s="85" t="s">
        <v>100</v>
      </c>
      <c r="I17" s="19"/>
    </row>
    <row r="18" spans="1:8" ht="15" customHeight="1" thickBot="1">
      <c r="A18" s="180" t="s">
        <v>50</v>
      </c>
      <c r="B18" s="181"/>
      <c r="C18" s="97">
        <f>SUM(C3:C17)</f>
        <v>84312279.88999997</v>
      </c>
      <c r="D18" s="98">
        <f>SUM(D3:D17)</f>
        <v>10603805</v>
      </c>
      <c r="E18" s="57" t="s">
        <v>51</v>
      </c>
      <c r="F18" s="57" t="s">
        <v>51</v>
      </c>
      <c r="G18" s="57" t="s">
        <v>51</v>
      </c>
      <c r="H18" s="57" t="s">
        <v>51</v>
      </c>
    </row>
    <row r="19" spans="1:8" ht="15" customHeight="1">
      <c r="A19" s="183" t="s">
        <v>98</v>
      </c>
      <c r="B19" s="183"/>
      <c r="C19" s="183"/>
      <c r="D19" s="183"/>
      <c r="E19" s="183"/>
      <c r="F19" s="183"/>
      <c r="G19" s="183"/>
      <c r="H19" s="183"/>
    </row>
    <row r="20" spans="1:8" ht="15" customHeight="1" thickBot="1">
      <c r="A20" s="182"/>
      <c r="B20" s="182"/>
      <c r="C20" s="182"/>
      <c r="D20" s="182"/>
      <c r="E20" s="182"/>
      <c r="F20" s="182"/>
      <c r="G20" s="182"/>
      <c r="H20" s="182"/>
    </row>
    <row r="22" spans="2:4" ht="14.25">
      <c r="B22" s="20" t="s">
        <v>56</v>
      </c>
      <c r="C22" s="23">
        <f>C18-SUM(C3:C12)</f>
        <v>5811786.999999985</v>
      </c>
      <c r="D22" s="130">
        <f>C22/$C$18</f>
        <v>0.06893167884420243</v>
      </c>
    </row>
    <row r="23" spans="2:8" ht="14.25">
      <c r="B23" s="82" t="str">
        <f>B3</f>
        <v>КІНТО-Класичний</v>
      </c>
      <c r="C23" s="83">
        <f>C3</f>
        <v>29895030.26</v>
      </c>
      <c r="D23" s="130">
        <f>C23/$C$18</f>
        <v>0.3545750429119372</v>
      </c>
      <c r="H23" s="19"/>
    </row>
    <row r="24" spans="2:8" ht="14.25">
      <c r="B24" s="82" t="str">
        <f>B4</f>
        <v>ОТП Фонд Акцій</v>
      </c>
      <c r="C24" s="83">
        <f>C4</f>
        <v>14083251.99</v>
      </c>
      <c r="D24" s="130">
        <f aca="true" t="shared" si="0" ref="D24:D32">C24/$C$18</f>
        <v>0.16703678287876986</v>
      </c>
      <c r="H24" s="19"/>
    </row>
    <row r="25" spans="2:8" ht="14.25">
      <c r="B25" s="82" t="str">
        <f aca="true" t="shared" si="1" ref="B25:C32">B5</f>
        <v>УНIВЕР.УА/Михайло Грушевський: Фонд Державних Паперiв</v>
      </c>
      <c r="C25" s="83">
        <f t="shared" si="1"/>
        <v>6561435.86</v>
      </c>
      <c r="D25" s="130">
        <f t="shared" si="0"/>
        <v>0.07782301544401996</v>
      </c>
      <c r="H25" s="19"/>
    </row>
    <row r="26" spans="2:8" ht="14.25">
      <c r="B26" s="82" t="str">
        <f t="shared" si="1"/>
        <v>Софіївський</v>
      </c>
      <c r="C26" s="83">
        <f t="shared" si="1"/>
        <v>6070163.52</v>
      </c>
      <c r="D26" s="130">
        <f t="shared" si="0"/>
        <v>0.07199619708919724</v>
      </c>
      <c r="H26" s="19"/>
    </row>
    <row r="27" spans="2:8" ht="14.25">
      <c r="B27" s="82" t="str">
        <f t="shared" si="1"/>
        <v>КІНТО-Еквіті</v>
      </c>
      <c r="C27" s="83">
        <f t="shared" si="1"/>
        <v>5713636.35</v>
      </c>
      <c r="D27" s="130">
        <f t="shared" si="0"/>
        <v>0.06776754652411762</v>
      </c>
      <c r="H27" s="19"/>
    </row>
    <row r="28" spans="2:8" ht="14.25">
      <c r="B28" s="82" t="str">
        <f t="shared" si="1"/>
        <v>ОТП Класичний</v>
      </c>
      <c r="C28" s="83">
        <f t="shared" si="1"/>
        <v>4924934.66</v>
      </c>
      <c r="D28" s="130">
        <f t="shared" si="0"/>
        <v>0.05841301725472771</v>
      </c>
      <c r="H28" s="19"/>
    </row>
    <row r="29" spans="2:8" ht="14.25">
      <c r="B29" s="82" t="str">
        <f t="shared" si="1"/>
        <v>Альтус-Депозит</v>
      </c>
      <c r="C29" s="83">
        <f t="shared" si="1"/>
        <v>4009883.67</v>
      </c>
      <c r="D29" s="130">
        <f t="shared" si="0"/>
        <v>0.047559900826209305</v>
      </c>
      <c r="H29" s="19"/>
    </row>
    <row r="30" spans="2:8" ht="14.25">
      <c r="B30" s="82" t="str">
        <f t="shared" si="1"/>
        <v>Альтус-Збалансований</v>
      </c>
      <c r="C30" s="83">
        <f t="shared" si="1"/>
        <v>3026515.21</v>
      </c>
      <c r="D30" s="130">
        <f t="shared" si="0"/>
        <v>0.03589649353508902</v>
      </c>
      <c r="H30" s="19"/>
    </row>
    <row r="31" spans="2:4" ht="14.25">
      <c r="B31" s="82" t="str">
        <f t="shared" si="1"/>
        <v>КІНТО-Казначейський</v>
      </c>
      <c r="C31" s="83">
        <f t="shared" si="1"/>
        <v>2456514.74</v>
      </c>
      <c r="D31" s="130">
        <f t="shared" si="0"/>
        <v>0.02913590693081661</v>
      </c>
    </row>
    <row r="32" spans="2:4" ht="14.25">
      <c r="B32" s="82" t="str">
        <f t="shared" si="1"/>
        <v>ВСІ</v>
      </c>
      <c r="C32" s="83">
        <f t="shared" si="1"/>
        <v>1759126.63</v>
      </c>
      <c r="D32" s="130">
        <f t="shared" si="0"/>
        <v>0.020864417760913197</v>
      </c>
    </row>
  </sheetData>
  <mergeCells count="4">
    <mergeCell ref="A1:H1"/>
    <mergeCell ref="A18:B18"/>
    <mergeCell ref="A20:H20"/>
    <mergeCell ref="A19:H19"/>
  </mergeCells>
  <printOptions/>
  <pageMargins left="0.75" right="0.75" top="1" bottom="1" header="0.5" footer="0.5"/>
  <pageSetup horizontalDpi="600" verticalDpi="600" orientation="portrait" paperSize="9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60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25390625" style="32" customWidth="1"/>
    <col min="2" max="2" width="61.75390625" style="32" bestFit="1" customWidth="1"/>
    <col min="3" max="4" width="14.75390625" style="33" customWidth="1"/>
    <col min="5" max="8" width="12.75390625" style="34" customWidth="1"/>
    <col min="9" max="9" width="16.125" style="32" bestFit="1" customWidth="1"/>
    <col min="10" max="10" width="18.625" style="32" customWidth="1"/>
    <col min="11" max="11" width="20.75390625" style="32" customWidth="1"/>
    <col min="12" max="16384" width="9.125" style="32" customWidth="1"/>
  </cols>
  <sheetData>
    <row r="1" spans="1:10" s="14" customFormat="1" ht="16.5" thickBot="1">
      <c r="A1" s="185" t="s">
        <v>112</v>
      </c>
      <c r="B1" s="185"/>
      <c r="C1" s="185"/>
      <c r="D1" s="185"/>
      <c r="E1" s="185"/>
      <c r="F1" s="185"/>
      <c r="G1" s="185"/>
      <c r="H1" s="185"/>
      <c r="I1" s="185"/>
      <c r="J1" s="100"/>
    </row>
    <row r="2" spans="1:11" s="20" customFormat="1" ht="15.75" customHeight="1" thickBot="1">
      <c r="A2" s="186" t="s">
        <v>41</v>
      </c>
      <c r="B2" s="101"/>
      <c r="C2" s="102"/>
      <c r="D2" s="103"/>
      <c r="E2" s="188" t="s">
        <v>69</v>
      </c>
      <c r="F2" s="188"/>
      <c r="G2" s="188"/>
      <c r="H2" s="188"/>
      <c r="I2" s="188"/>
      <c r="J2" s="188"/>
      <c r="K2" s="188"/>
    </row>
    <row r="3" spans="1:11" s="22" customFormat="1" ht="60.75" thickBot="1">
      <c r="A3" s="187"/>
      <c r="B3" s="104" t="s">
        <v>25</v>
      </c>
      <c r="C3" s="26" t="s">
        <v>13</v>
      </c>
      <c r="D3" s="26" t="s">
        <v>14</v>
      </c>
      <c r="E3" s="17" t="s">
        <v>92</v>
      </c>
      <c r="F3" s="17" t="s">
        <v>101</v>
      </c>
      <c r="G3" s="17" t="s">
        <v>102</v>
      </c>
      <c r="H3" s="17" t="s">
        <v>90</v>
      </c>
      <c r="I3" s="17" t="s">
        <v>103</v>
      </c>
      <c r="J3" s="17" t="s">
        <v>52</v>
      </c>
      <c r="K3" s="18" t="s">
        <v>93</v>
      </c>
    </row>
    <row r="4" spans="1:11" s="20" customFormat="1" ht="14.25" collapsed="1">
      <c r="A4" s="21">
        <v>1</v>
      </c>
      <c r="B4" s="151" t="s">
        <v>77</v>
      </c>
      <c r="C4" s="152">
        <v>38118</v>
      </c>
      <c r="D4" s="152">
        <v>38182</v>
      </c>
      <c r="E4" s="153">
        <v>0.02602108152942839</v>
      </c>
      <c r="F4" s="153">
        <v>0.005011052258454551</v>
      </c>
      <c r="G4" s="153">
        <v>0.10176040089255323</v>
      </c>
      <c r="H4" s="153">
        <v>0.26409158508094954</v>
      </c>
      <c r="I4" s="153">
        <v>0.1333864285294688</v>
      </c>
      <c r="J4" s="154">
        <v>5.127788763170357</v>
      </c>
      <c r="K4" s="123">
        <v>0.1376711397123087</v>
      </c>
    </row>
    <row r="5" spans="1:11" s="20" customFormat="1" ht="14.25" collapsed="1">
      <c r="A5" s="21">
        <v>2</v>
      </c>
      <c r="B5" s="151" t="s">
        <v>62</v>
      </c>
      <c r="C5" s="152">
        <v>38828</v>
      </c>
      <c r="D5" s="152">
        <v>39028</v>
      </c>
      <c r="E5" s="153">
        <v>0.007658869315997796</v>
      </c>
      <c r="F5" s="153">
        <v>0.021792506947905244</v>
      </c>
      <c r="G5" s="153">
        <v>0.037860520588916424</v>
      </c>
      <c r="H5" s="153">
        <v>0.09572670384814108</v>
      </c>
      <c r="I5" s="153">
        <v>0.04471940773084415</v>
      </c>
      <c r="J5" s="154">
        <v>3.4638867404127858</v>
      </c>
      <c r="K5" s="124">
        <v>0.13594171180249304</v>
      </c>
    </row>
    <row r="6" spans="1:11" s="20" customFormat="1" ht="14.25" collapsed="1">
      <c r="A6" s="21">
        <v>3</v>
      </c>
      <c r="B6" s="151" t="s">
        <v>84</v>
      </c>
      <c r="C6" s="152">
        <v>38919</v>
      </c>
      <c r="D6" s="152">
        <v>39092</v>
      </c>
      <c r="E6" s="153">
        <v>0.021280338707078794</v>
      </c>
      <c r="F6" s="153">
        <v>0.04694244342976961</v>
      </c>
      <c r="G6" s="153">
        <v>0.054435437251950214</v>
      </c>
      <c r="H6" s="153">
        <v>0.26880139354417465</v>
      </c>
      <c r="I6" s="153">
        <v>0.11263582178226272</v>
      </c>
      <c r="J6" s="154">
        <v>1.6251824333332738</v>
      </c>
      <c r="K6" s="124">
        <v>0.08706200371980843</v>
      </c>
    </row>
    <row r="7" spans="1:11" s="20" customFormat="1" ht="14.25" collapsed="1">
      <c r="A7" s="21">
        <v>4</v>
      </c>
      <c r="B7" s="151" t="s">
        <v>81</v>
      </c>
      <c r="C7" s="152">
        <v>38919</v>
      </c>
      <c r="D7" s="152">
        <v>39092</v>
      </c>
      <c r="E7" s="153">
        <v>0.023876902334448502</v>
      </c>
      <c r="F7" s="153">
        <v>0.047007281022994896</v>
      </c>
      <c r="G7" s="153">
        <v>0.07105707951052365</v>
      </c>
      <c r="H7" s="153">
        <v>0.32706309950765666</v>
      </c>
      <c r="I7" s="153">
        <v>0.1509003909033979</v>
      </c>
      <c r="J7" s="154">
        <v>-0.19826634527686415</v>
      </c>
      <c r="K7" s="124">
        <v>-0.018931600561640782</v>
      </c>
    </row>
    <row r="8" spans="1:11" s="20" customFormat="1" ht="14.25" collapsed="1">
      <c r="A8" s="21">
        <v>5</v>
      </c>
      <c r="B8" s="151" t="s">
        <v>20</v>
      </c>
      <c r="C8" s="152">
        <v>39413</v>
      </c>
      <c r="D8" s="152">
        <v>39589</v>
      </c>
      <c r="E8" s="153">
        <v>0.011806451878228819</v>
      </c>
      <c r="F8" s="153">
        <v>0.0366022529154415</v>
      </c>
      <c r="G8" s="153">
        <v>0.06525890996861605</v>
      </c>
      <c r="H8" s="153">
        <v>0.13792750344667093</v>
      </c>
      <c r="I8" s="153">
        <v>0.07666096138519585</v>
      </c>
      <c r="J8" s="154">
        <v>2.210518031291335</v>
      </c>
      <c r="K8" s="124">
        <v>0.12115130508141658</v>
      </c>
    </row>
    <row r="9" spans="1:11" s="20" customFormat="1" ht="14.25" collapsed="1">
      <c r="A9" s="21">
        <v>6</v>
      </c>
      <c r="B9" s="151" t="s">
        <v>120</v>
      </c>
      <c r="C9" s="152">
        <v>39429</v>
      </c>
      <c r="D9" s="152">
        <v>39618</v>
      </c>
      <c r="E9" s="153">
        <v>0.03848253727220596</v>
      </c>
      <c r="F9" s="153">
        <v>0.012372048859846885</v>
      </c>
      <c r="G9" s="153">
        <v>0.0732367614768148</v>
      </c>
      <c r="H9" s="153">
        <v>0.18253139979599498</v>
      </c>
      <c r="I9" s="153">
        <v>0.11048229638168983</v>
      </c>
      <c r="J9" s="154">
        <v>0.241995319371763</v>
      </c>
      <c r="K9" s="124">
        <v>0.021644703130498932</v>
      </c>
    </row>
    <row r="10" spans="1:11" s="20" customFormat="1" ht="14.25" collapsed="1">
      <c r="A10" s="21">
        <v>7</v>
      </c>
      <c r="B10" s="151" t="s">
        <v>23</v>
      </c>
      <c r="C10" s="152">
        <v>39560</v>
      </c>
      <c r="D10" s="152">
        <v>39770</v>
      </c>
      <c r="E10" s="153">
        <v>0.11985923052443148</v>
      </c>
      <c r="F10" s="153">
        <v>0.012973824026948133</v>
      </c>
      <c r="G10" s="153">
        <v>-0.09568881216655001</v>
      </c>
      <c r="H10" s="153">
        <v>0.07170321942595015</v>
      </c>
      <c r="I10" s="153">
        <v>-0.04356192242072254</v>
      </c>
      <c r="J10" s="154">
        <v>0.009713489157911148</v>
      </c>
      <c r="K10" s="124">
        <v>0.0009966326795323166</v>
      </c>
    </row>
    <row r="11" spans="1:11" s="20" customFormat="1" ht="14.25" collapsed="1">
      <c r="A11" s="21">
        <v>8</v>
      </c>
      <c r="B11" s="151" t="s">
        <v>79</v>
      </c>
      <c r="C11" s="152">
        <v>39884</v>
      </c>
      <c r="D11" s="152">
        <v>40001</v>
      </c>
      <c r="E11" s="153">
        <v>0.04582297509362854</v>
      </c>
      <c r="F11" s="153">
        <v>0.006559046274060343</v>
      </c>
      <c r="G11" s="153">
        <v>0.15427919824341663</v>
      </c>
      <c r="H11" s="153">
        <v>0.4077521612007158</v>
      </c>
      <c r="I11" s="153">
        <v>0.21983427283285173</v>
      </c>
      <c r="J11" s="154">
        <v>0.28281013695540236</v>
      </c>
      <c r="K11" s="124">
        <v>0.027835632549694678</v>
      </c>
    </row>
    <row r="12" spans="1:11" s="20" customFormat="1" ht="14.25" collapsed="1">
      <c r="A12" s="21">
        <v>9</v>
      </c>
      <c r="B12" s="151" t="s">
        <v>60</v>
      </c>
      <c r="C12" s="152">
        <v>40253</v>
      </c>
      <c r="D12" s="152">
        <v>40366</v>
      </c>
      <c r="E12" s="153">
        <v>0.047834364045212796</v>
      </c>
      <c r="F12" s="153">
        <v>0.01283011077843721</v>
      </c>
      <c r="G12" s="153">
        <v>0.06205805605077486</v>
      </c>
      <c r="H12" s="153">
        <v>0.22451435676728915</v>
      </c>
      <c r="I12" s="153">
        <v>0.11787998212760176</v>
      </c>
      <c r="J12" s="154">
        <v>0.33894075357351205</v>
      </c>
      <c r="K12" s="124">
        <v>0.03682468415431894</v>
      </c>
    </row>
    <row r="13" spans="1:11" s="20" customFormat="1" ht="14.25" collapsed="1">
      <c r="A13" s="21">
        <v>10</v>
      </c>
      <c r="B13" s="151" t="s">
        <v>61</v>
      </c>
      <c r="C13" s="152">
        <v>40114</v>
      </c>
      <c r="D13" s="152">
        <v>40401</v>
      </c>
      <c r="E13" s="153">
        <v>0.10630896159991554</v>
      </c>
      <c r="F13" s="153">
        <v>-0.1861236621805049</v>
      </c>
      <c r="G13" s="153">
        <v>-0.10417364053281963</v>
      </c>
      <c r="H13" s="153">
        <v>0.1713767388466867</v>
      </c>
      <c r="I13" s="153">
        <v>-0.05573352852314073</v>
      </c>
      <c r="J13" s="154">
        <v>0.6690028924938247</v>
      </c>
      <c r="K13" s="124">
        <v>0.06633363463020436</v>
      </c>
    </row>
    <row r="14" spans="1:11" s="20" customFormat="1" ht="14.25">
      <c r="A14" s="21">
        <v>11</v>
      </c>
      <c r="B14" s="151" t="s">
        <v>64</v>
      </c>
      <c r="C14" s="152">
        <v>40226</v>
      </c>
      <c r="D14" s="152">
        <v>40430</v>
      </c>
      <c r="E14" s="153">
        <v>0.010815367671697329</v>
      </c>
      <c r="F14" s="153">
        <v>0.020912239759015128</v>
      </c>
      <c r="G14" s="153">
        <v>0.02085431396193238</v>
      </c>
      <c r="H14" s="153">
        <v>0.0837092174742724</v>
      </c>
      <c r="I14" s="153">
        <v>0.02572455210804736</v>
      </c>
      <c r="J14" s="154">
        <v>2.1925825398089347</v>
      </c>
      <c r="K14" s="124">
        <v>0.1583736614244755</v>
      </c>
    </row>
    <row r="15" spans="1:11" s="20" customFormat="1" ht="14.25">
      <c r="A15" s="21">
        <v>12</v>
      </c>
      <c r="B15" s="151" t="s">
        <v>83</v>
      </c>
      <c r="C15" s="152">
        <v>40427</v>
      </c>
      <c r="D15" s="152">
        <v>40543</v>
      </c>
      <c r="E15" s="153">
        <v>0.012894206660774454</v>
      </c>
      <c r="F15" s="153">
        <v>0.027941827402754082</v>
      </c>
      <c r="G15" s="153">
        <v>0.07868272738182092</v>
      </c>
      <c r="H15" s="153">
        <v>0.14893624191743693</v>
      </c>
      <c r="I15" s="153">
        <v>0.09132862820996968</v>
      </c>
      <c r="J15" s="154">
        <v>1.683241678832101</v>
      </c>
      <c r="K15" s="124">
        <v>0.13894945371756506</v>
      </c>
    </row>
    <row r="16" spans="1:11" s="20" customFormat="1" ht="14.25">
      <c r="A16" s="21">
        <v>13</v>
      </c>
      <c r="B16" s="151" t="s">
        <v>73</v>
      </c>
      <c r="C16" s="152">
        <v>40444</v>
      </c>
      <c r="D16" s="152">
        <v>40638</v>
      </c>
      <c r="E16" s="153">
        <v>0.010940073234544823</v>
      </c>
      <c r="F16" s="153">
        <v>0.003065822642458249</v>
      </c>
      <c r="G16" s="153">
        <v>-0.05254571079673842</v>
      </c>
      <c r="H16" s="153">
        <v>0.05479580171417009</v>
      </c>
      <c r="I16" s="153">
        <v>-0.03659487717280374</v>
      </c>
      <c r="J16" s="154">
        <v>0.3246435466867419</v>
      </c>
      <c r="K16" s="124">
        <v>0.03912183726935381</v>
      </c>
    </row>
    <row r="17" spans="1:11" s="20" customFormat="1" ht="14.25" collapsed="1">
      <c r="A17" s="21">
        <v>14</v>
      </c>
      <c r="B17" s="151" t="s">
        <v>82</v>
      </c>
      <c r="C17" s="152">
        <v>40427</v>
      </c>
      <c r="D17" s="152">
        <v>40708</v>
      </c>
      <c r="E17" s="153">
        <v>0.014221777356613341</v>
      </c>
      <c r="F17" s="153">
        <v>0.03451543165219495</v>
      </c>
      <c r="G17" s="153">
        <v>0.06097130056498834</v>
      </c>
      <c r="H17" s="153">
        <v>0.12044645025187006</v>
      </c>
      <c r="I17" s="153">
        <v>0.07126431140841638</v>
      </c>
      <c r="J17" s="154">
        <v>2.1008676086957156</v>
      </c>
      <c r="K17" s="124">
        <v>0.17190038718676526</v>
      </c>
    </row>
    <row r="18" spans="1:11" s="20" customFormat="1" ht="14.25" collapsed="1">
      <c r="A18" s="21">
        <v>15</v>
      </c>
      <c r="B18" s="151" t="s">
        <v>104</v>
      </c>
      <c r="C18" s="152">
        <v>41026</v>
      </c>
      <c r="D18" s="152">
        <v>41242</v>
      </c>
      <c r="E18" s="153">
        <v>0.021967136322775138</v>
      </c>
      <c r="F18" s="153">
        <v>-0.008994720328573624</v>
      </c>
      <c r="G18" s="153">
        <v>0.09200939707173528</v>
      </c>
      <c r="H18" s="153">
        <v>0.33668397948184037</v>
      </c>
      <c r="I18" s="153">
        <v>0.1258469307081842</v>
      </c>
      <c r="J18" s="154">
        <v>1.1915556606298274</v>
      </c>
      <c r="K18" s="124">
        <v>0.14837671758896986</v>
      </c>
    </row>
    <row r="19" spans="1:12" s="20" customFormat="1" ht="15.75" thickBot="1">
      <c r="A19" s="150"/>
      <c r="B19" s="155" t="s">
        <v>105</v>
      </c>
      <c r="C19" s="156" t="s">
        <v>51</v>
      </c>
      <c r="D19" s="156" t="s">
        <v>51</v>
      </c>
      <c r="E19" s="157">
        <f>AVERAGE(E4:E18)</f>
        <v>0.034652684903132114</v>
      </c>
      <c r="F19" s="157">
        <f>AVERAGE(F4:F18)</f>
        <v>0.006227167030746816</v>
      </c>
      <c r="G19" s="157">
        <f>AVERAGE(G4:G18)</f>
        <v>0.041337062631195645</v>
      </c>
      <c r="H19" s="157">
        <f>AVERAGE(H4:H18)</f>
        <v>0.19307065682025465</v>
      </c>
      <c r="I19" s="157">
        <f>AVERAGE(I4:I18)</f>
        <v>0.0763182437327509</v>
      </c>
      <c r="J19" s="156" t="s">
        <v>51</v>
      </c>
      <c r="K19" s="156" t="s">
        <v>51</v>
      </c>
      <c r="L19" s="158"/>
    </row>
    <row r="20" spans="1:11" s="20" customFormat="1" ht="14.25">
      <c r="A20" s="189" t="s">
        <v>94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</row>
    <row r="21" spans="1:11" s="20" customFormat="1" ht="15" collapsed="1" thickBot="1">
      <c r="A21" s="184"/>
      <c r="B21" s="184"/>
      <c r="C21" s="184"/>
      <c r="D21" s="184"/>
      <c r="E21" s="184"/>
      <c r="F21" s="184"/>
      <c r="G21" s="184"/>
      <c r="H21" s="184"/>
      <c r="I21" s="169"/>
      <c r="J21" s="169"/>
      <c r="K21" s="169"/>
    </row>
    <row r="22" spans="5:10" s="20" customFormat="1" ht="14.25" collapsed="1">
      <c r="E22" s="107"/>
      <c r="J22" s="19"/>
    </row>
    <row r="23" spans="5:10" s="20" customFormat="1" ht="14.25" collapsed="1">
      <c r="E23" s="108"/>
      <c r="J23" s="19"/>
    </row>
    <row r="24" spans="5:10" s="20" customFormat="1" ht="14.25">
      <c r="E24" s="107"/>
      <c r="F24" s="107"/>
      <c r="J24" s="19"/>
    </row>
    <row r="25" spans="5:10" s="20" customFormat="1" ht="14.25" collapsed="1">
      <c r="E25" s="108"/>
      <c r="I25" s="108"/>
      <c r="J25" s="19"/>
    </row>
    <row r="26" s="20" customFormat="1" ht="14.25" collapsed="1"/>
    <row r="27" s="20" customFormat="1" ht="14.25" collapsed="1"/>
    <row r="28" s="20" customFormat="1" ht="14.25" collapsed="1"/>
    <row r="29" s="20" customFormat="1" ht="14.25" collapsed="1"/>
    <row r="30" s="20" customFormat="1" ht="14.25" collapsed="1"/>
    <row r="31" s="20" customFormat="1" ht="14.25" collapsed="1"/>
    <row r="32" s="20" customFormat="1" ht="14.25" collapsed="1"/>
    <row r="33" s="20" customFormat="1" ht="14.25" collapsed="1"/>
    <row r="34" s="20" customFormat="1" ht="14.25" collapsed="1"/>
    <row r="35" s="20" customFormat="1" ht="14.25" collapsed="1"/>
    <row r="36" s="20" customFormat="1" ht="14.25" collapsed="1"/>
    <row r="37" s="20" customFormat="1" ht="14.25" collapsed="1"/>
    <row r="38" s="20" customFormat="1" ht="14.25" collapsed="1"/>
    <row r="39" s="20" customFormat="1" ht="14.25"/>
    <row r="40" s="20" customFormat="1" ht="14.25"/>
    <row r="41" spans="3:8" s="29" customFormat="1" ht="14.25">
      <c r="C41" s="30"/>
      <c r="D41" s="30"/>
      <c r="E41" s="31"/>
      <c r="F41" s="31"/>
      <c r="G41" s="31"/>
      <c r="H41" s="31"/>
    </row>
    <row r="42" spans="3:8" s="29" customFormat="1" ht="14.25">
      <c r="C42" s="30"/>
      <c r="D42" s="30"/>
      <c r="E42" s="31"/>
      <c r="F42" s="31"/>
      <c r="G42" s="31"/>
      <c r="H42" s="31"/>
    </row>
    <row r="43" spans="3:8" s="29" customFormat="1" ht="14.25">
      <c r="C43" s="30"/>
      <c r="D43" s="30"/>
      <c r="E43" s="31"/>
      <c r="F43" s="31"/>
      <c r="G43" s="31"/>
      <c r="H43" s="31"/>
    </row>
    <row r="44" spans="3:8" s="29" customFormat="1" ht="14.25">
      <c r="C44" s="30"/>
      <c r="D44" s="30"/>
      <c r="E44" s="31"/>
      <c r="F44" s="31"/>
      <c r="G44" s="31"/>
      <c r="H44" s="31"/>
    </row>
    <row r="45" spans="3:8" s="29" customFormat="1" ht="14.25">
      <c r="C45" s="30"/>
      <c r="D45" s="30"/>
      <c r="E45" s="31"/>
      <c r="F45" s="31"/>
      <c r="G45" s="31"/>
      <c r="H45" s="31"/>
    </row>
    <row r="46" spans="3:8" s="29" customFormat="1" ht="14.25">
      <c r="C46" s="30"/>
      <c r="D46" s="30"/>
      <c r="E46" s="31"/>
      <c r="F46" s="31"/>
      <c r="G46" s="31"/>
      <c r="H46" s="31"/>
    </row>
    <row r="47" spans="3:8" s="29" customFormat="1" ht="14.25">
      <c r="C47" s="30"/>
      <c r="D47" s="30"/>
      <c r="E47" s="31"/>
      <c r="F47" s="31"/>
      <c r="G47" s="31"/>
      <c r="H47" s="31"/>
    </row>
    <row r="48" spans="3:8" s="29" customFormat="1" ht="14.25">
      <c r="C48" s="30"/>
      <c r="D48" s="30"/>
      <c r="E48" s="31"/>
      <c r="F48" s="31"/>
      <c r="G48" s="31"/>
      <c r="H48" s="31"/>
    </row>
    <row r="49" spans="3:8" s="29" customFormat="1" ht="14.25">
      <c r="C49" s="30"/>
      <c r="D49" s="30"/>
      <c r="E49" s="31"/>
      <c r="F49" s="31"/>
      <c r="G49" s="31"/>
      <c r="H49" s="31"/>
    </row>
    <row r="50" spans="3:8" s="29" customFormat="1" ht="14.25">
      <c r="C50" s="30"/>
      <c r="D50" s="30"/>
      <c r="E50" s="31"/>
      <c r="F50" s="31"/>
      <c r="G50" s="31"/>
      <c r="H50" s="31"/>
    </row>
    <row r="51" spans="3:8" s="29" customFormat="1" ht="14.25">
      <c r="C51" s="30"/>
      <c r="D51" s="30"/>
      <c r="E51" s="31"/>
      <c r="F51" s="31"/>
      <c r="G51" s="31"/>
      <c r="H51" s="31"/>
    </row>
    <row r="52" spans="3:8" s="29" customFormat="1" ht="14.25">
      <c r="C52" s="30"/>
      <c r="D52" s="30"/>
      <c r="E52" s="31"/>
      <c r="F52" s="31"/>
      <c r="G52" s="31"/>
      <c r="H52" s="31"/>
    </row>
    <row r="53" spans="3:8" s="29" customFormat="1" ht="14.25">
      <c r="C53" s="30"/>
      <c r="D53" s="30"/>
      <c r="E53" s="31"/>
      <c r="F53" s="31"/>
      <c r="G53" s="31"/>
      <c r="H53" s="31"/>
    </row>
    <row r="54" spans="3:8" s="29" customFormat="1" ht="14.25">
      <c r="C54" s="30"/>
      <c r="D54" s="30"/>
      <c r="E54" s="31"/>
      <c r="F54" s="31"/>
      <c r="G54" s="31"/>
      <c r="H54" s="31"/>
    </row>
    <row r="55" spans="3:8" s="29" customFormat="1" ht="14.25">
      <c r="C55" s="30"/>
      <c r="D55" s="30"/>
      <c r="E55" s="31"/>
      <c r="F55" s="31"/>
      <c r="G55" s="31"/>
      <c r="H55" s="31"/>
    </row>
    <row r="56" spans="3:8" s="29" customFormat="1" ht="14.25">
      <c r="C56" s="30"/>
      <c r="D56" s="30"/>
      <c r="E56" s="31"/>
      <c r="F56" s="31"/>
      <c r="G56" s="31"/>
      <c r="H56" s="31"/>
    </row>
    <row r="57" spans="3:8" s="29" customFormat="1" ht="14.25">
      <c r="C57" s="30"/>
      <c r="D57" s="30"/>
      <c r="E57" s="31"/>
      <c r="F57" s="31"/>
      <c r="G57" s="31"/>
      <c r="H57" s="31"/>
    </row>
    <row r="58" spans="3:8" s="29" customFormat="1" ht="14.25">
      <c r="C58" s="30"/>
      <c r="D58" s="30"/>
      <c r="E58" s="31"/>
      <c r="F58" s="31"/>
      <c r="G58" s="31"/>
      <c r="H58" s="31"/>
    </row>
    <row r="59" spans="3:8" s="29" customFormat="1" ht="14.25">
      <c r="C59" s="30"/>
      <c r="D59" s="30"/>
      <c r="E59" s="31"/>
      <c r="F59" s="31"/>
      <c r="G59" s="31"/>
      <c r="H59" s="31"/>
    </row>
    <row r="60" spans="3:8" s="29" customFormat="1" ht="14.25">
      <c r="C60" s="30"/>
      <c r="D60" s="30"/>
      <c r="E60" s="31"/>
      <c r="F60" s="31"/>
      <c r="G60" s="31"/>
      <c r="H60" s="31"/>
    </row>
  </sheetData>
  <mergeCells count="5">
    <mergeCell ref="A21:H21"/>
    <mergeCell ref="A1:I1"/>
    <mergeCell ref="A2:A3"/>
    <mergeCell ref="E2:K2"/>
    <mergeCell ref="A20:K20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66"/>
  <sheetViews>
    <sheetView zoomScale="85" zoomScaleNormal="85" workbookViewId="0" topLeftCell="A7">
      <selection activeCell="C55" sqref="C55"/>
    </sheetView>
  </sheetViews>
  <sheetFormatPr defaultColWidth="9.00390625" defaultRowHeight="12.75"/>
  <cols>
    <col min="1" max="1" width="3.875" style="29" customWidth="1"/>
    <col min="2" max="2" width="61.875" style="29" bestFit="1" customWidth="1"/>
    <col min="3" max="3" width="24.75390625" style="29" customWidth="1"/>
    <col min="4" max="4" width="24.75390625" style="41" customWidth="1"/>
    <col min="5" max="7" width="24.75390625" style="29" customWidth="1"/>
    <col min="8" max="16384" width="9.125" style="29" customWidth="1"/>
  </cols>
  <sheetData>
    <row r="1" spans="1:7" ht="16.5" thickBot="1">
      <c r="A1" s="191" t="s">
        <v>113</v>
      </c>
      <c r="B1" s="191"/>
      <c r="C1" s="191"/>
      <c r="D1" s="191"/>
      <c r="E1" s="191"/>
      <c r="F1" s="191"/>
      <c r="G1" s="191"/>
    </row>
    <row r="2" spans="1:7" ht="15.75" thickBot="1">
      <c r="A2" s="186" t="s">
        <v>41</v>
      </c>
      <c r="B2" s="89"/>
      <c r="C2" s="192" t="s">
        <v>26</v>
      </c>
      <c r="D2" s="193"/>
      <c r="E2" s="192" t="s">
        <v>27</v>
      </c>
      <c r="F2" s="193"/>
      <c r="G2" s="90"/>
    </row>
    <row r="3" spans="1:7" ht="45.75" thickBot="1">
      <c r="A3" s="187"/>
      <c r="B3" s="42" t="s">
        <v>25</v>
      </c>
      <c r="C3" s="35" t="s">
        <v>53</v>
      </c>
      <c r="D3" s="35" t="s">
        <v>28</v>
      </c>
      <c r="E3" s="35" t="s">
        <v>29</v>
      </c>
      <c r="F3" s="35" t="s">
        <v>28</v>
      </c>
      <c r="G3" s="36" t="s">
        <v>99</v>
      </c>
    </row>
    <row r="4" spans="1:8" ht="15" customHeight="1">
      <c r="A4" s="21">
        <v>1</v>
      </c>
      <c r="B4" s="37" t="s">
        <v>73</v>
      </c>
      <c r="C4" s="38">
        <v>296.8221499999999</v>
      </c>
      <c r="D4" s="95">
        <v>0.20298245273788665</v>
      </c>
      <c r="E4" s="39">
        <v>212</v>
      </c>
      <c r="F4" s="95">
        <v>0.18996415770609318</v>
      </c>
      <c r="G4" s="40">
        <v>331.0407707602149</v>
      </c>
      <c r="H4" s="54"/>
    </row>
    <row r="5" spans="1:8" ht="14.25" customHeight="1">
      <c r="A5" s="21">
        <v>2</v>
      </c>
      <c r="B5" s="37" t="s">
        <v>60</v>
      </c>
      <c r="C5" s="38">
        <v>666.3389800000003</v>
      </c>
      <c r="D5" s="95">
        <v>0.04966410526052895</v>
      </c>
      <c r="E5" s="39">
        <v>18335</v>
      </c>
      <c r="F5" s="95">
        <v>0.0017462122622672722</v>
      </c>
      <c r="G5" s="40">
        <v>29.713855614718504</v>
      </c>
      <c r="H5" s="54"/>
    </row>
    <row r="6" spans="1:7" ht="14.25">
      <c r="A6" s="21">
        <v>3</v>
      </c>
      <c r="B6" s="37" t="s">
        <v>84</v>
      </c>
      <c r="C6" s="38">
        <v>58.52524999999999</v>
      </c>
      <c r="D6" s="95">
        <v>0.03859017495639098</v>
      </c>
      <c r="E6" s="39">
        <v>10</v>
      </c>
      <c r="F6" s="95">
        <v>0.01694915254237288</v>
      </c>
      <c r="G6" s="40">
        <v>25.772787118644</v>
      </c>
    </row>
    <row r="7" spans="1:7" ht="14.25">
      <c r="A7" s="21">
        <v>4</v>
      </c>
      <c r="B7" s="37" t="s">
        <v>104</v>
      </c>
      <c r="C7" s="38">
        <v>66.09825000000001</v>
      </c>
      <c r="D7" s="95">
        <v>0.02765135292385805</v>
      </c>
      <c r="E7" s="39">
        <v>62</v>
      </c>
      <c r="F7" s="95">
        <v>0.005562034628151072</v>
      </c>
      <c r="G7" s="40">
        <v>13.328629367956898</v>
      </c>
    </row>
    <row r="8" spans="1:7" ht="14.25">
      <c r="A8" s="21">
        <v>5</v>
      </c>
      <c r="B8" s="37" t="s">
        <v>82</v>
      </c>
      <c r="C8" s="38">
        <v>92.00678000000026</v>
      </c>
      <c r="D8" s="95">
        <v>0.014221777356588668</v>
      </c>
      <c r="E8" s="39">
        <v>0</v>
      </c>
      <c r="F8" s="95">
        <v>0</v>
      </c>
      <c r="G8" s="40">
        <v>0</v>
      </c>
    </row>
    <row r="9" spans="1:7" ht="14.25">
      <c r="A9" s="21">
        <v>6</v>
      </c>
      <c r="B9" s="37" t="s">
        <v>120</v>
      </c>
      <c r="C9" s="38">
        <v>43.95292999999994</v>
      </c>
      <c r="D9" s="95">
        <v>0.038482537272164795</v>
      </c>
      <c r="E9" s="39">
        <v>0</v>
      </c>
      <c r="F9" s="95">
        <v>0</v>
      </c>
      <c r="G9" s="40">
        <v>0</v>
      </c>
    </row>
    <row r="10" spans="1:8" ht="14.25">
      <c r="A10" s="21">
        <v>7</v>
      </c>
      <c r="B10" s="37" t="s">
        <v>64</v>
      </c>
      <c r="C10" s="38">
        <v>42.904339999999856</v>
      </c>
      <c r="D10" s="95">
        <v>0.010815367671703966</v>
      </c>
      <c r="E10" s="39">
        <v>0</v>
      </c>
      <c r="F10" s="95">
        <v>0</v>
      </c>
      <c r="G10" s="40">
        <v>0</v>
      </c>
      <c r="H10" s="54"/>
    </row>
    <row r="11" spans="1:7" ht="14.25">
      <c r="A11" s="21">
        <v>8</v>
      </c>
      <c r="B11" s="37" t="s">
        <v>81</v>
      </c>
      <c r="C11" s="38">
        <v>28.69912999999989</v>
      </c>
      <c r="D11" s="95">
        <v>0.023876902334427227</v>
      </c>
      <c r="E11" s="39">
        <v>0</v>
      </c>
      <c r="F11" s="95">
        <v>0</v>
      </c>
      <c r="G11" s="40">
        <v>0</v>
      </c>
    </row>
    <row r="12" spans="1:7" ht="14.25">
      <c r="A12" s="21">
        <v>9</v>
      </c>
      <c r="B12" s="37" t="s">
        <v>83</v>
      </c>
      <c r="C12" s="38">
        <v>14.038870000000111</v>
      </c>
      <c r="D12" s="95">
        <v>0.012894206660768634</v>
      </c>
      <c r="E12" s="39">
        <v>0</v>
      </c>
      <c r="F12" s="95">
        <v>0</v>
      </c>
      <c r="G12" s="40">
        <v>0</v>
      </c>
    </row>
    <row r="13" spans="1:7" ht="14.25">
      <c r="A13" s="21">
        <v>10</v>
      </c>
      <c r="B13" s="37" t="s">
        <v>61</v>
      </c>
      <c r="C13" s="38">
        <v>568.2162699999996</v>
      </c>
      <c r="D13" s="95">
        <v>0.10327548487492307</v>
      </c>
      <c r="E13" s="39">
        <v>-10</v>
      </c>
      <c r="F13" s="95">
        <v>-0.002741979709350151</v>
      </c>
      <c r="G13" s="40">
        <v>-16.049792678914436</v>
      </c>
    </row>
    <row r="14" spans="1:7" ht="14.25">
      <c r="A14" s="21">
        <v>11</v>
      </c>
      <c r="B14" s="37" t="s">
        <v>23</v>
      </c>
      <c r="C14" s="38">
        <v>56.915349999999975</v>
      </c>
      <c r="D14" s="95">
        <v>0.08621145249734248</v>
      </c>
      <c r="E14" s="39">
        <v>-220</v>
      </c>
      <c r="F14" s="95">
        <v>-0.030046435400163888</v>
      </c>
      <c r="G14" s="40">
        <v>-19.0896869434581</v>
      </c>
    </row>
    <row r="15" spans="1:7" ht="14.25">
      <c r="A15" s="21">
        <v>12</v>
      </c>
      <c r="B15" s="37" t="s">
        <v>79</v>
      </c>
      <c r="C15" s="38">
        <v>189.0141199999992</v>
      </c>
      <c r="D15" s="95">
        <v>0.0342130397574712</v>
      </c>
      <c r="E15" s="39">
        <v>-50</v>
      </c>
      <c r="F15" s="95">
        <v>-0.011101243339253997</v>
      </c>
      <c r="G15" s="40">
        <v>-63.829866806042645</v>
      </c>
    </row>
    <row r="16" spans="1:7" ht="14.25">
      <c r="A16" s="21">
        <v>13</v>
      </c>
      <c r="B16" s="37" t="s">
        <v>20</v>
      </c>
      <c r="C16" s="38">
        <v>-15.512759999999776</v>
      </c>
      <c r="D16" s="95">
        <v>-0.0031399504298336963</v>
      </c>
      <c r="E16" s="39">
        <v>-23</v>
      </c>
      <c r="F16" s="95">
        <v>-0.014771997430956968</v>
      </c>
      <c r="G16" s="40">
        <v>-73.57636988410327</v>
      </c>
    </row>
    <row r="17" spans="1:7" ht="14.25">
      <c r="A17" s="21">
        <v>14</v>
      </c>
      <c r="B17" s="37" t="s">
        <v>62</v>
      </c>
      <c r="C17" s="38">
        <v>-70.02562000000012</v>
      </c>
      <c r="D17" s="95">
        <v>-0.02261414392523935</v>
      </c>
      <c r="E17" s="39">
        <v>-21</v>
      </c>
      <c r="F17" s="95">
        <v>-0.030042918454935622</v>
      </c>
      <c r="G17" s="40">
        <v>-93.42145077753433</v>
      </c>
    </row>
    <row r="18" spans="1:7" ht="14.25">
      <c r="A18" s="21">
        <v>15</v>
      </c>
      <c r="B18" s="37" t="s">
        <v>77</v>
      </c>
      <c r="C18" s="38">
        <v>645.2945500000008</v>
      </c>
      <c r="D18" s="95">
        <v>0.022061551475126156</v>
      </c>
      <c r="E18" s="39">
        <v>-189</v>
      </c>
      <c r="F18" s="95">
        <v>-0.0038591117917304747</v>
      </c>
      <c r="G18" s="40">
        <v>-114.99933450670125</v>
      </c>
    </row>
    <row r="19" spans="1:8" ht="15.75" thickBot="1">
      <c r="A19" s="88"/>
      <c r="B19" s="91" t="s">
        <v>50</v>
      </c>
      <c r="C19" s="92">
        <v>2683.2885899999997</v>
      </c>
      <c r="D19" s="96">
        <v>0.03287175974205624</v>
      </c>
      <c r="E19" s="93">
        <v>18106</v>
      </c>
      <c r="F19" s="96">
        <v>0.0017104208234146843</v>
      </c>
      <c r="G19" s="94">
        <v>18.88954126478029</v>
      </c>
      <c r="H19" s="54"/>
    </row>
    <row r="20" spans="1:8" ht="15" customHeight="1" thickBot="1">
      <c r="A20" s="190"/>
      <c r="B20" s="190"/>
      <c r="C20" s="190"/>
      <c r="D20" s="190"/>
      <c r="E20" s="190"/>
      <c r="F20" s="190"/>
      <c r="G20" s="190"/>
      <c r="H20" s="168"/>
    </row>
    <row r="40" spans="2:5" ht="15">
      <c r="B40" s="61"/>
      <c r="C40" s="62"/>
      <c r="D40" s="63"/>
      <c r="E40" s="64"/>
    </row>
    <row r="41" spans="2:5" ht="15">
      <c r="B41" s="61"/>
      <c r="C41" s="62"/>
      <c r="D41" s="63"/>
      <c r="E41" s="64"/>
    </row>
    <row r="42" spans="2:5" ht="15">
      <c r="B42" s="61"/>
      <c r="C42" s="62"/>
      <c r="D42" s="63"/>
      <c r="E42" s="64"/>
    </row>
    <row r="43" spans="2:5" ht="15">
      <c r="B43" s="61"/>
      <c r="C43" s="62"/>
      <c r="D43" s="63"/>
      <c r="E43" s="64"/>
    </row>
    <row r="44" spans="2:5" ht="15">
      <c r="B44" s="61"/>
      <c r="C44" s="62"/>
      <c r="D44" s="63"/>
      <c r="E44" s="64"/>
    </row>
    <row r="45" spans="2:5" ht="15">
      <c r="B45" s="61"/>
      <c r="C45" s="62"/>
      <c r="D45" s="63"/>
      <c r="E45" s="64"/>
    </row>
    <row r="46" spans="2:5" ht="15.75" thickBot="1">
      <c r="B46" s="79"/>
      <c r="C46" s="79"/>
      <c r="D46" s="79"/>
      <c r="E46" s="79"/>
    </row>
    <row r="49" ht="14.25" customHeight="1"/>
    <row r="50" ht="14.25">
      <c r="F50" s="54"/>
    </row>
    <row r="52" ht="14.25">
      <c r="F52"/>
    </row>
    <row r="53" ht="14.25">
      <c r="F53"/>
    </row>
    <row r="54" spans="2:6" ht="30.75" thickBot="1">
      <c r="B54" s="42" t="s">
        <v>25</v>
      </c>
      <c r="C54" s="35" t="s">
        <v>57</v>
      </c>
      <c r="D54" s="35" t="s">
        <v>58</v>
      </c>
      <c r="E54" s="60" t="s">
        <v>54</v>
      </c>
      <c r="F54"/>
    </row>
    <row r="55" spans="2:5" ht="14.25">
      <c r="B55" s="37" t="str">
        <f aca="true" t="shared" si="0" ref="B55:D59">B4</f>
        <v>ВСІ</v>
      </c>
      <c r="C55" s="38">
        <f t="shared" si="0"/>
        <v>296.8221499999999</v>
      </c>
      <c r="D55" s="95">
        <f t="shared" si="0"/>
        <v>0.20298245273788665</v>
      </c>
      <c r="E55" s="40">
        <f>G4</f>
        <v>331.0407707602149</v>
      </c>
    </row>
    <row r="56" spans="2:5" ht="14.25">
      <c r="B56" s="37" t="str">
        <f t="shared" si="0"/>
        <v>ОТП Фонд Акцій</v>
      </c>
      <c r="C56" s="38">
        <f t="shared" si="0"/>
        <v>666.3389800000003</v>
      </c>
      <c r="D56" s="95">
        <f t="shared" si="0"/>
        <v>0.04966410526052895</v>
      </c>
      <c r="E56" s="40">
        <f>G5</f>
        <v>29.713855614718504</v>
      </c>
    </row>
    <row r="57" spans="2:5" ht="14.25">
      <c r="B57" s="37" t="str">
        <f t="shared" si="0"/>
        <v>УНІВЕР.УА/Володимир Великий: Фонд Збалансований</v>
      </c>
      <c r="C57" s="38">
        <f t="shared" si="0"/>
        <v>58.52524999999999</v>
      </c>
      <c r="D57" s="95">
        <f t="shared" si="0"/>
        <v>0.03859017495639098</v>
      </c>
      <c r="E57" s="40">
        <f>G6</f>
        <v>25.772787118644</v>
      </c>
    </row>
    <row r="58" spans="2:5" ht="14.25">
      <c r="B58" s="37" t="str">
        <f t="shared" si="0"/>
        <v>КІНТО-Казначейський</v>
      </c>
      <c r="C58" s="38">
        <f t="shared" si="0"/>
        <v>66.09825000000001</v>
      </c>
      <c r="D58" s="95">
        <f t="shared" si="0"/>
        <v>0.02765135292385805</v>
      </c>
      <c r="E58" s="40">
        <f>G7</f>
        <v>13.328629367956898</v>
      </c>
    </row>
    <row r="59" spans="2:5" ht="14.25">
      <c r="B59" s="126" t="str">
        <f t="shared" si="0"/>
        <v>УНIВЕР.УА/Михайло Грушевський: Фонд Державних Паперiв</v>
      </c>
      <c r="C59" s="127">
        <f t="shared" si="0"/>
        <v>92.00678000000026</v>
      </c>
      <c r="D59" s="128">
        <f t="shared" si="0"/>
        <v>0.014221777356588668</v>
      </c>
      <c r="E59" s="129">
        <f>G8</f>
        <v>0</v>
      </c>
    </row>
    <row r="60" spans="2:5" ht="14.25">
      <c r="B60" s="125" t="str">
        <f aca="true" t="shared" si="1" ref="B60:D63">B14</f>
        <v>Надбання</v>
      </c>
      <c r="C60" s="38">
        <f t="shared" si="1"/>
        <v>56.915349999999975</v>
      </c>
      <c r="D60" s="95">
        <f t="shared" si="1"/>
        <v>0.08621145249734248</v>
      </c>
      <c r="E60" s="40">
        <f>G14</f>
        <v>-19.0896869434581</v>
      </c>
    </row>
    <row r="61" spans="2:5" ht="14.25">
      <c r="B61" s="125" t="str">
        <f t="shared" si="1"/>
        <v>КІНТО-Еквіті</v>
      </c>
      <c r="C61" s="38">
        <f t="shared" si="1"/>
        <v>189.0141199999992</v>
      </c>
      <c r="D61" s="95">
        <f t="shared" si="1"/>
        <v>0.0342130397574712</v>
      </c>
      <c r="E61" s="40">
        <f>G15</f>
        <v>-63.829866806042645</v>
      </c>
    </row>
    <row r="62" spans="2:5" ht="14.25">
      <c r="B62" s="125" t="str">
        <f t="shared" si="1"/>
        <v>ОТП Класичний</v>
      </c>
      <c r="C62" s="38">
        <f t="shared" si="1"/>
        <v>-15.512759999999776</v>
      </c>
      <c r="D62" s="95">
        <f t="shared" si="1"/>
        <v>-0.0031399504298336963</v>
      </c>
      <c r="E62" s="40">
        <f>G16</f>
        <v>-73.57636988410327</v>
      </c>
    </row>
    <row r="63" spans="2:5" ht="14.25">
      <c r="B63" s="125" t="str">
        <f t="shared" si="1"/>
        <v>Альтус-Збалансований</v>
      </c>
      <c r="C63" s="38">
        <f t="shared" si="1"/>
        <v>-70.02562000000012</v>
      </c>
      <c r="D63" s="95">
        <f t="shared" si="1"/>
        <v>-0.02261414392523935</v>
      </c>
      <c r="E63" s="40">
        <f>G17</f>
        <v>-93.42145077753433</v>
      </c>
    </row>
    <row r="64" spans="2:5" ht="14.25">
      <c r="B64" s="125" t="str">
        <f>B18</f>
        <v>КІНТО-Класичний</v>
      </c>
      <c r="C64" s="38">
        <f>C18</f>
        <v>645.2945500000008</v>
      </c>
      <c r="D64" s="95">
        <f>D18</f>
        <v>0.022061551475126156</v>
      </c>
      <c r="E64" s="40">
        <f>G18</f>
        <v>-114.99933450670125</v>
      </c>
    </row>
    <row r="65" spans="2:5" ht="14.25">
      <c r="B65" s="136" t="s">
        <v>56</v>
      </c>
      <c r="C65" s="137">
        <f>C19-SUM(C55:C64)</f>
        <v>697.8115399999995</v>
      </c>
      <c r="D65" s="138"/>
      <c r="E65" s="137">
        <f>G19-SUM(E55:E64)</f>
        <v>-16.0497926789144</v>
      </c>
    </row>
    <row r="66" spans="2:5" ht="15">
      <c r="B66" s="134" t="s">
        <v>50</v>
      </c>
      <c r="C66" s="135">
        <f>SUM(C55:C65)</f>
        <v>2683.2885899999997</v>
      </c>
      <c r="D66" s="135"/>
      <c r="E66" s="135">
        <f>SUM(E55:E65)</f>
        <v>18.88954126478029</v>
      </c>
    </row>
  </sheetData>
  <mergeCells count="5">
    <mergeCell ref="A20:G20"/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5"/>
  <sheetViews>
    <sheetView zoomScale="80" zoomScaleNormal="80" workbookViewId="0" topLeftCell="A1">
      <selection activeCell="A10" sqref="A10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67" t="s">
        <v>25</v>
      </c>
      <c r="B1" s="68" t="s">
        <v>88</v>
      </c>
      <c r="C1" s="10"/>
    </row>
    <row r="2" spans="1:3" ht="14.25">
      <c r="A2" s="176" t="s">
        <v>62</v>
      </c>
      <c r="B2" s="177">
        <v>0.007658869315997796</v>
      </c>
      <c r="C2" s="10"/>
    </row>
    <row r="3" spans="1:3" ht="14.25">
      <c r="A3" s="139" t="s">
        <v>64</v>
      </c>
      <c r="B3" s="146">
        <v>0.010815367671697329</v>
      </c>
      <c r="C3" s="10"/>
    </row>
    <row r="4" spans="1:3" ht="14.25">
      <c r="A4" s="139" t="s">
        <v>73</v>
      </c>
      <c r="B4" s="146">
        <v>0.010940073234544823</v>
      </c>
      <c r="C4" s="10"/>
    </row>
    <row r="5" spans="1:3" ht="14.25">
      <c r="A5" s="139" t="s">
        <v>20</v>
      </c>
      <c r="B5" s="147">
        <v>0.011806451878228819</v>
      </c>
      <c r="C5" s="10"/>
    </row>
    <row r="6" spans="1:3" ht="14.25">
      <c r="A6" s="140" t="s">
        <v>83</v>
      </c>
      <c r="B6" s="148">
        <v>0.012894206660774454</v>
      </c>
      <c r="C6" s="10"/>
    </row>
    <row r="7" spans="1:3" ht="14.25">
      <c r="A7" s="139" t="s">
        <v>82</v>
      </c>
      <c r="B7" s="147">
        <v>0.014221777356613341</v>
      </c>
      <c r="C7" s="10"/>
    </row>
    <row r="8" spans="1:3" ht="14.25">
      <c r="A8" s="139" t="s">
        <v>84</v>
      </c>
      <c r="B8" s="147">
        <v>0.021280338707078794</v>
      </c>
      <c r="C8" s="10"/>
    </row>
    <row r="9" spans="1:3" ht="14.25">
      <c r="A9" s="139" t="s">
        <v>104</v>
      </c>
      <c r="B9" s="147">
        <v>0.021967136322775138</v>
      </c>
      <c r="C9" s="10"/>
    </row>
    <row r="10" spans="1:3" ht="14.25">
      <c r="A10" s="139" t="s">
        <v>81</v>
      </c>
      <c r="B10" s="147">
        <v>0.023876902334448502</v>
      </c>
      <c r="C10" s="10"/>
    </row>
    <row r="11" spans="1:3" ht="14.25">
      <c r="A11" s="139" t="s">
        <v>77</v>
      </c>
      <c r="B11" s="147">
        <v>0.02602108152942839</v>
      </c>
      <c r="C11" s="10"/>
    </row>
    <row r="12" spans="1:3" ht="14.25">
      <c r="A12" s="139" t="s">
        <v>120</v>
      </c>
      <c r="B12" s="147">
        <v>0.03848253727220596</v>
      </c>
      <c r="C12" s="10"/>
    </row>
    <row r="13" spans="1:3" ht="14.25">
      <c r="A13" s="139" t="s">
        <v>79</v>
      </c>
      <c r="B13" s="147">
        <v>0.04582297509362854</v>
      </c>
      <c r="C13" s="10"/>
    </row>
    <row r="14" spans="1:3" ht="14.25">
      <c r="A14" s="139" t="s">
        <v>60</v>
      </c>
      <c r="B14" s="147">
        <v>0.047834364045212796</v>
      </c>
      <c r="C14" s="10"/>
    </row>
    <row r="15" spans="1:3" ht="14.25">
      <c r="A15" s="139" t="s">
        <v>61</v>
      </c>
      <c r="B15" s="147">
        <v>0.10630896159991554</v>
      </c>
      <c r="C15" s="10"/>
    </row>
    <row r="16" spans="1:3" ht="14.25">
      <c r="A16" s="140" t="s">
        <v>23</v>
      </c>
      <c r="B16" s="148">
        <v>0.11985923052443148</v>
      </c>
      <c r="C16" s="10"/>
    </row>
    <row r="17" spans="1:3" ht="14.25">
      <c r="A17" s="141" t="s">
        <v>30</v>
      </c>
      <c r="B17" s="146">
        <v>0.034652684903132114</v>
      </c>
      <c r="C17" s="10"/>
    </row>
    <row r="18" spans="1:3" ht="14.25">
      <c r="A18" s="141" t="s">
        <v>1</v>
      </c>
      <c r="B18" s="146">
        <v>0.031460986984060746</v>
      </c>
      <c r="C18" s="10"/>
    </row>
    <row r="19" spans="1:3" ht="14.25">
      <c r="A19" s="141" t="s">
        <v>0</v>
      </c>
      <c r="B19" s="146">
        <v>0.09888684750891596</v>
      </c>
      <c r="C19" s="58"/>
    </row>
    <row r="20" spans="1:3" ht="14.25">
      <c r="A20" s="141" t="s">
        <v>31</v>
      </c>
      <c r="B20" s="146">
        <v>0.024092923543818534</v>
      </c>
      <c r="C20" s="9"/>
    </row>
    <row r="21" spans="1:3" ht="14.25">
      <c r="A21" s="141" t="s">
        <v>32</v>
      </c>
      <c r="B21" s="146">
        <v>0.02542022753617479</v>
      </c>
      <c r="C21" s="74"/>
    </row>
    <row r="22" spans="1:3" ht="14.25">
      <c r="A22" s="141" t="s">
        <v>33</v>
      </c>
      <c r="B22" s="146">
        <v>0.010712328767123289</v>
      </c>
      <c r="C22" s="10"/>
    </row>
    <row r="23" spans="1:3" ht="15" thickBot="1">
      <c r="A23" s="142" t="s">
        <v>107</v>
      </c>
      <c r="B23" s="149">
        <v>-0.004770870561472407</v>
      </c>
      <c r="C23" s="10"/>
    </row>
    <row r="24" spans="2:3" ht="12.75">
      <c r="B24" s="10"/>
      <c r="C24" s="10"/>
    </row>
    <row r="25" ht="12.75">
      <c r="C25" s="10"/>
    </row>
    <row r="26" spans="2:3" ht="12.75">
      <c r="B26" s="10"/>
      <c r="C26" s="10"/>
    </row>
    <row r="27" ht="12.75">
      <c r="C27" s="10"/>
    </row>
    <row r="28" ht="12.75">
      <c r="B28" s="10"/>
    </row>
    <row r="29" ht="12.75">
      <c r="B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7"/>
  <sheetViews>
    <sheetView zoomScale="85" zoomScaleNormal="85" workbookViewId="0" topLeftCell="A1">
      <selection activeCell="E4" sqref="E4"/>
    </sheetView>
  </sheetViews>
  <sheetFormatPr defaultColWidth="9.00390625" defaultRowHeight="12.75"/>
  <cols>
    <col min="1" max="1" width="4.75390625" style="31" customWidth="1"/>
    <col min="2" max="2" width="35.875" style="29" customWidth="1"/>
    <col min="3" max="4" width="12.75390625" style="31" customWidth="1"/>
    <col min="5" max="5" width="16.75390625" style="41" customWidth="1"/>
    <col min="6" max="6" width="14.75390625" style="45" customWidth="1"/>
    <col min="7" max="7" width="14.75390625" style="41" customWidth="1"/>
    <col min="8" max="8" width="12.75390625" style="45" customWidth="1"/>
    <col min="9" max="9" width="39.125" style="29" bestFit="1" customWidth="1"/>
    <col min="10" max="10" width="22.875" style="29" bestFit="1" customWidth="1"/>
    <col min="11" max="20" width="4.75390625" style="29" customWidth="1"/>
    <col min="21" max="16384" width="9.125" style="29" customWidth="1"/>
  </cols>
  <sheetData>
    <row r="1" spans="1:13" s="43" customFormat="1" ht="16.5" thickBot="1">
      <c r="A1" s="179" t="s">
        <v>114</v>
      </c>
      <c r="B1" s="179"/>
      <c r="C1" s="179"/>
      <c r="D1" s="179"/>
      <c r="E1" s="179"/>
      <c r="F1" s="179"/>
      <c r="G1" s="179"/>
      <c r="H1" s="179"/>
      <c r="I1" s="179"/>
      <c r="J1" s="179"/>
      <c r="K1" s="13"/>
      <c r="L1" s="14"/>
      <c r="M1" s="14"/>
    </row>
    <row r="2" spans="1:10" ht="30.75" thickBot="1">
      <c r="A2" s="15" t="s">
        <v>41</v>
      </c>
      <c r="B2" s="15" t="s">
        <v>25</v>
      </c>
      <c r="C2" s="44" t="s">
        <v>36</v>
      </c>
      <c r="D2" s="44" t="s">
        <v>37</v>
      </c>
      <c r="E2" s="44" t="s">
        <v>42</v>
      </c>
      <c r="F2" s="44" t="s">
        <v>43</v>
      </c>
      <c r="G2" s="44" t="s">
        <v>44</v>
      </c>
      <c r="H2" s="44" t="s">
        <v>15</v>
      </c>
      <c r="I2" s="44" t="s">
        <v>16</v>
      </c>
      <c r="J2" s="25" t="s">
        <v>17</v>
      </c>
    </row>
    <row r="3" spans="1:10" ht="14.25">
      <c r="A3" s="21">
        <v>1</v>
      </c>
      <c r="B3" s="109" t="s">
        <v>34</v>
      </c>
      <c r="C3" s="110" t="s">
        <v>39</v>
      </c>
      <c r="D3" s="111" t="s">
        <v>40</v>
      </c>
      <c r="E3" s="112">
        <v>1534112.93</v>
      </c>
      <c r="F3" s="113">
        <v>746</v>
      </c>
      <c r="G3" s="112">
        <v>2056.4516487935657</v>
      </c>
      <c r="H3" s="53">
        <v>1000</v>
      </c>
      <c r="I3" s="109" t="s">
        <v>24</v>
      </c>
      <c r="J3" s="114" t="s">
        <v>100</v>
      </c>
    </row>
    <row r="4" spans="1:10" ht="14.25">
      <c r="A4" s="21">
        <v>2</v>
      </c>
      <c r="B4" s="109" t="s">
        <v>108</v>
      </c>
      <c r="C4" s="110" t="s">
        <v>39</v>
      </c>
      <c r="D4" s="111" t="s">
        <v>110</v>
      </c>
      <c r="E4" s="112">
        <v>1089953.6201</v>
      </c>
      <c r="F4" s="113">
        <v>1975</v>
      </c>
      <c r="G4" s="112">
        <v>551.8752506835443</v>
      </c>
      <c r="H4" s="53">
        <v>1000</v>
      </c>
      <c r="I4" s="109" t="s">
        <v>22</v>
      </c>
      <c r="J4" s="114" t="s">
        <v>35</v>
      </c>
    </row>
    <row r="5" spans="1:10" ht="14.25">
      <c r="A5" s="21">
        <v>3</v>
      </c>
      <c r="B5" s="109" t="s">
        <v>70</v>
      </c>
      <c r="C5" s="110" t="s">
        <v>39</v>
      </c>
      <c r="D5" s="111" t="s">
        <v>40</v>
      </c>
      <c r="E5" s="112">
        <v>324335.23</v>
      </c>
      <c r="F5" s="113">
        <v>679</v>
      </c>
      <c r="G5" s="112">
        <v>477.6660235640648</v>
      </c>
      <c r="H5" s="53">
        <v>1000</v>
      </c>
      <c r="I5" s="109" t="s">
        <v>71</v>
      </c>
      <c r="J5" s="114" t="s">
        <v>48</v>
      </c>
    </row>
    <row r="6" spans="1:10" ht="15.75" thickBot="1">
      <c r="A6" s="180" t="s">
        <v>50</v>
      </c>
      <c r="B6" s="181"/>
      <c r="C6" s="115" t="s">
        <v>51</v>
      </c>
      <c r="D6" s="115" t="s">
        <v>51</v>
      </c>
      <c r="E6" s="97">
        <f>SUM(E3:E5)</f>
        <v>2948401.7800999996</v>
      </c>
      <c r="F6" s="98">
        <f>SUM(F3:F5)</f>
        <v>3400</v>
      </c>
      <c r="G6" s="115" t="s">
        <v>51</v>
      </c>
      <c r="H6" s="115" t="s">
        <v>51</v>
      </c>
      <c r="I6" s="115" t="s">
        <v>51</v>
      </c>
      <c r="J6" s="115" t="s">
        <v>51</v>
      </c>
    </row>
    <row r="7" spans="1:8" ht="14.25">
      <c r="A7" s="183"/>
      <c r="B7" s="183"/>
      <c r="C7" s="183"/>
      <c r="D7" s="183"/>
      <c r="E7" s="183"/>
      <c r="F7" s="183"/>
      <c r="G7" s="183"/>
      <c r="H7" s="183"/>
    </row>
  </sheetData>
  <mergeCells count="3">
    <mergeCell ref="A1:J1"/>
    <mergeCell ref="A6:B6"/>
    <mergeCell ref="A7:H7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K28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6" customWidth="1"/>
    <col min="5" max="8" width="12.75390625" style="5" customWidth="1"/>
    <col min="9" max="9" width="16.125" style="5" bestFit="1" customWidth="1"/>
    <col min="10" max="10" width="18.25390625" style="5" customWidth="1"/>
    <col min="11" max="11" width="24.00390625" style="5" customWidth="1"/>
    <col min="12" max="16384" width="9.125" style="5" customWidth="1"/>
  </cols>
  <sheetData>
    <row r="1" spans="1:10" s="11" customFormat="1" ht="16.5" thickBot="1">
      <c r="A1" s="195" t="s">
        <v>115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1" ht="15.75" customHeight="1" thickBot="1">
      <c r="A2" s="186" t="s">
        <v>41</v>
      </c>
      <c r="B2" s="101"/>
      <c r="C2" s="102"/>
      <c r="D2" s="103"/>
      <c r="E2" s="188" t="s">
        <v>69</v>
      </c>
      <c r="F2" s="188"/>
      <c r="G2" s="188"/>
      <c r="H2" s="188"/>
      <c r="I2" s="188"/>
      <c r="J2" s="188"/>
      <c r="K2" s="188"/>
    </row>
    <row r="3" spans="1:11" ht="45.75" thickBot="1">
      <c r="A3" s="187"/>
      <c r="B3" s="104" t="s">
        <v>25</v>
      </c>
      <c r="C3" s="26" t="s">
        <v>13</v>
      </c>
      <c r="D3" s="26" t="s">
        <v>14</v>
      </c>
      <c r="E3" s="17" t="s">
        <v>92</v>
      </c>
      <c r="F3" s="17" t="s">
        <v>101</v>
      </c>
      <c r="G3" s="17" t="s">
        <v>102</v>
      </c>
      <c r="H3" s="17" t="s">
        <v>90</v>
      </c>
      <c r="I3" s="17" t="s">
        <v>103</v>
      </c>
      <c r="J3" s="17" t="s">
        <v>52</v>
      </c>
      <c r="K3" s="18" t="s">
        <v>93</v>
      </c>
    </row>
    <row r="4" spans="1:11" ht="14.25" collapsed="1">
      <c r="A4" s="21">
        <v>1</v>
      </c>
      <c r="B4" s="27" t="s">
        <v>70</v>
      </c>
      <c r="C4" s="105">
        <v>38441</v>
      </c>
      <c r="D4" s="105">
        <v>38625</v>
      </c>
      <c r="E4" s="99">
        <v>-0.0078931376848842</v>
      </c>
      <c r="F4" s="99">
        <v>-0.11728548311980236</v>
      </c>
      <c r="G4" s="99">
        <v>-0.1637505624668485</v>
      </c>
      <c r="H4" s="99">
        <v>-0.29120945846526636</v>
      </c>
      <c r="I4" s="99">
        <v>-0.16074849893673948</v>
      </c>
      <c r="J4" s="106">
        <v>-0.5223339764359343</v>
      </c>
      <c r="K4" s="166">
        <v>-0.05591343495421974</v>
      </c>
    </row>
    <row r="5" spans="1:11" ht="14.25" collapsed="1">
      <c r="A5" s="21">
        <v>2</v>
      </c>
      <c r="B5" s="27" t="s">
        <v>108</v>
      </c>
      <c r="C5" s="105">
        <v>39048</v>
      </c>
      <c r="D5" s="105">
        <v>39140</v>
      </c>
      <c r="E5" s="99">
        <v>0.08289384217430262</v>
      </c>
      <c r="F5" s="99">
        <v>-0.028327214679251478</v>
      </c>
      <c r="G5" s="99">
        <v>0.12270925681042733</v>
      </c>
      <c r="H5" s="99">
        <v>0.3533124648028725</v>
      </c>
      <c r="I5" s="99">
        <v>0.2166482253821349</v>
      </c>
      <c r="J5" s="106">
        <v>-0.4481247493164765</v>
      </c>
      <c r="K5" s="167">
        <v>-0.050676625569685996</v>
      </c>
    </row>
    <row r="6" spans="1:11" ht="14.25">
      <c r="A6" s="21">
        <v>3</v>
      </c>
      <c r="B6" s="27" t="s">
        <v>34</v>
      </c>
      <c r="C6" s="105">
        <v>39100</v>
      </c>
      <c r="D6" s="105">
        <v>39268</v>
      </c>
      <c r="E6" s="99">
        <v>0.05633024093256478</v>
      </c>
      <c r="F6" s="99">
        <v>0.013034985076801231</v>
      </c>
      <c r="G6" s="99">
        <v>-0.03075834083707696</v>
      </c>
      <c r="H6" s="99">
        <v>0.073241247718006</v>
      </c>
      <c r="I6" s="99">
        <v>-0.011471284745201316</v>
      </c>
      <c r="J6" s="106">
        <v>1.0564516487934101</v>
      </c>
      <c r="K6" s="167">
        <v>0.06723777879876902</v>
      </c>
    </row>
    <row r="7" spans="1:11" ht="15.75" thickBot="1">
      <c r="A7" s="150"/>
      <c r="B7" s="155" t="s">
        <v>105</v>
      </c>
      <c r="C7" s="156" t="s">
        <v>51</v>
      </c>
      <c r="D7" s="156" t="s">
        <v>51</v>
      </c>
      <c r="E7" s="157">
        <f>AVERAGE(E4:E6)</f>
        <v>0.04377698180732773</v>
      </c>
      <c r="F7" s="157">
        <f>AVERAGE(F4:F6)</f>
        <v>-0.04419257090741754</v>
      </c>
      <c r="G7" s="157">
        <f>AVERAGE(G4:G6)</f>
        <v>-0.02393321549783271</v>
      </c>
      <c r="H7" s="157">
        <f>AVERAGE(H4:H6)</f>
        <v>0.04511475135187071</v>
      </c>
      <c r="I7" s="157">
        <f>AVERAGE(I4:I6)</f>
        <v>0.01480948056673137</v>
      </c>
      <c r="J7" s="156" t="s">
        <v>51</v>
      </c>
      <c r="K7" s="156" t="s">
        <v>51</v>
      </c>
    </row>
    <row r="8" spans="1:11" ht="14.25">
      <c r="A8" s="196" t="s">
        <v>94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</row>
    <row r="9" spans="1:11" ht="15" thickBot="1">
      <c r="A9" s="194"/>
      <c r="B9" s="194"/>
      <c r="C9" s="194"/>
      <c r="D9" s="194"/>
      <c r="E9" s="194"/>
      <c r="F9" s="194"/>
      <c r="G9" s="194"/>
      <c r="H9" s="194"/>
      <c r="I9" s="194"/>
      <c r="J9" s="194"/>
      <c r="K9" s="194"/>
    </row>
    <row r="10" spans="2:9" ht="14.25">
      <c r="B10" s="29"/>
      <c r="C10" s="30"/>
      <c r="D10" s="30"/>
      <c r="E10" s="29"/>
      <c r="F10" s="29"/>
      <c r="G10" s="29"/>
      <c r="H10" s="29"/>
      <c r="I10" s="29"/>
    </row>
    <row r="11" spans="2:9" ht="14.25">
      <c r="B11" s="29"/>
      <c r="C11" s="30"/>
      <c r="D11" s="30"/>
      <c r="E11" s="120"/>
      <c r="F11" s="29"/>
      <c r="G11" s="29"/>
      <c r="H11" s="29"/>
      <c r="I11" s="29"/>
    </row>
    <row r="12" spans="2:9" ht="14.25">
      <c r="B12" s="29"/>
      <c r="C12" s="30"/>
      <c r="D12" s="30"/>
      <c r="E12" s="29"/>
      <c r="F12" s="29"/>
      <c r="G12" s="29"/>
      <c r="H12" s="29"/>
      <c r="I12" s="29"/>
    </row>
    <row r="13" spans="2:9" ht="14.25">
      <c r="B13" s="29"/>
      <c r="C13" s="30"/>
      <c r="D13" s="30"/>
      <c r="E13" s="29"/>
      <c r="F13" s="29"/>
      <c r="G13" s="29"/>
      <c r="H13" s="29"/>
      <c r="I13" s="29"/>
    </row>
    <row r="14" spans="2:9" ht="14.25">
      <c r="B14" s="29"/>
      <c r="C14" s="30"/>
      <c r="D14" s="30"/>
      <c r="E14" s="29"/>
      <c r="F14" s="29"/>
      <c r="G14" s="29"/>
      <c r="H14" s="29"/>
      <c r="I14" s="29"/>
    </row>
    <row r="15" spans="2:9" ht="14.25">
      <c r="B15" s="29"/>
      <c r="C15" s="30"/>
      <c r="D15" s="30"/>
      <c r="E15" s="29"/>
      <c r="F15" s="29"/>
      <c r="G15" s="29"/>
      <c r="H15" s="29"/>
      <c r="I15" s="29"/>
    </row>
    <row r="16" spans="2:9" ht="14.25">
      <c r="B16" s="29"/>
      <c r="C16" s="30"/>
      <c r="D16" s="30"/>
      <c r="E16" s="29"/>
      <c r="F16" s="29"/>
      <c r="G16" s="29"/>
      <c r="H16" s="29"/>
      <c r="I16" s="29"/>
    </row>
    <row r="17" spans="2:9" ht="14.25">
      <c r="B17" s="29"/>
      <c r="C17" s="30"/>
      <c r="D17" s="30"/>
      <c r="E17" s="29"/>
      <c r="F17" s="29"/>
      <c r="G17" s="29"/>
      <c r="H17" s="29"/>
      <c r="I17" s="29"/>
    </row>
    <row r="21" ht="14.25">
      <c r="C21" s="5"/>
    </row>
    <row r="22" ht="14.25">
      <c r="C22" s="5"/>
    </row>
    <row r="23" ht="14.25">
      <c r="C23" s="5"/>
    </row>
    <row r="24" ht="14.25">
      <c r="C24" s="5"/>
    </row>
    <row r="25" ht="14.25">
      <c r="C25" s="5"/>
    </row>
    <row r="26" ht="14.25">
      <c r="C26" s="5"/>
    </row>
    <row r="27" ht="14.25">
      <c r="C27" s="5"/>
    </row>
    <row r="28" ht="14.25">
      <c r="C28" s="5"/>
    </row>
  </sheetData>
  <mergeCells count="5">
    <mergeCell ref="A9:K9"/>
    <mergeCell ref="A2:A3"/>
    <mergeCell ref="A1:J1"/>
    <mergeCell ref="E2:K2"/>
    <mergeCell ref="A8:K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K37"/>
  <sheetViews>
    <sheetView zoomScale="85" zoomScaleNormal="85" workbookViewId="0" topLeftCell="A1">
      <selection activeCell="B10" sqref="B10"/>
    </sheetView>
  </sheetViews>
  <sheetFormatPr defaultColWidth="9.00390625" defaultRowHeight="12.75"/>
  <cols>
    <col min="1" max="1" width="4.125" style="22" customWidth="1"/>
    <col min="2" max="2" width="50.75390625" style="22" customWidth="1"/>
    <col min="3" max="3" width="24.75390625" style="22" customWidth="1"/>
    <col min="4" max="4" width="24.75390625" style="23" customWidth="1"/>
    <col min="5" max="7" width="24.75390625" style="22" customWidth="1"/>
    <col min="8" max="16384" width="9.125" style="22" customWidth="1"/>
  </cols>
  <sheetData>
    <row r="1" spans="1:7" s="31" customFormat="1" ht="16.5" thickBot="1">
      <c r="A1" s="191" t="s">
        <v>116</v>
      </c>
      <c r="B1" s="191"/>
      <c r="C1" s="191"/>
      <c r="D1" s="191"/>
      <c r="E1" s="191"/>
      <c r="F1" s="191"/>
      <c r="G1" s="191"/>
    </row>
    <row r="2" spans="1:7" s="31" customFormat="1" ht="15.75" customHeight="1" thickBot="1">
      <c r="A2" s="186" t="s">
        <v>41</v>
      </c>
      <c r="B2" s="89"/>
      <c r="C2" s="192" t="s">
        <v>26</v>
      </c>
      <c r="D2" s="193"/>
      <c r="E2" s="192" t="s">
        <v>27</v>
      </c>
      <c r="F2" s="193"/>
      <c r="G2" s="90"/>
    </row>
    <row r="3" spans="1:7" s="31" customFormat="1" ht="45.75" thickBot="1">
      <c r="A3" s="187"/>
      <c r="B3" s="35" t="s">
        <v>25</v>
      </c>
      <c r="C3" s="35" t="s">
        <v>53</v>
      </c>
      <c r="D3" s="35" t="s">
        <v>28</v>
      </c>
      <c r="E3" s="35" t="s">
        <v>29</v>
      </c>
      <c r="F3" s="35" t="s">
        <v>28</v>
      </c>
      <c r="G3" s="36" t="s">
        <v>99</v>
      </c>
    </row>
    <row r="4" spans="1:7" s="31" customFormat="1" ht="14.25">
      <c r="A4" s="21">
        <v>1</v>
      </c>
      <c r="B4" s="37" t="s">
        <v>34</v>
      </c>
      <c r="C4" s="38">
        <v>81.8086499999999</v>
      </c>
      <c r="D4" s="99">
        <v>0.056330240932705854</v>
      </c>
      <c r="E4" s="39">
        <v>0</v>
      </c>
      <c r="F4" s="99">
        <v>0</v>
      </c>
      <c r="G4" s="40">
        <v>0</v>
      </c>
    </row>
    <row r="5" spans="1:7" s="31" customFormat="1" ht="14.25">
      <c r="A5" s="21">
        <v>2</v>
      </c>
      <c r="B5" s="37" t="s">
        <v>70</v>
      </c>
      <c r="C5" s="38">
        <v>-2.5803900000000137</v>
      </c>
      <c r="D5" s="99">
        <v>-0.007893137684886435</v>
      </c>
      <c r="E5" s="39">
        <v>0</v>
      </c>
      <c r="F5" s="99">
        <v>0</v>
      </c>
      <c r="G5" s="40">
        <v>0</v>
      </c>
    </row>
    <row r="6" spans="1:7" s="31" customFormat="1" ht="14.25">
      <c r="A6" s="21">
        <v>3</v>
      </c>
      <c r="B6" s="37" t="s">
        <v>108</v>
      </c>
      <c r="C6" s="38">
        <v>-337.5201700000001</v>
      </c>
      <c r="D6" s="99">
        <v>-0.23644579139793206</v>
      </c>
      <c r="E6" s="39">
        <v>-826</v>
      </c>
      <c r="F6" s="99">
        <v>-0.2948946804712603</v>
      </c>
      <c r="G6" s="40">
        <v>-454.22904408015745</v>
      </c>
    </row>
    <row r="7" spans="1:7" s="31" customFormat="1" ht="15.75" thickBot="1">
      <c r="A7" s="116"/>
      <c r="B7" s="91" t="s">
        <v>50</v>
      </c>
      <c r="C7" s="117">
        <v>-258.29191000000026</v>
      </c>
      <c r="D7" s="96">
        <v>-0.08054773388472457</v>
      </c>
      <c r="E7" s="93">
        <v>-826</v>
      </c>
      <c r="F7" s="96">
        <v>-0.19545669663984855</v>
      </c>
      <c r="G7" s="94">
        <v>-454.22904408015745</v>
      </c>
    </row>
    <row r="8" spans="1:11" s="31" customFormat="1" ht="15" customHeight="1" thickBot="1">
      <c r="A8" s="194"/>
      <c r="B8" s="194"/>
      <c r="C8" s="194"/>
      <c r="D8" s="194"/>
      <c r="E8" s="194"/>
      <c r="F8" s="194"/>
      <c r="G8" s="194"/>
      <c r="H8" s="7"/>
      <c r="I8" s="7"/>
      <c r="J8" s="7"/>
      <c r="K8" s="7"/>
    </row>
    <row r="9" s="31" customFormat="1" ht="14.25">
      <c r="D9" s="41"/>
    </row>
    <row r="10" s="31" customFormat="1" ht="14.25">
      <c r="D10" s="41"/>
    </row>
    <row r="11" s="31" customFormat="1" ht="14.25">
      <c r="D11" s="41"/>
    </row>
    <row r="12" s="31" customFormat="1" ht="14.25">
      <c r="D12" s="41"/>
    </row>
    <row r="13" s="31" customFormat="1" ht="14.25">
      <c r="D13" s="41"/>
    </row>
    <row r="14" s="31" customFormat="1" ht="14.25">
      <c r="D14" s="41"/>
    </row>
    <row r="15" s="31" customFormat="1" ht="14.25">
      <c r="D15" s="41"/>
    </row>
    <row r="16" s="31" customFormat="1" ht="14.25">
      <c r="D16" s="41"/>
    </row>
    <row r="17" s="31" customFormat="1" ht="14.25">
      <c r="D17" s="41"/>
    </row>
    <row r="18" s="31" customFormat="1" ht="14.25">
      <c r="D18" s="41"/>
    </row>
    <row r="19" s="31" customFormat="1" ht="14.25">
      <c r="D19" s="41"/>
    </row>
    <row r="20" s="31" customFormat="1" ht="14.25">
      <c r="D20" s="41"/>
    </row>
    <row r="21" s="31" customFormat="1" ht="14.25">
      <c r="D21" s="41"/>
    </row>
    <row r="22" s="31" customFormat="1" ht="14.25">
      <c r="D22" s="41"/>
    </row>
    <row r="23" s="31" customFormat="1" ht="14.25">
      <c r="D23" s="41"/>
    </row>
    <row r="24" s="31" customFormat="1" ht="14.25">
      <c r="D24" s="41"/>
    </row>
    <row r="25" s="31" customFormat="1" ht="14.25">
      <c r="D25" s="41"/>
    </row>
    <row r="26" s="31" customFormat="1" ht="14.25">
      <c r="D26" s="41"/>
    </row>
    <row r="27" s="31" customFormat="1" ht="14.25">
      <c r="D27" s="41"/>
    </row>
    <row r="28" s="31" customFormat="1" ht="14.25"/>
    <row r="29" s="31" customFormat="1" ht="14.25"/>
    <row r="30" spans="8:9" s="31" customFormat="1" ht="14.25">
      <c r="H30" s="22"/>
      <c r="I30" s="22"/>
    </row>
    <row r="33" spans="2:5" ht="30.75" thickBot="1">
      <c r="B33" s="42" t="s">
        <v>25</v>
      </c>
      <c r="C33" s="35" t="s">
        <v>57</v>
      </c>
      <c r="D33" s="35" t="s">
        <v>58</v>
      </c>
      <c r="E33" s="36" t="s">
        <v>54</v>
      </c>
    </row>
    <row r="34" spans="1:5" ht="14.25">
      <c r="A34" s="22">
        <v>1</v>
      </c>
      <c r="B34" s="37" t="str">
        <f aca="true" t="shared" si="0" ref="B34:D36">B4</f>
        <v>Збалансований фонд "Паритет"</v>
      </c>
      <c r="C34" s="121">
        <f t="shared" si="0"/>
        <v>81.8086499999999</v>
      </c>
      <c r="D34" s="99">
        <f t="shared" si="0"/>
        <v>0.056330240932705854</v>
      </c>
      <c r="E34" s="122">
        <f>G4</f>
        <v>0</v>
      </c>
    </row>
    <row r="35" spans="1:5" ht="14.25">
      <c r="A35" s="22">
        <v>2</v>
      </c>
      <c r="B35" s="37" t="str">
        <f t="shared" si="0"/>
        <v>Оптімум</v>
      </c>
      <c r="C35" s="121">
        <f t="shared" si="0"/>
        <v>-2.5803900000000137</v>
      </c>
      <c r="D35" s="99">
        <f t="shared" si="0"/>
        <v>-0.007893137684886435</v>
      </c>
      <c r="E35" s="122">
        <f>G5</f>
        <v>0</v>
      </c>
    </row>
    <row r="36" spans="1:5" ht="14.25">
      <c r="A36" s="22">
        <v>3</v>
      </c>
      <c r="B36" s="37" t="str">
        <f t="shared" si="0"/>
        <v>ТАСК Український Капітал</v>
      </c>
      <c r="C36" s="121">
        <f t="shared" si="0"/>
        <v>-337.5201700000001</v>
      </c>
      <c r="D36" s="99">
        <f t="shared" si="0"/>
        <v>-0.23644579139793206</v>
      </c>
      <c r="E36" s="122">
        <f>G6</f>
        <v>-454.22904408015745</v>
      </c>
    </row>
    <row r="37" spans="2:5" ht="14.25">
      <c r="B37" s="37"/>
      <c r="C37" s="121"/>
      <c r="D37" s="99"/>
      <c r="E37" s="122"/>
    </row>
  </sheetData>
  <mergeCells count="5">
    <mergeCell ref="A8:G8"/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4"/>
  <sheetViews>
    <sheetView zoomScale="85" zoomScaleNormal="85" workbookViewId="0" topLeftCell="A1">
      <selection activeCell="A2" sqref="A2:B4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7" t="s">
        <v>25</v>
      </c>
      <c r="B1" s="68" t="s">
        <v>88</v>
      </c>
      <c r="C1" s="10"/>
      <c r="D1" s="10"/>
    </row>
    <row r="2" spans="1:4" ht="14.25">
      <c r="A2" s="27" t="s">
        <v>70</v>
      </c>
      <c r="B2" s="143">
        <v>-0.0078931376848842</v>
      </c>
      <c r="C2" s="10"/>
      <c r="D2" s="10"/>
    </row>
    <row r="3" spans="1:4" ht="14.25">
      <c r="A3" s="27" t="s">
        <v>34</v>
      </c>
      <c r="B3" s="143">
        <v>0.05633024093256478</v>
      </c>
      <c r="C3" s="10"/>
      <c r="D3" s="10"/>
    </row>
    <row r="4" spans="1:4" ht="14.25">
      <c r="A4" s="27" t="s">
        <v>108</v>
      </c>
      <c r="B4" s="143">
        <v>0.08289384217430262</v>
      </c>
      <c r="C4" s="10"/>
      <c r="D4" s="10"/>
    </row>
    <row r="5" spans="1:4" ht="14.25">
      <c r="A5" s="27" t="s">
        <v>30</v>
      </c>
      <c r="B5" s="144">
        <v>0.04377698180732773</v>
      </c>
      <c r="C5" s="10"/>
      <c r="D5" s="10"/>
    </row>
    <row r="6" spans="1:4" ht="14.25">
      <c r="A6" s="27" t="s">
        <v>1</v>
      </c>
      <c r="B6" s="144">
        <v>0.031460986984060746</v>
      </c>
      <c r="C6" s="10"/>
      <c r="D6" s="10"/>
    </row>
    <row r="7" spans="1:4" ht="14.25">
      <c r="A7" s="27" t="s">
        <v>0</v>
      </c>
      <c r="B7" s="144">
        <v>0.09888684750891596</v>
      </c>
      <c r="C7" s="10"/>
      <c r="D7" s="10"/>
    </row>
    <row r="8" spans="1:4" ht="14.25">
      <c r="A8" s="27" t="s">
        <v>31</v>
      </c>
      <c r="B8" s="144">
        <v>0.024092923543818534</v>
      </c>
      <c r="C8" s="10"/>
      <c r="D8" s="10"/>
    </row>
    <row r="9" spans="1:4" ht="14.25">
      <c r="A9" s="27" t="s">
        <v>32</v>
      </c>
      <c r="B9" s="144">
        <v>0.02542022753617479</v>
      </c>
      <c r="C9" s="10"/>
      <c r="D9" s="10"/>
    </row>
    <row r="10" spans="1:4" ht="14.25">
      <c r="A10" s="27" t="s">
        <v>33</v>
      </c>
      <c r="B10" s="144">
        <v>0.010712328767123289</v>
      </c>
      <c r="C10" s="10"/>
      <c r="D10" s="10"/>
    </row>
    <row r="11" spans="1:4" ht="15" thickBot="1">
      <c r="A11" s="76" t="s">
        <v>107</v>
      </c>
      <c r="B11" s="145">
        <v>-0.004770870561472407</v>
      </c>
      <c r="C11" s="10"/>
      <c r="D11" s="10"/>
    </row>
    <row r="12" spans="2:4" ht="12.75">
      <c r="B12" s="10"/>
      <c r="C12" s="10"/>
      <c r="D12" s="10"/>
    </row>
    <row r="13" spans="1:4" ht="14.25">
      <c r="A13" s="55"/>
      <c r="B13" s="56"/>
      <c r="C13" s="10"/>
      <c r="D13" s="10"/>
    </row>
    <row r="14" spans="1:4" ht="14.25">
      <c r="A14" s="55"/>
      <c r="B14" s="56"/>
      <c r="C14" s="10"/>
      <c r="D14" s="10"/>
    </row>
    <row r="15" spans="1:4" ht="14.25">
      <c r="A15" s="55"/>
      <c r="B15" s="56"/>
      <c r="C15" s="10"/>
      <c r="D15" s="10"/>
    </row>
    <row r="16" spans="1:4" ht="14.25">
      <c r="A16" s="55"/>
      <c r="B16" s="56"/>
      <c r="C16" s="10"/>
      <c r="D16" s="10"/>
    </row>
    <row r="17" spans="1:4" ht="14.25">
      <c r="A17" s="55"/>
      <c r="B17" s="56"/>
      <c r="C17" s="10"/>
      <c r="D17" s="10"/>
    </row>
    <row r="18" ht="12.75">
      <c r="B18" s="10"/>
    </row>
    <row r="22" spans="1:2" ht="12.75">
      <c r="A22" s="7"/>
      <c r="B22" s="8"/>
    </row>
    <row r="23" ht="12.75">
      <c r="B23" s="8"/>
    </row>
    <row r="24" ht="12.75">
      <c r="B24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2018-08-13T10:19:55Z</dcterms:modified>
  <cp:category/>
  <cp:version/>
  <cp:contentType/>
  <cp:contentStatus/>
</cp:coreProperties>
</file>