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<sst xmlns="http://schemas.openxmlformats.org/spreadsheetml/2006/main" count="355" uniqueCount="131">
  <si>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</si>
  <si>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</si>
  <si>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</si>
  <si>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</si>
  <si>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</si>
  <si>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</si>
  <si>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</si>
  <si>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</si>
  <si>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</si>
  <si>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</si>
  <si>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</si>
  <si>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</si>
  <si>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</si>
  <si>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</si>
  <si>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</si>
  <si>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</si>
  <si>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</si>
  <si>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</si>
  <si>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</si>
  <si>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</si>
  <si>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</si>
  <si>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</si>
  <si>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</si>
  <si>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</si>
  <si>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</si>
  <si>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</si>
  <si>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</si>
  <si>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</si>
  <si>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</si>
  <si>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</si>
  <si>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</si>
  <si>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</si>
  <si>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</si>
  <si>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</si>
  <si>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</si>
  <si>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</si>
  <si>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</si>
  <si>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</si>
  <si>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</si>
  <si>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</si>
  <si>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</si>
  <si>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</si>
  <si>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</si>
  <si>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</si>
  <si>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</si>
  <si>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</si>
  <si>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</si>
  <si>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</si>
  <si>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</si>
  <si>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</si>
  <si>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</si>
  <si>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</si>
  <si>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</si>
  <si>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</si>
  <si>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</si>
  <si>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</si>
  <si>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</si>
  <si>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</si>
  <si>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</si>
  <si>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</si>
  <si>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</si>
  <si>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</si>
  <si>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</si>
  <si>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</si>
  <si>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</si>
  <si>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</si>
  <si>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</si>
  <si>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</si>
  <si>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</si>
  <si>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</si>
  <si>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</si>
  <si>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</si>
  <si>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</si>
  <si>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</si>
  <si>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</si>
  <si>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</si>
  <si>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</si>
  <si>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</si>
  <si>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</si>
  <si>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</si>
  <si>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</si>
  <si>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</si>
  <si>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</si>
  <si>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</si>
  <si>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</si>
  <si>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</si>
  <si>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</si>
  <si>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</si>
  <si>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</si>
  <si>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</si>
  <si>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</si>
  <si>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</si>
  <si>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</si>
  <si>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</si>
  <si>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</si>
  <si>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</si>
  <si>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</si>
  <si>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</si>
  <si>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</si>
  <si>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</si>
  <si>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</si>
  <si>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</si>
  <si>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</si>
  <si>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</si>
  <si>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</si>
  <si>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</si>
  <si>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</si>
  <si>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</si>
  <si>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</si>
  <si>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</si>
  <si>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</si>
  <si>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</si>
  <si>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</si>
  <si>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Бонум Оптімум</t>
  </si>
  <si>
    <t>ТОВ КУА "Бонум Груп"</t>
  </si>
  <si>
    <t>http://bonum-group.com/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</si>
  <si>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</si>
  <si>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</si>
  <si>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</si>
  <si>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</si>
  <si>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</si>
  <si>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</si>
  <si>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</si>
  <si>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</si>
  <si>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</si>
  <si>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http://ozoncap.com/</t>
  </si>
  <si>
    <t>березень</t>
  </si>
  <si>
    <t>квітень</t>
  </si>
  <si>
    <t>ТОВ КУА "ОЗОН"</t>
  </si>
  <si>
    <t>ТАСК Ресурс</t>
  </si>
  <si>
    <t>з початку 2018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</si>
</sst>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3" xfId="20" applyFont="1" applyFill="1" applyBorder="1" applyAlignment="1">
      <alignment vertical="center" wrapText="1"/>
      <protection/>
    </xf>
    <xf numFmtId="10" fontId="41" fillId="0" borderId="53" xfId="21" applyNumberFormat="1" applyFont="1" applyFill="1" applyBorder="1" applyAlignment="1">
      <alignment horizontal="center" vertical="center" wrapText="1"/>
      <protection/>
    </xf>
    <xf numFmtId="10" fontId="41" fillId="0" borderId="53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left" vertical="center" wrapText="1"/>
    </xf>
    <xf numFmtId="10" fontId="20" fillId="0" borderId="45" xfId="0" applyNumberFormat="1" applyFont="1" applyBorder="1" applyAlignment="1">
      <alignment horizontal="right" vertical="center" inden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5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8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27851976"/>
        <c:axId val="49341193"/>
      </c:barChart>
      <c:catAx>
        <c:axId val="278519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49341193"/>
        <c:crosses val="autoZero"/>
        <c:auto val="1"/>
        <c:lblOffset val="0"/>
        <c:noMultiLvlLbl val="0"/>
      </c:catAx>
      <c:valAx>
        <c:axId val="49341193"/>
        <c:scaling>
          <c:orientation val="minMax"/>
          <c:max val="0.52"/>
          <c:min val="-0.15"/>
        </c:scaling>
        <c:axPos val="l"/>
        <c:delete val="0"/>
        <c:numFmt formatCode="0%" sourceLinked="0"/>
        <c:majorTickMark val="out"/>
        <c:minorTickMark val="none"/>
        <c:tickLblPos val="nextTo"/>
        <c:crossAx val="27851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41417554"/>
        <c:axId val="37213667"/>
      </c:barChart>
      <c:catAx>
        <c:axId val="414175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213667"/>
        <c:crosses val="autoZero"/>
        <c:auto val="0"/>
        <c:lblOffset val="100"/>
        <c:tickLblSkip val="1"/>
        <c:noMultiLvlLbl val="0"/>
      </c:catAx>
      <c:valAx>
        <c:axId val="37213667"/>
        <c:scaling>
          <c:orientation val="minMax"/>
          <c:max val="0.52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17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В_ВЧА!$C$24:$C$34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В_ВЧА!$D$24:$D$34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ВЧА'!$B$56:$B$66</c:f>
              <c:strCache/>
            </c:strRef>
          </c:cat>
          <c:val>
            <c:numRef>
              <c:f>'В_динаміка ВЧА'!$C$56:$C$66</c:f>
              <c:numCache/>
            </c:numRef>
          </c:val>
        </c:ser>
        <c:ser>
          <c:idx val="0"/>
          <c:order val="1"/>
          <c:tx>
            <c:strRef>
              <c:f>'В_динаміка ВЧА'!$E$55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ВЧА'!$B$56:$B$66</c:f>
              <c:strCache/>
            </c:strRef>
          </c:cat>
          <c:val>
            <c:numRef>
              <c:f>'В_динаміка ВЧА'!$E$56:$E$66</c:f>
              <c:numCache/>
            </c:numRef>
          </c:val>
        </c:ser>
        <c:overlap val="-30"/>
        <c:axId val="66487548"/>
        <c:axId val="61517021"/>
      </c:barChart>
      <c:lineChart>
        <c:grouping val="standard"/>
        <c:varyColors val="0"/>
        <c:ser>
          <c:idx val="2"/>
          <c:order val="2"/>
          <c:tx>
            <c:strRef>
              <c:f>'В_динаміка ВЧА'!$D$55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ВЧА'!$B$56:$B$65</c:f>
              <c:strCache/>
            </c:strRef>
          </c:cat>
          <c:val>
            <c:numRef>
              <c:f>'В_динаміка ВЧА'!$D$56:$D$65</c:f>
              <c:numCache/>
            </c:numRef>
          </c:val>
          <c:smooth val="0"/>
        </c:ser>
        <c:axId val="16782278"/>
        <c:axId val="16822775"/>
      </c:lineChart>
      <c:catAx>
        <c:axId val="664875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1517021"/>
        <c:crosses val="autoZero"/>
        <c:auto val="0"/>
        <c:lblOffset val="40"/>
        <c:noMultiLvlLbl val="0"/>
      </c:catAx>
      <c:valAx>
        <c:axId val="61517021"/>
        <c:scaling>
          <c:orientation val="minMax"/>
          <c:max val="1500"/>
          <c:min val="-10"/>
        </c:scaling>
        <c:axPos val="l"/>
        <c:delete val="0"/>
        <c:numFmt formatCode="#,##0" sourceLinked="0"/>
        <c:majorTickMark val="in"/>
        <c:minorTickMark val="none"/>
        <c:tickLblPos val="nextTo"/>
        <c:crossAx val="66487548"/>
        <c:crossesAt val="1"/>
        <c:crossBetween val="between"/>
        <c:dispUnits/>
      </c:valAx>
      <c:catAx>
        <c:axId val="16782278"/>
        <c:scaling>
          <c:orientation val="minMax"/>
        </c:scaling>
        <c:axPos val="b"/>
        <c:delete val="1"/>
        <c:majorTickMark val="in"/>
        <c:minorTickMark val="none"/>
        <c:tickLblPos val="nextTo"/>
        <c:crossAx val="16822775"/>
        <c:crosses val="autoZero"/>
        <c:auto val="0"/>
        <c:lblOffset val="100"/>
        <c:noMultiLvlLbl val="0"/>
      </c:catAx>
      <c:valAx>
        <c:axId val="16822775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678227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1"/>
          <c:h val="0.90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'В_діаграма(дох)'!$A$2:$A$25</c:f>
              <c:strCache/>
            </c:strRef>
          </c:cat>
          <c:val>
            <c:numRef>
              <c:f>'В_діаграма(дох)'!$B$2:$B$25</c:f>
              <c:numCache/>
            </c:numRef>
          </c:val>
        </c:ser>
        <c:gapWidth val="60"/>
        <c:axId val="17187248"/>
        <c:axId val="20467505"/>
      </c:barChart>
      <c:catAx>
        <c:axId val="17187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67505"/>
        <c:crosses val="autoZero"/>
        <c:auto val="0"/>
        <c:lblOffset val="0"/>
        <c:tickLblSkip val="1"/>
        <c:noMultiLvlLbl val="0"/>
      </c:catAx>
      <c:valAx>
        <c:axId val="20467505"/>
        <c:scaling>
          <c:orientation val="minMax"/>
          <c:max val="0.33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87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ВЧА'!$C$35:$C$37</c:f>
              <c:numCache/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ВЧА'!$E$35:$E$37</c:f>
              <c:numCache/>
            </c:numRef>
          </c:val>
        </c:ser>
        <c:overlap val="-20"/>
        <c:axId val="49989818"/>
        <c:axId val="47255179"/>
      </c:barChart>
      <c:lineChart>
        <c:grouping val="standard"/>
        <c:varyColors val="0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ВЧА'!$D$35:$D$37</c:f>
              <c:numCache/>
            </c:numRef>
          </c:val>
          <c:smooth val="0"/>
        </c:ser>
        <c:axId val="22643428"/>
        <c:axId val="2464261"/>
      </c:lineChart>
      <c:catAx>
        <c:axId val="499898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7255179"/>
        <c:crosses val="autoZero"/>
        <c:auto val="0"/>
        <c:lblOffset val="100"/>
        <c:noMultiLvlLbl val="0"/>
      </c:catAx>
      <c:valAx>
        <c:axId val="47255179"/>
        <c:scaling>
          <c:orientation val="minMax"/>
          <c:max val="10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9989818"/>
        <c:crossesAt val="1"/>
        <c:crossBetween val="between"/>
        <c:dispUnits/>
      </c:valAx>
      <c:catAx>
        <c:axId val="22643428"/>
        <c:scaling>
          <c:orientation val="minMax"/>
        </c:scaling>
        <c:axPos val="b"/>
        <c:delete val="1"/>
        <c:majorTickMark val="in"/>
        <c:minorTickMark val="none"/>
        <c:tickLblPos val="nextTo"/>
        <c:crossAx val="2464261"/>
        <c:crosses val="autoZero"/>
        <c:auto val="0"/>
        <c:lblOffset val="100"/>
        <c:noMultiLvlLbl val="0"/>
      </c:catAx>
      <c:valAx>
        <c:axId val="2464261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26434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82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25"/>
          <c:w val="0.964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22178350"/>
        <c:axId val="65387423"/>
      </c:barChart>
      <c:catAx>
        <c:axId val="22178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87423"/>
        <c:crosses val="autoZero"/>
        <c:auto val="0"/>
        <c:lblOffset val="100"/>
        <c:tickLblSkip val="1"/>
        <c:noMultiLvlLbl val="0"/>
      </c:catAx>
      <c:valAx>
        <c:axId val="65387423"/>
        <c:scaling>
          <c:orientation val="minMax"/>
          <c:max val="0.33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783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ВЧА'!$C$35:$C$36</c:f>
              <c:numCache/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ВЧА'!$E$35:$E$36</c:f>
              <c:numCache/>
            </c:numRef>
          </c:val>
        </c:ser>
        <c:overlap val="-20"/>
        <c:axId val="51615896"/>
        <c:axId val="61889881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ВЧА'!$D$35:$D$36</c:f>
              <c:numCache/>
            </c:numRef>
          </c:val>
          <c:smooth val="0"/>
        </c:ser>
        <c:axId val="20138018"/>
        <c:axId val="47024435"/>
      </c:lineChart>
      <c:catAx>
        <c:axId val="516158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61889881"/>
        <c:crosses val="autoZero"/>
        <c:auto val="0"/>
        <c:lblOffset val="100"/>
        <c:noMultiLvlLbl val="0"/>
      </c:catAx>
      <c:valAx>
        <c:axId val="6188988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1615896"/>
        <c:crossesAt val="1"/>
        <c:crossBetween val="between"/>
        <c:dispUnits/>
      </c:valAx>
      <c:catAx>
        <c:axId val="20138018"/>
        <c:scaling>
          <c:orientation val="minMax"/>
        </c:scaling>
        <c:axPos val="b"/>
        <c:delete val="1"/>
        <c:majorTickMark val="in"/>
        <c:minorTickMark val="none"/>
        <c:tickLblPos val="nextTo"/>
        <c:crossAx val="47024435"/>
        <c:crosses val="autoZero"/>
        <c:auto val="0"/>
        <c:lblOffset val="100"/>
        <c:noMultiLvlLbl val="0"/>
      </c:catAx>
      <c:valAx>
        <c:axId val="47024435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1380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20566732"/>
        <c:axId val="50882861"/>
      </c:barChart>
      <c:catAx>
        <c:axId val="20566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82861"/>
        <c:crosses val="autoZero"/>
        <c:auto val="0"/>
        <c:lblOffset val="100"/>
        <c:tickLblSkip val="1"/>
        <c:noMultiLvlLbl val="0"/>
      </c:catAx>
      <c:valAx>
        <c:axId val="50882861"/>
        <c:scaling>
          <c:orientation val="minMax"/>
          <c:max val="0.33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667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34</xdr:row>
      <xdr:rowOff>95250</xdr:rowOff>
    </xdr:from>
    <xdr:to>
      <xdr:col>4</xdr:col>
      <xdr:colOff>609600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04800" y="649605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95250</xdr:rowOff>
    </xdr:from>
    <xdr:to>
      <xdr:col>7</xdr:col>
      <xdr:colOff>47625</xdr:colOff>
      <xdr:row>49</xdr:row>
      <xdr:rowOff>142875</xdr:rowOff>
    </xdr:to>
    <xdr:graphicFrame>
      <xdr:nvGraphicFramePr>
        <xdr:cNvPr id="1" name="Chart 7"/>
        <xdr:cNvGraphicFramePr/>
      </xdr:nvGraphicFramePr>
      <xdr:xfrm>
        <a:off x="66675" y="488632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6105525" y="190500"/>
        <a:ext cx="106584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19050</xdr:rowOff>
    </xdr:from>
    <xdr:to>
      <xdr:col>7</xdr:col>
      <xdr:colOff>9525</xdr:colOff>
      <xdr:row>31</xdr:row>
      <xdr:rowOff>133350</xdr:rowOff>
    </xdr:to>
    <xdr:graphicFrame>
      <xdr:nvGraphicFramePr>
        <xdr:cNvPr id="1" name="Chart 8"/>
        <xdr:cNvGraphicFramePr/>
      </xdr:nvGraphicFramePr>
      <xdr:xfrm>
        <a:off x="0" y="266700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123825</xdr:rowOff>
    </xdr:from>
    <xdr:to>
      <xdr:col>9</xdr:col>
      <xdr:colOff>333375</xdr:colOff>
      <xdr:row>28</xdr:row>
      <xdr:rowOff>76200</xdr:rowOff>
    </xdr:to>
    <xdr:graphicFrame>
      <xdr:nvGraphicFramePr>
        <xdr:cNvPr id="1" name="Chart 8"/>
        <xdr:cNvGraphicFramePr/>
      </xdr:nvGraphicFramePr>
      <xdr:xfrm>
        <a:off x="9525" y="24098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98</v>
      </c>
      <c r="B1" s="72"/>
      <c r="C1" s="72"/>
      <c r="D1" s="73"/>
      <c r="E1" s="73"/>
      <c r="F1" s="73"/>
    </row>
    <row r="2" spans="1:9" ht="15.75" thickBot="1">
      <c r="A2" s="25" t="s">
        <v>61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7" t="s">
        <v>126</v>
      </c>
      <c r="B3" s="88">
        <v>0.029605926950906802</v>
      </c>
      <c r="C3" s="88">
        <v>0.048541351096125895</v>
      </c>
      <c r="D3" s="88">
        <v>0.007489468203608309</v>
      </c>
      <c r="E3" s="88">
        <v>0.012931920999145058</v>
      </c>
      <c r="F3" s="88">
        <v>0.03432868317056048</v>
      </c>
      <c r="G3" s="59"/>
      <c r="H3" s="59"/>
      <c r="I3" s="2"/>
      <c r="J3" s="2"/>
      <c r="K3" s="2"/>
      <c r="L3" s="2"/>
    </row>
    <row r="4" spans="1:12" ht="14.25">
      <c r="A4" s="87" t="s">
        <v>127</v>
      </c>
      <c r="B4" s="88">
        <v>0.3274442826744315</v>
      </c>
      <c r="C4" s="88">
        <v>0.08755938637105443</v>
      </c>
      <c r="D4" s="88">
        <v>0.015566806991074574</v>
      </c>
      <c r="E4" s="88">
        <v>-0.011061785990497267</v>
      </c>
      <c r="F4" s="88">
        <v>0.0520147117678893</v>
      </c>
      <c r="G4" s="59"/>
      <c r="H4" s="59"/>
      <c r="I4" s="2"/>
      <c r="J4" s="2"/>
      <c r="K4" s="2"/>
      <c r="L4" s="2"/>
    </row>
    <row r="5" spans="1:12" ht="15" thickBot="1">
      <c r="A5" s="76" t="s">
        <v>130</v>
      </c>
      <c r="B5" s="78">
        <v>0.5048244778772297</v>
      </c>
      <c r="C5" s="78">
        <v>0.320049301561216</v>
      </c>
      <c r="D5" s="78">
        <v>0.08025205799052758</v>
      </c>
      <c r="E5" s="78">
        <v>0.05956278992571654</v>
      </c>
      <c r="F5" s="78">
        <v>0.2044562955219098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5" thickBot="1">
      <c r="A21" s="70"/>
      <c r="B21" s="71"/>
      <c r="C21" s="71"/>
      <c r="D21" s="71"/>
      <c r="E21" s="71"/>
      <c r="F21" s="71"/>
    </row>
    <row r="22" spans="1:6" ht="30.75" thickBot="1">
      <c r="A22" s="25" t="s">
        <v>88</v>
      </c>
      <c r="B22" s="18" t="s">
        <v>93</v>
      </c>
      <c r="C22" s="18" t="s">
        <v>74</v>
      </c>
      <c r="D22" s="75"/>
      <c r="E22" s="71"/>
      <c r="F22" s="71"/>
    </row>
    <row r="23" spans="1:6" ht="14.25">
      <c r="A23" s="27" t="s">
        <v>57</v>
      </c>
      <c r="B23" s="28">
        <v>-0.07459622447833969</v>
      </c>
      <c r="C23" s="66">
        <v>-0.0004071273269059539</v>
      </c>
      <c r="D23" s="75"/>
      <c r="E23" s="71"/>
      <c r="F23" s="71"/>
    </row>
    <row r="24" spans="1:6" ht="28.5">
      <c r="A24" s="27" t="s">
        <v>5</v>
      </c>
      <c r="B24" s="28">
        <v>-0.024774001583911076</v>
      </c>
      <c r="C24" s="66">
        <v>-0.06801581532499668</v>
      </c>
      <c r="D24" s="75"/>
      <c r="E24" s="71"/>
      <c r="F24" s="71"/>
    </row>
    <row r="25" spans="1:6" ht="14.25">
      <c r="A25" s="27" t="s">
        <v>11</v>
      </c>
      <c r="B25" s="28">
        <v>0.0024909648588917754</v>
      </c>
      <c r="C25" s="66">
        <v>-0.022495450908240566</v>
      </c>
      <c r="D25" s="75"/>
      <c r="E25" s="71"/>
      <c r="F25" s="71"/>
    </row>
    <row r="26" spans="1:6" ht="14.25">
      <c r="A26" s="27" t="s">
        <v>12</v>
      </c>
      <c r="B26" s="28">
        <v>0.002718801001185378</v>
      </c>
      <c r="C26" s="66">
        <v>-0.009560107869135748</v>
      </c>
      <c r="D26" s="75"/>
      <c r="E26" s="71"/>
      <c r="F26" s="71"/>
    </row>
    <row r="27" spans="1:6" ht="14.25">
      <c r="A27" s="27" t="s">
        <v>8</v>
      </c>
      <c r="B27" s="28">
        <v>0.006223627920824981</v>
      </c>
      <c r="C27" s="66">
        <v>0.012083230974141879</v>
      </c>
      <c r="D27" s="75"/>
      <c r="E27" s="71"/>
      <c r="F27" s="71"/>
    </row>
    <row r="28" spans="1:6" ht="14.25">
      <c r="A28" s="27" t="s">
        <v>78</v>
      </c>
      <c r="B28" s="28">
        <v>0.014244137482304797</v>
      </c>
      <c r="C28" s="66">
        <v>0.09350915278659944</v>
      </c>
      <c r="D28" s="75"/>
      <c r="E28" s="71"/>
      <c r="F28" s="71"/>
    </row>
    <row r="29" spans="1:6" ht="14.25">
      <c r="A29" s="27" t="s">
        <v>108</v>
      </c>
      <c r="B29" s="28">
        <v>0.03686696405142986</v>
      </c>
      <c r="C29" s="66">
        <v>-0.06880355597450039</v>
      </c>
      <c r="D29" s="75"/>
      <c r="E29" s="71"/>
      <c r="F29" s="71"/>
    </row>
    <row r="30" spans="1:6" ht="14.25">
      <c r="A30" s="27" t="s">
        <v>10</v>
      </c>
      <c r="B30" s="28">
        <v>0.042604902316576654</v>
      </c>
      <c r="C30" s="66">
        <v>-0.023652153179682833</v>
      </c>
      <c r="D30" s="75"/>
      <c r="E30" s="71"/>
      <c r="F30" s="71"/>
    </row>
    <row r="31" spans="1:6" ht="14.25">
      <c r="A31" s="27" t="s">
        <v>9</v>
      </c>
      <c r="B31" s="28">
        <v>0.06185476873285589</v>
      </c>
      <c r="C31" s="66">
        <v>-0.01304945235963717</v>
      </c>
      <c r="D31" s="75"/>
      <c r="E31" s="71"/>
      <c r="F31" s="71"/>
    </row>
    <row r="32" spans="1:6" ht="14.25">
      <c r="A32" s="27" t="s">
        <v>7</v>
      </c>
      <c r="B32" s="28">
        <v>0.06415120008049202</v>
      </c>
      <c r="C32" s="66">
        <v>-0.02321479440722085</v>
      </c>
      <c r="D32" s="75"/>
      <c r="E32" s="71"/>
      <c r="F32" s="71"/>
    </row>
    <row r="33" spans="1:6" ht="14.25">
      <c r="A33" s="27" t="s">
        <v>6</v>
      </c>
      <c r="B33" s="28">
        <v>0.06835291157858059</v>
      </c>
      <c r="C33" s="66">
        <v>0.03914120499344942</v>
      </c>
      <c r="D33" s="75"/>
      <c r="E33" s="71"/>
      <c r="F33" s="71"/>
    </row>
    <row r="34" spans="1:6" ht="14.25">
      <c r="A34" s="27" t="s">
        <v>1</v>
      </c>
      <c r="B34" s="28">
        <v>0.08755938637105443</v>
      </c>
      <c r="C34" s="66">
        <v>0.320049301561216</v>
      </c>
      <c r="D34" s="75"/>
      <c r="E34" s="71"/>
      <c r="F34" s="71"/>
    </row>
    <row r="35" spans="1:6" ht="15" thickBot="1">
      <c r="A35" s="76" t="s">
        <v>0</v>
      </c>
      <c r="B35" s="77">
        <v>0.3274442826744315</v>
      </c>
      <c r="C35" s="78">
        <v>0.5048244778772297</v>
      </c>
      <c r="D35" s="75"/>
      <c r="E35" s="71"/>
      <c r="F35" s="71"/>
    </row>
    <row r="36" spans="1:6" ht="14.25">
      <c r="A36" s="70"/>
      <c r="B36" s="71"/>
      <c r="C36" s="71"/>
      <c r="D36" s="75"/>
      <c r="E36" s="71"/>
      <c r="F36" s="71"/>
    </row>
    <row r="37" spans="1:6" ht="14.25">
      <c r="A37" s="70"/>
      <c r="B37" s="71"/>
      <c r="C37" s="71"/>
      <c r="D37" s="75"/>
      <c r="E37" s="71"/>
      <c r="F37" s="7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9" t="s">
        <v>122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30.75" thickBot="1">
      <c r="A2" s="15" t="s">
        <v>43</v>
      </c>
      <c r="B2" s="48" t="s">
        <v>27</v>
      </c>
      <c r="C2" s="18" t="s">
        <v>38</v>
      </c>
      <c r="D2" s="18" t="s">
        <v>39</v>
      </c>
      <c r="E2" s="17" t="s">
        <v>44</v>
      </c>
      <c r="F2" s="17" t="s">
        <v>67</v>
      </c>
      <c r="G2" s="17" t="s">
        <v>68</v>
      </c>
      <c r="H2" s="18" t="s">
        <v>69</v>
      </c>
      <c r="I2" s="18" t="s">
        <v>16</v>
      </c>
      <c r="J2" s="18" t="s">
        <v>17</v>
      </c>
    </row>
    <row r="3" spans="1:11" ht="14.25" customHeight="1">
      <c r="A3" s="21">
        <v>1</v>
      </c>
      <c r="B3" s="110" t="s">
        <v>87</v>
      </c>
      <c r="C3" s="111" t="s">
        <v>41</v>
      </c>
      <c r="D3" s="112" t="s">
        <v>40</v>
      </c>
      <c r="E3" s="113">
        <v>12661792.41</v>
      </c>
      <c r="F3" s="114">
        <v>189565</v>
      </c>
      <c r="G3" s="113">
        <v>66.79393564212803</v>
      </c>
      <c r="H3" s="53">
        <v>100</v>
      </c>
      <c r="I3" s="110" t="s">
        <v>99</v>
      </c>
      <c r="J3" s="115" t="s">
        <v>80</v>
      </c>
      <c r="K3" s="49"/>
    </row>
    <row r="4" spans="1:11" ht="14.25">
      <c r="A4" s="21">
        <v>2</v>
      </c>
      <c r="B4" s="110" t="s">
        <v>111</v>
      </c>
      <c r="C4" s="111" t="s">
        <v>41</v>
      </c>
      <c r="D4" s="112" t="s">
        <v>40</v>
      </c>
      <c r="E4" s="113">
        <v>1094788.8301</v>
      </c>
      <c r="F4" s="114">
        <v>648</v>
      </c>
      <c r="G4" s="113">
        <v>1689.488935339506</v>
      </c>
      <c r="H4" s="53">
        <v>5000</v>
      </c>
      <c r="I4" s="110" t="s">
        <v>22</v>
      </c>
      <c r="J4" s="115" t="s">
        <v>37</v>
      </c>
      <c r="K4" s="50"/>
    </row>
    <row r="5" spans="1:10" ht="15.75" thickBot="1">
      <c r="A5" s="180" t="s">
        <v>52</v>
      </c>
      <c r="B5" s="181"/>
      <c r="C5" s="116" t="s">
        <v>53</v>
      </c>
      <c r="D5" s="116" t="s">
        <v>53</v>
      </c>
      <c r="E5" s="98">
        <f>SUM(E3:E4)</f>
        <v>13756581.2401</v>
      </c>
      <c r="F5" s="99">
        <f>SUM(F3:F4)</f>
        <v>190213</v>
      </c>
      <c r="G5" s="116" t="s">
        <v>53</v>
      </c>
      <c r="H5" s="116" t="s">
        <v>53</v>
      </c>
      <c r="I5" s="116" t="s">
        <v>53</v>
      </c>
      <c r="J5" s="116" t="s">
        <v>53</v>
      </c>
    </row>
    <row r="6" spans="1:10" ht="15" thickBot="1">
      <c r="A6" s="197"/>
      <c r="B6" s="197"/>
      <c r="C6" s="197"/>
      <c r="D6" s="197"/>
      <c r="E6" s="197"/>
      <c r="F6" s="197"/>
      <c r="G6" s="197"/>
      <c r="H6" s="197"/>
      <c r="I6" s="171"/>
      <c r="J6" s="171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E4" activeCellId="1" sqref="B4:B5 E4:E5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1" customFormat="1" ht="16.5" thickBot="1">
      <c r="A1" s="195" t="s">
        <v>123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s="22" customFormat="1" ht="15.75" customHeight="1" thickBot="1">
      <c r="A2" s="186" t="s">
        <v>43</v>
      </c>
      <c r="B2" s="102"/>
      <c r="C2" s="103"/>
      <c r="D2" s="104"/>
      <c r="E2" s="188" t="s">
        <v>71</v>
      </c>
      <c r="F2" s="188"/>
      <c r="G2" s="188"/>
      <c r="H2" s="188"/>
      <c r="I2" s="188"/>
      <c r="J2" s="188"/>
      <c r="K2" s="188"/>
    </row>
    <row r="3" spans="1:11" s="22" customFormat="1" ht="60.75" thickBot="1">
      <c r="A3" s="187"/>
      <c r="B3" s="105" t="s">
        <v>27</v>
      </c>
      <c r="C3" s="26" t="s">
        <v>13</v>
      </c>
      <c r="D3" s="26" t="s">
        <v>14</v>
      </c>
      <c r="E3" s="17" t="s">
        <v>94</v>
      </c>
      <c r="F3" s="17" t="s">
        <v>103</v>
      </c>
      <c r="G3" s="17" t="s">
        <v>104</v>
      </c>
      <c r="H3" s="17" t="s">
        <v>92</v>
      </c>
      <c r="I3" s="17" t="s">
        <v>105</v>
      </c>
      <c r="J3" s="17" t="s">
        <v>54</v>
      </c>
      <c r="K3" s="18" t="s">
        <v>95</v>
      </c>
    </row>
    <row r="4" spans="1:11" s="22" customFormat="1" ht="14.25" collapsed="1">
      <c r="A4" s="21">
        <v>1</v>
      </c>
      <c r="B4" s="27" t="s">
        <v>111</v>
      </c>
      <c r="C4" s="106">
        <v>38945</v>
      </c>
      <c r="D4" s="106">
        <v>39016</v>
      </c>
      <c r="E4" s="100">
        <v>0.028460926805852216</v>
      </c>
      <c r="F4" s="100">
        <v>0.07329526585658797</v>
      </c>
      <c r="G4" s="100">
        <v>0.12657221480029435</v>
      </c>
      <c r="H4" s="100">
        <v>0.1342851964398093</v>
      </c>
      <c r="I4" s="100">
        <v>0.11046800525642864</v>
      </c>
      <c r="J4" s="107">
        <v>-0.6621022129320883</v>
      </c>
      <c r="K4" s="124">
        <v>-0.08996320828372972</v>
      </c>
    </row>
    <row r="5" spans="1:11" s="22" customFormat="1" ht="14.25" collapsed="1">
      <c r="A5" s="21">
        <v>2</v>
      </c>
      <c r="B5" s="27" t="s">
        <v>87</v>
      </c>
      <c r="C5" s="106">
        <v>40555</v>
      </c>
      <c r="D5" s="106">
        <v>40626</v>
      </c>
      <c r="E5" s="100">
        <v>0.07556849672992638</v>
      </c>
      <c r="F5" s="100">
        <v>0.18753705019184386</v>
      </c>
      <c r="G5" s="100">
        <v>0.3862478740358981</v>
      </c>
      <c r="H5" s="100">
        <v>0.9199375321581473</v>
      </c>
      <c r="I5" s="100">
        <v>0.29844458578739097</v>
      </c>
      <c r="J5" s="107">
        <v>-0.3320606435787057</v>
      </c>
      <c r="K5" s="125">
        <v>-0.05526433338344672</v>
      </c>
    </row>
    <row r="6" spans="1:11" s="22" customFormat="1" ht="15.75" collapsed="1" thickBot="1">
      <c r="A6" s="172"/>
      <c r="B6" s="173" t="s">
        <v>107</v>
      </c>
      <c r="C6" s="174" t="s">
        <v>53</v>
      </c>
      <c r="D6" s="174" t="s">
        <v>53</v>
      </c>
      <c r="E6" s="175">
        <f>AVERAGE(E4:E5)</f>
        <v>0.0520147117678893</v>
      </c>
      <c r="F6" s="175">
        <f>AVERAGE(F4:F5)</f>
        <v>0.1304161580242159</v>
      </c>
      <c r="G6" s="175">
        <f>AVERAGE(G4:G5)</f>
        <v>0.25641004441809623</v>
      </c>
      <c r="H6" s="175">
        <f>AVERAGE(H4:H5)</f>
        <v>0.5271113642989783</v>
      </c>
      <c r="I6" s="175">
        <f>AVERAGE(I4:I5)</f>
        <v>0.2044562955219098</v>
      </c>
      <c r="J6" s="174" t="s">
        <v>53</v>
      </c>
      <c r="K6" s="174" t="s">
        <v>53</v>
      </c>
    </row>
    <row r="7" spans="1:11" s="22" customFormat="1" ht="14.25" hidden="1">
      <c r="A7" s="200" t="s">
        <v>96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s="22" customFormat="1" ht="15" hidden="1" thickBot="1">
      <c r="A8" s="199" t="s">
        <v>97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spans="3:4" s="22" customFormat="1" ht="15.75" customHeight="1" hidden="1">
      <c r="C9" s="65"/>
      <c r="D9" s="65"/>
    </row>
    <row r="10" spans="1:11" ht="15" thickBot="1">
      <c r="A10" s="198"/>
      <c r="B10" s="198"/>
      <c r="C10" s="198"/>
      <c r="D10" s="198"/>
      <c r="E10" s="198"/>
      <c r="F10" s="198"/>
      <c r="G10" s="198"/>
      <c r="H10" s="198"/>
      <c r="I10" s="176"/>
      <c r="J10" s="176"/>
      <c r="K10" s="176"/>
    </row>
    <row r="11" spans="2:5" ht="14.25">
      <c r="B11" s="29"/>
      <c r="C11" s="108"/>
      <c r="E11" s="108"/>
    </row>
    <row r="12" spans="5:6" ht="14.25">
      <c r="E12" s="108"/>
      <c r="F12" s="108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1" t="s">
        <v>124</v>
      </c>
      <c r="B1" s="191"/>
      <c r="C1" s="191"/>
      <c r="D1" s="191"/>
      <c r="E1" s="191"/>
      <c r="F1" s="191"/>
      <c r="G1" s="191"/>
    </row>
    <row r="2" spans="1:7" s="29" customFormat="1" ht="15.75" customHeight="1" thickBot="1">
      <c r="A2" s="204" t="s">
        <v>43</v>
      </c>
      <c r="B2" s="90"/>
      <c r="C2" s="192" t="s">
        <v>28</v>
      </c>
      <c r="D2" s="201"/>
      <c r="E2" s="202" t="s">
        <v>70</v>
      </c>
      <c r="F2" s="203"/>
      <c r="G2" s="91"/>
    </row>
    <row r="3" spans="1:7" s="29" customFormat="1" ht="45.75" thickBot="1">
      <c r="A3" s="187"/>
      <c r="B3" s="35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101</v>
      </c>
    </row>
    <row r="4" spans="1:7" s="29" customFormat="1" ht="14.25">
      <c r="A4" s="21">
        <v>1</v>
      </c>
      <c r="B4" s="37" t="s">
        <v>87</v>
      </c>
      <c r="C4" s="38">
        <v>889.6064000000003</v>
      </c>
      <c r="D4" s="100">
        <v>0.075568496729861</v>
      </c>
      <c r="E4" s="39">
        <v>0</v>
      </c>
      <c r="F4" s="100">
        <v>0</v>
      </c>
      <c r="G4" s="40">
        <v>0</v>
      </c>
    </row>
    <row r="5" spans="1:7" s="29" customFormat="1" ht="14.25">
      <c r="A5" s="21">
        <v>2</v>
      </c>
      <c r="B5" s="37" t="s">
        <v>111</v>
      </c>
      <c r="C5" s="38">
        <v>30.296439999999944</v>
      </c>
      <c r="D5" s="100">
        <v>0.02846092680583076</v>
      </c>
      <c r="E5" s="39">
        <v>0</v>
      </c>
      <c r="F5" s="100">
        <v>0</v>
      </c>
      <c r="G5" s="40">
        <v>0</v>
      </c>
    </row>
    <row r="6" spans="1:7" s="29" customFormat="1" ht="15.75" thickBot="1">
      <c r="A6" s="119"/>
      <c r="B6" s="92" t="s">
        <v>52</v>
      </c>
      <c r="C6" s="93">
        <v>919.9028400000003</v>
      </c>
      <c r="D6" s="97">
        <v>0.07166206173653412</v>
      </c>
      <c r="E6" s="94">
        <v>0</v>
      </c>
      <c r="F6" s="97">
        <v>0</v>
      </c>
      <c r="G6" s="120">
        <v>0</v>
      </c>
    </row>
    <row r="7" spans="1:8" s="29" customFormat="1" ht="15" customHeight="1" thickBot="1">
      <c r="A7" s="182"/>
      <c r="B7" s="182"/>
      <c r="C7" s="182"/>
      <c r="D7" s="182"/>
      <c r="E7" s="182"/>
      <c r="F7" s="182"/>
      <c r="G7" s="182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pans="2:5" s="29" customFormat="1" ht="15" thickBot="1">
      <c r="B28" s="80"/>
      <c r="C28" s="80"/>
      <c r="D28" s="81"/>
      <c r="E28" s="80"/>
    </row>
    <row r="29" s="29" customFormat="1" ht="14.25"/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7" t="s">
        <v>27</v>
      </c>
      <c r="C34" s="35" t="s">
        <v>59</v>
      </c>
      <c r="D34" s="35" t="s">
        <v>60</v>
      </c>
      <c r="E34" s="36" t="s">
        <v>56</v>
      </c>
    </row>
    <row r="35" spans="2:5" s="29" customFormat="1" ht="14.25">
      <c r="B35" s="132" t="str">
        <f>B4</f>
        <v>Індекс Української Біржі</v>
      </c>
      <c r="C35" s="133">
        <f>C4</f>
        <v>889.6064000000003</v>
      </c>
      <c r="D35" s="160">
        <f>D4</f>
        <v>0.075568496729861</v>
      </c>
      <c r="E35" s="134">
        <f>G4</f>
        <v>0</v>
      </c>
    </row>
    <row r="36" spans="2:5" s="29" customFormat="1" ht="14.25">
      <c r="B36" s="37" t="str">
        <f>B5</f>
        <v>ТАСК Універсал</v>
      </c>
      <c r="C36" s="38">
        <f>C5</f>
        <v>30.296439999999944</v>
      </c>
      <c r="D36" s="161">
        <f>D5</f>
        <v>0.02846092680583076</v>
      </c>
      <c r="E36" s="40">
        <f>G5</f>
        <v>0</v>
      </c>
    </row>
    <row r="37" spans="2:6" ht="14.25">
      <c r="B37" s="37"/>
      <c r="C37" s="38"/>
      <c r="D37" s="161"/>
      <c r="E37" s="40"/>
      <c r="F37" s="19"/>
    </row>
    <row r="38" spans="2:6" ht="14.25">
      <c r="B38" s="37"/>
      <c r="C38" s="38"/>
      <c r="D38" s="161"/>
      <c r="E38" s="40"/>
      <c r="F38" s="19"/>
    </row>
    <row r="39" spans="2:6" ht="14.25">
      <c r="B39" s="162"/>
      <c r="C39" s="163"/>
      <c r="D39" s="164"/>
      <c r="E39" s="165"/>
      <c r="F39" s="19"/>
    </row>
    <row r="40" spans="2:6" ht="14.25">
      <c r="B40" s="29"/>
      <c r="C40" s="166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27</v>
      </c>
      <c r="B1" s="68" t="s">
        <v>90</v>
      </c>
      <c r="C1" s="10"/>
      <c r="D1" s="10"/>
    </row>
    <row r="2" spans="1:4" ht="14.25">
      <c r="A2" s="27" t="s">
        <v>111</v>
      </c>
      <c r="B2" s="144">
        <v>0.028460926805852216</v>
      </c>
      <c r="C2" s="10"/>
      <c r="D2" s="10"/>
    </row>
    <row r="3" spans="1:4" ht="14.25">
      <c r="A3" s="27" t="s">
        <v>87</v>
      </c>
      <c r="B3" s="144">
        <v>0.07556849672992638</v>
      </c>
      <c r="C3" s="10"/>
      <c r="D3" s="10"/>
    </row>
    <row r="4" spans="1:4" ht="14.25">
      <c r="A4" s="27" t="s">
        <v>32</v>
      </c>
      <c r="B4" s="145">
        <v>0.0520147117678893</v>
      </c>
      <c r="C4" s="10"/>
      <c r="D4" s="10"/>
    </row>
    <row r="5" spans="1:4" ht="14.25">
      <c r="A5" s="27" t="s">
        <v>1</v>
      </c>
      <c r="B5" s="145">
        <v>0.08755938637105443</v>
      </c>
      <c r="C5" s="10"/>
      <c r="D5" s="10"/>
    </row>
    <row r="6" spans="1:4" ht="14.25">
      <c r="A6" s="27" t="s">
        <v>0</v>
      </c>
      <c r="B6" s="145">
        <v>0.3274442826744315</v>
      </c>
      <c r="C6" s="10"/>
      <c r="D6" s="10"/>
    </row>
    <row r="7" spans="1:4" ht="14.25">
      <c r="A7" s="27" t="s">
        <v>33</v>
      </c>
      <c r="B7" s="145">
        <v>-0.023941578379274908</v>
      </c>
      <c r="C7" s="10"/>
      <c r="D7" s="10"/>
    </row>
    <row r="8" spans="1:4" ht="14.25">
      <c r="A8" s="27" t="s">
        <v>34</v>
      </c>
      <c r="B8" s="145">
        <v>-0.003968003497469952</v>
      </c>
      <c r="C8" s="10"/>
      <c r="D8" s="10"/>
    </row>
    <row r="9" spans="1:4" ht="14.25">
      <c r="A9" s="27" t="s">
        <v>35</v>
      </c>
      <c r="B9" s="145">
        <v>0.010739726027397261</v>
      </c>
      <c r="C9" s="10"/>
      <c r="D9" s="10"/>
    </row>
    <row r="10" spans="1:4" ht="15" thickBot="1">
      <c r="A10" s="76" t="s">
        <v>109</v>
      </c>
      <c r="B10" s="146">
        <v>-0.012752083899278843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4"/>
  <sheetViews>
    <sheetView zoomScale="80" zoomScaleNormal="80" workbookViewId="0" topLeftCell="A7">
      <selection activeCell="C24" sqref="C24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9" t="s">
        <v>116</v>
      </c>
      <c r="B1" s="179"/>
      <c r="C1" s="179"/>
      <c r="D1" s="179"/>
      <c r="E1" s="179"/>
      <c r="F1" s="179"/>
      <c r="G1" s="179"/>
      <c r="H1" s="179"/>
      <c r="I1" s="13"/>
    </row>
    <row r="2" spans="1:9" ht="30.75" thickBot="1">
      <c r="A2" s="15" t="s">
        <v>43</v>
      </c>
      <c r="B2" s="16" t="s">
        <v>91</v>
      </c>
      <c r="C2" s="17" t="s">
        <v>44</v>
      </c>
      <c r="D2" s="17" t="s">
        <v>45</v>
      </c>
      <c r="E2" s="17" t="s">
        <v>46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3" t="s">
        <v>79</v>
      </c>
      <c r="C3" s="84">
        <v>29925840.08</v>
      </c>
      <c r="D3" s="85">
        <v>49081</v>
      </c>
      <c r="E3" s="84">
        <v>609.7235198956826</v>
      </c>
      <c r="F3" s="85">
        <v>100</v>
      </c>
      <c r="G3" s="83" t="s">
        <v>99</v>
      </c>
      <c r="H3" s="86" t="s">
        <v>80</v>
      </c>
      <c r="I3" s="19"/>
    </row>
    <row r="4" spans="1:9" ht="14.25">
      <c r="A4" s="21">
        <v>2</v>
      </c>
      <c r="B4" s="83" t="s">
        <v>62</v>
      </c>
      <c r="C4" s="84">
        <v>13679670.49</v>
      </c>
      <c r="D4" s="85">
        <v>10347868</v>
      </c>
      <c r="E4" s="84">
        <v>1.3219796087464588</v>
      </c>
      <c r="F4" s="85">
        <v>1</v>
      </c>
      <c r="G4" s="83" t="s">
        <v>21</v>
      </c>
      <c r="H4" s="86" t="s">
        <v>51</v>
      </c>
      <c r="I4" s="19"/>
    </row>
    <row r="5" spans="1:9" ht="14.25" customHeight="1">
      <c r="A5" s="21">
        <v>3</v>
      </c>
      <c r="B5" s="83" t="s">
        <v>63</v>
      </c>
      <c r="C5" s="84">
        <v>7478843.242</v>
      </c>
      <c r="D5" s="85">
        <v>3647</v>
      </c>
      <c r="E5" s="84">
        <v>2050.68364189745</v>
      </c>
      <c r="F5" s="85">
        <v>1000</v>
      </c>
      <c r="G5" s="83" t="s">
        <v>82</v>
      </c>
      <c r="H5" s="86" t="s">
        <v>89</v>
      </c>
      <c r="I5" s="19"/>
    </row>
    <row r="6" spans="1:9" ht="14.25">
      <c r="A6" s="21">
        <v>4</v>
      </c>
      <c r="B6" s="83" t="s">
        <v>84</v>
      </c>
      <c r="C6" s="84">
        <v>6300557.26</v>
      </c>
      <c r="D6" s="85">
        <v>2102</v>
      </c>
      <c r="E6" s="84">
        <v>2997.410685061846</v>
      </c>
      <c r="F6" s="85">
        <v>1000</v>
      </c>
      <c r="G6" s="83" t="s">
        <v>19</v>
      </c>
      <c r="H6" s="86" t="s">
        <v>48</v>
      </c>
      <c r="I6" s="19"/>
    </row>
    <row r="7" spans="1:9" ht="14.25" customHeight="1">
      <c r="A7" s="21">
        <v>5</v>
      </c>
      <c r="B7" s="83" t="s">
        <v>81</v>
      </c>
      <c r="C7" s="84">
        <v>5756694.96</v>
      </c>
      <c r="D7" s="85">
        <v>4517</v>
      </c>
      <c r="E7" s="84">
        <v>1274.4509541731238</v>
      </c>
      <c r="F7" s="85">
        <v>1000</v>
      </c>
      <c r="G7" s="83" t="s">
        <v>99</v>
      </c>
      <c r="H7" s="86" t="s">
        <v>80</v>
      </c>
      <c r="I7" s="19"/>
    </row>
    <row r="8" spans="1:9" ht="14.25">
      <c r="A8" s="21">
        <v>6</v>
      </c>
      <c r="B8" s="83" t="s">
        <v>20</v>
      </c>
      <c r="C8" s="84">
        <v>3998427.33</v>
      </c>
      <c r="D8" s="85">
        <v>1291</v>
      </c>
      <c r="E8" s="84">
        <v>3097.1551742835013</v>
      </c>
      <c r="F8" s="85">
        <v>1000</v>
      </c>
      <c r="G8" s="83" t="s">
        <v>21</v>
      </c>
      <c r="H8" s="86" t="s">
        <v>51</v>
      </c>
      <c r="I8" s="19"/>
    </row>
    <row r="9" spans="1:9" ht="14.25">
      <c r="A9" s="21">
        <v>7</v>
      </c>
      <c r="B9" s="83" t="s">
        <v>66</v>
      </c>
      <c r="C9" s="84">
        <v>3927745.71</v>
      </c>
      <c r="D9" s="85">
        <v>1256</v>
      </c>
      <c r="E9" s="84">
        <v>3127.1860748407644</v>
      </c>
      <c r="F9" s="85">
        <v>1000</v>
      </c>
      <c r="G9" s="83" t="s">
        <v>47</v>
      </c>
      <c r="H9" s="86" t="s">
        <v>65</v>
      </c>
      <c r="I9" s="19"/>
    </row>
    <row r="10" spans="1:9" ht="14.25">
      <c r="A10" s="21">
        <v>8</v>
      </c>
      <c r="B10" s="83" t="s">
        <v>64</v>
      </c>
      <c r="C10" s="84">
        <v>3053708.86</v>
      </c>
      <c r="D10" s="85">
        <v>699</v>
      </c>
      <c r="E10" s="84">
        <v>4368.682203147353</v>
      </c>
      <c r="F10" s="85">
        <v>1000</v>
      </c>
      <c r="G10" s="83" t="s">
        <v>18</v>
      </c>
      <c r="H10" s="86" t="s">
        <v>65</v>
      </c>
      <c r="I10" s="19"/>
    </row>
    <row r="11" spans="1:9" ht="14.25">
      <c r="A11" s="21">
        <v>9</v>
      </c>
      <c r="B11" s="83" t="s">
        <v>26</v>
      </c>
      <c r="C11" s="84">
        <v>2713454.04</v>
      </c>
      <c r="D11" s="85">
        <v>39040</v>
      </c>
      <c r="E11" s="84">
        <v>69.50445799180328</v>
      </c>
      <c r="F11" s="85">
        <v>100</v>
      </c>
      <c r="G11" s="83" t="s">
        <v>128</v>
      </c>
      <c r="H11" s="86" t="s">
        <v>125</v>
      </c>
      <c r="I11" s="19"/>
    </row>
    <row r="12" spans="1:9" ht="14.25">
      <c r="A12" s="21">
        <v>10</v>
      </c>
      <c r="B12" s="83" t="s">
        <v>106</v>
      </c>
      <c r="C12" s="84">
        <v>2380843.8488</v>
      </c>
      <c r="D12" s="85">
        <v>10766</v>
      </c>
      <c r="E12" s="84">
        <v>221.14470079881104</v>
      </c>
      <c r="F12" s="85">
        <v>100</v>
      </c>
      <c r="G12" s="83" t="s">
        <v>99</v>
      </c>
      <c r="H12" s="86" t="s">
        <v>80</v>
      </c>
      <c r="I12" s="19"/>
    </row>
    <row r="13" spans="1:9" ht="14.25">
      <c r="A13" s="21">
        <v>11</v>
      </c>
      <c r="B13" s="83" t="s">
        <v>75</v>
      </c>
      <c r="C13" s="84">
        <v>1621690.46</v>
      </c>
      <c r="D13" s="85">
        <v>1228</v>
      </c>
      <c r="E13" s="84">
        <v>1320.5948371335505</v>
      </c>
      <c r="F13" s="85">
        <v>1000</v>
      </c>
      <c r="G13" s="83" t="s">
        <v>76</v>
      </c>
      <c r="H13" s="86" t="s">
        <v>77</v>
      </c>
      <c r="I13" s="19"/>
    </row>
    <row r="14" spans="1:9" ht="14.25">
      <c r="A14" s="21">
        <v>12</v>
      </c>
      <c r="B14" s="83" t="s">
        <v>86</v>
      </c>
      <c r="C14" s="84">
        <v>1404186.23</v>
      </c>
      <c r="D14" s="85">
        <v>560</v>
      </c>
      <c r="E14" s="84">
        <v>2507.4754107142858</v>
      </c>
      <c r="F14" s="85">
        <v>1000</v>
      </c>
      <c r="G14" s="83" t="s">
        <v>19</v>
      </c>
      <c r="H14" s="86" t="s">
        <v>48</v>
      </c>
      <c r="I14" s="19"/>
    </row>
    <row r="15" spans="1:9" ht="14.25">
      <c r="A15" s="21">
        <v>13</v>
      </c>
      <c r="B15" s="83" t="s">
        <v>129</v>
      </c>
      <c r="C15" s="84">
        <v>1171610.31</v>
      </c>
      <c r="D15" s="85">
        <v>955</v>
      </c>
      <c r="E15" s="84">
        <v>1226.8170785340315</v>
      </c>
      <c r="F15" s="85">
        <v>1000</v>
      </c>
      <c r="G15" s="83" t="s">
        <v>22</v>
      </c>
      <c r="H15" s="86" t="s">
        <v>37</v>
      </c>
      <c r="I15" s="19"/>
    </row>
    <row r="16" spans="1:9" ht="14.25">
      <c r="A16" s="21">
        <v>14</v>
      </c>
      <c r="B16" s="83" t="s">
        <v>83</v>
      </c>
      <c r="C16" s="84">
        <v>1084285.54</v>
      </c>
      <c r="D16" s="85">
        <v>1416</v>
      </c>
      <c r="E16" s="84">
        <v>765.7383757062147</v>
      </c>
      <c r="F16" s="85">
        <v>1000</v>
      </c>
      <c r="G16" s="83" t="s">
        <v>19</v>
      </c>
      <c r="H16" s="86" t="s">
        <v>48</v>
      </c>
      <c r="I16" s="19"/>
    </row>
    <row r="17" spans="1:9" ht="14.25">
      <c r="A17" s="21">
        <v>15</v>
      </c>
      <c r="B17" s="83" t="s">
        <v>85</v>
      </c>
      <c r="C17" s="84">
        <v>1036291.08</v>
      </c>
      <c r="D17" s="85">
        <v>397</v>
      </c>
      <c r="E17" s="84">
        <v>2610.3049874055414</v>
      </c>
      <c r="F17" s="85">
        <v>1000</v>
      </c>
      <c r="G17" s="83" t="s">
        <v>19</v>
      </c>
      <c r="H17" s="86" t="s">
        <v>48</v>
      </c>
      <c r="I17" s="19"/>
    </row>
    <row r="18" spans="1:9" ht="14.25">
      <c r="A18" s="21">
        <v>16</v>
      </c>
      <c r="B18" s="83" t="s">
        <v>24</v>
      </c>
      <c r="C18" s="84">
        <v>737219.54</v>
      </c>
      <c r="D18" s="85">
        <v>7396</v>
      </c>
      <c r="E18" s="84">
        <v>99.67814223904814</v>
      </c>
      <c r="F18" s="85">
        <v>100</v>
      </c>
      <c r="G18" s="83" t="s">
        <v>49</v>
      </c>
      <c r="H18" s="86" t="s">
        <v>102</v>
      </c>
      <c r="I18" s="19"/>
    </row>
    <row r="19" spans="1:9" ht="14.25">
      <c r="A19" s="21">
        <v>17</v>
      </c>
      <c r="B19" s="83" t="s">
        <v>113</v>
      </c>
      <c r="C19" s="84">
        <v>710665.3099</v>
      </c>
      <c r="D19" s="85">
        <v>8850</v>
      </c>
      <c r="E19" s="84">
        <v>80.30116496045197</v>
      </c>
      <c r="F19" s="85">
        <v>100</v>
      </c>
      <c r="G19" s="83" t="s">
        <v>114</v>
      </c>
      <c r="H19" s="86" t="s">
        <v>115</v>
      </c>
      <c r="I19" s="19"/>
    </row>
    <row r="20" spans="1:8" ht="15" customHeight="1" thickBot="1">
      <c r="A20" s="180" t="s">
        <v>52</v>
      </c>
      <c r="B20" s="181"/>
      <c r="C20" s="98">
        <f>SUM(C3:C19)</f>
        <v>86981734.29070002</v>
      </c>
      <c r="D20" s="99">
        <f>SUM(D3:D19)</f>
        <v>10481069</v>
      </c>
      <c r="E20" s="57" t="s">
        <v>53</v>
      </c>
      <c r="F20" s="57" t="s">
        <v>53</v>
      </c>
      <c r="G20" s="57" t="s">
        <v>53</v>
      </c>
      <c r="H20" s="57" t="s">
        <v>53</v>
      </c>
    </row>
    <row r="21" spans="1:8" ht="15" customHeight="1">
      <c r="A21" s="183" t="s">
        <v>100</v>
      </c>
      <c r="B21" s="183"/>
      <c r="C21" s="183"/>
      <c r="D21" s="183"/>
      <c r="E21" s="183"/>
      <c r="F21" s="183"/>
      <c r="G21" s="183"/>
      <c r="H21" s="183"/>
    </row>
    <row r="22" spans="1:8" ht="15" customHeight="1" thickBot="1">
      <c r="A22" s="182"/>
      <c r="B22" s="182"/>
      <c r="C22" s="182"/>
      <c r="D22" s="182"/>
      <c r="E22" s="182"/>
      <c r="F22" s="182"/>
      <c r="G22" s="182"/>
      <c r="H22" s="182"/>
    </row>
    <row r="24" spans="2:4" ht="14.25">
      <c r="B24" s="20" t="s">
        <v>58</v>
      </c>
      <c r="C24" s="23">
        <f>C20-SUM(C3:C12)</f>
        <v>7765948.469900012</v>
      </c>
      <c r="D24" s="131">
        <f>C24/$C$20</f>
        <v>0.08928252044211468</v>
      </c>
    </row>
    <row r="25" spans="2:8" ht="14.25">
      <c r="B25" s="83" t="str">
        <f>B3</f>
        <v>КІНТО-Класичний</v>
      </c>
      <c r="C25" s="84">
        <f>C3</f>
        <v>29925840.08</v>
      </c>
      <c r="D25" s="131">
        <f>C25/$C$20</f>
        <v>0.34404740632079617</v>
      </c>
      <c r="H25" s="19"/>
    </row>
    <row r="26" spans="2:8" ht="14.25">
      <c r="B26" s="83" t="str">
        <f>B4</f>
        <v>ОТП Фонд Акцій</v>
      </c>
      <c r="C26" s="84">
        <f>C4</f>
        <v>13679670.49</v>
      </c>
      <c r="D26" s="131">
        <f aca="true" t="shared" si="0" ref="D26:D34">C26/$C$20</f>
        <v>0.1572706109110383</v>
      </c>
      <c r="H26" s="19"/>
    </row>
    <row r="27" spans="2:8" ht="14.25">
      <c r="B27" s="83" t="str">
        <f aca="true" t="shared" si="1" ref="B27:C34">B5</f>
        <v>Софіївський</v>
      </c>
      <c r="C27" s="84">
        <f t="shared" si="1"/>
        <v>7478843.242</v>
      </c>
      <c r="D27" s="131">
        <f t="shared" si="0"/>
        <v>0.08598176735594967</v>
      </c>
      <c r="H27" s="19"/>
    </row>
    <row r="28" spans="2:8" ht="14.25">
      <c r="B28" s="83" t="str">
        <f t="shared" si="1"/>
        <v>УНIВЕР.УА/Михайло Грушевський: Фонд Державних Паперiв</v>
      </c>
      <c r="C28" s="84">
        <f t="shared" si="1"/>
        <v>6300557.26</v>
      </c>
      <c r="D28" s="131">
        <f t="shared" si="0"/>
        <v>0.07243540625372019</v>
      </c>
      <c r="H28" s="19"/>
    </row>
    <row r="29" spans="2:8" ht="14.25">
      <c r="B29" s="83" t="str">
        <f t="shared" si="1"/>
        <v>КІНТО-Еквіті</v>
      </c>
      <c r="C29" s="84">
        <f t="shared" si="1"/>
        <v>5756694.96</v>
      </c>
      <c r="D29" s="131">
        <f t="shared" si="0"/>
        <v>0.06618280271074681</v>
      </c>
      <c r="H29" s="19"/>
    </row>
    <row r="30" spans="2:8" ht="14.25">
      <c r="B30" s="83" t="str">
        <f t="shared" si="1"/>
        <v>ОТП Класичний</v>
      </c>
      <c r="C30" s="84">
        <f t="shared" si="1"/>
        <v>3998427.33</v>
      </c>
      <c r="D30" s="131">
        <f t="shared" si="0"/>
        <v>0.04596858596354186</v>
      </c>
      <c r="H30" s="19"/>
    </row>
    <row r="31" spans="2:8" ht="14.25">
      <c r="B31" s="83" t="str">
        <f t="shared" si="1"/>
        <v>Альтус-Депозит</v>
      </c>
      <c r="C31" s="84">
        <f t="shared" si="1"/>
        <v>3927745.71</v>
      </c>
      <c r="D31" s="131">
        <f t="shared" si="0"/>
        <v>0.04515598294319075</v>
      </c>
      <c r="H31" s="19"/>
    </row>
    <row r="32" spans="2:8" ht="14.25">
      <c r="B32" s="83" t="str">
        <f t="shared" si="1"/>
        <v>Альтус-Збалансований</v>
      </c>
      <c r="C32" s="84">
        <f t="shared" si="1"/>
        <v>3053708.86</v>
      </c>
      <c r="D32" s="131">
        <f t="shared" si="0"/>
        <v>0.035107472676898545</v>
      </c>
      <c r="H32" s="19"/>
    </row>
    <row r="33" spans="2:4" ht="14.25">
      <c r="B33" s="83" t="str">
        <f t="shared" si="1"/>
        <v>Аргентум</v>
      </c>
      <c r="C33" s="84">
        <f t="shared" si="1"/>
        <v>2713454.04</v>
      </c>
      <c r="D33" s="131">
        <f t="shared" si="0"/>
        <v>0.031195676450085672</v>
      </c>
    </row>
    <row r="34" spans="2:4" ht="14.25">
      <c r="B34" s="83" t="str">
        <f t="shared" si="1"/>
        <v>КІНТО-Казначейський</v>
      </c>
      <c r="C34" s="84">
        <f t="shared" si="1"/>
        <v>2380843.8488</v>
      </c>
      <c r="D34" s="131">
        <f t="shared" si="0"/>
        <v>0.027371767971917257</v>
      </c>
    </row>
  </sheetData>
  <mergeCells count="4">
    <mergeCell ref="A1:H1"/>
    <mergeCell ref="A20:B20"/>
    <mergeCell ref="A22:H22"/>
    <mergeCell ref="A21:H21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2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5" t="s">
        <v>117</v>
      </c>
      <c r="B1" s="185"/>
      <c r="C1" s="185"/>
      <c r="D1" s="185"/>
      <c r="E1" s="185"/>
      <c r="F1" s="185"/>
      <c r="G1" s="185"/>
      <c r="H1" s="185"/>
      <c r="I1" s="185"/>
      <c r="J1" s="101"/>
    </row>
    <row r="2" spans="1:11" s="20" customFormat="1" ht="15.75" customHeight="1" thickBot="1">
      <c r="A2" s="186" t="s">
        <v>43</v>
      </c>
      <c r="B2" s="102"/>
      <c r="C2" s="103"/>
      <c r="D2" s="104"/>
      <c r="E2" s="188" t="s">
        <v>71</v>
      </c>
      <c r="F2" s="188"/>
      <c r="G2" s="188"/>
      <c r="H2" s="188"/>
      <c r="I2" s="188"/>
      <c r="J2" s="188"/>
      <c r="K2" s="188"/>
    </row>
    <row r="3" spans="1:11" s="22" customFormat="1" ht="60.75" thickBot="1">
      <c r="A3" s="187"/>
      <c r="B3" s="105" t="s">
        <v>27</v>
      </c>
      <c r="C3" s="26" t="s">
        <v>13</v>
      </c>
      <c r="D3" s="26" t="s">
        <v>14</v>
      </c>
      <c r="E3" s="17" t="s">
        <v>94</v>
      </c>
      <c r="F3" s="17" t="s">
        <v>103</v>
      </c>
      <c r="G3" s="17" t="s">
        <v>104</v>
      </c>
      <c r="H3" s="17" t="s">
        <v>92</v>
      </c>
      <c r="I3" s="17" t="s">
        <v>105</v>
      </c>
      <c r="J3" s="17" t="s">
        <v>54</v>
      </c>
      <c r="K3" s="18" t="s">
        <v>95</v>
      </c>
    </row>
    <row r="4" spans="1:11" s="20" customFormat="1" ht="14.25" collapsed="1">
      <c r="A4" s="21">
        <v>1</v>
      </c>
      <c r="B4" s="152" t="s">
        <v>79</v>
      </c>
      <c r="C4" s="153">
        <v>38118</v>
      </c>
      <c r="D4" s="153">
        <v>38182</v>
      </c>
      <c r="E4" s="154">
        <v>0.01868437914315768</v>
      </c>
      <c r="F4" s="154">
        <v>0.09626694991731788</v>
      </c>
      <c r="G4" s="154">
        <v>0.12251251817985498</v>
      </c>
      <c r="H4" s="154">
        <v>0.30722022333351373</v>
      </c>
      <c r="I4" s="154">
        <v>0.12773528806729617</v>
      </c>
      <c r="J4" s="155">
        <v>5.097235198956391</v>
      </c>
      <c r="K4" s="124">
        <v>0.14003002936417563</v>
      </c>
    </row>
    <row r="5" spans="1:11" s="20" customFormat="1" ht="14.25" collapsed="1">
      <c r="A5" s="21">
        <v>2</v>
      </c>
      <c r="B5" s="152" t="s">
        <v>64</v>
      </c>
      <c r="C5" s="153">
        <v>38828</v>
      </c>
      <c r="D5" s="153">
        <v>39028</v>
      </c>
      <c r="E5" s="154">
        <v>0.006454002281990556</v>
      </c>
      <c r="F5" s="154">
        <v>0.01572531950640954</v>
      </c>
      <c r="G5" s="154">
        <v>0.040541317074717975</v>
      </c>
      <c r="H5" s="154">
        <v>0.09244781744711994</v>
      </c>
      <c r="I5" s="154">
        <v>0.022437922207338756</v>
      </c>
      <c r="J5" s="155">
        <v>3.368682203147504</v>
      </c>
      <c r="K5" s="125">
        <v>0.1370920812835097</v>
      </c>
    </row>
    <row r="6" spans="1:11" s="20" customFormat="1" ht="14.25" collapsed="1">
      <c r="A6" s="21">
        <v>3</v>
      </c>
      <c r="B6" s="152" t="s">
        <v>86</v>
      </c>
      <c r="C6" s="153">
        <v>38919</v>
      </c>
      <c r="D6" s="153">
        <v>39092</v>
      </c>
      <c r="E6" s="154">
        <v>0.006340025834833618</v>
      </c>
      <c r="F6" s="154">
        <v>0.007157025554942242</v>
      </c>
      <c r="G6" s="154">
        <v>0.08058267135218133</v>
      </c>
      <c r="H6" s="154">
        <v>0.2897656112188902</v>
      </c>
      <c r="I6" s="154">
        <v>0.06274784135915179</v>
      </c>
      <c r="J6" s="155">
        <v>1.5074754107142803</v>
      </c>
      <c r="K6" s="125">
        <v>0.0847418539128304</v>
      </c>
    </row>
    <row r="7" spans="1:11" s="20" customFormat="1" ht="14.25" collapsed="1">
      <c r="A7" s="21">
        <v>4</v>
      </c>
      <c r="B7" s="152" t="s">
        <v>83</v>
      </c>
      <c r="C7" s="153">
        <v>38919</v>
      </c>
      <c r="D7" s="153">
        <v>39092</v>
      </c>
      <c r="E7" s="154">
        <v>0.0201353871217107</v>
      </c>
      <c r="F7" s="154">
        <v>0.022970039390781904</v>
      </c>
      <c r="G7" s="154">
        <v>0.13987104874087497</v>
      </c>
      <c r="H7" s="154">
        <v>0.3629899640163248</v>
      </c>
      <c r="I7" s="154">
        <v>0.09922864125538577</v>
      </c>
      <c r="J7" s="155">
        <v>-0.23426162429377329</v>
      </c>
      <c r="K7" s="125">
        <v>-0.023341188003939695</v>
      </c>
    </row>
    <row r="8" spans="1:11" s="20" customFormat="1" ht="14.25" collapsed="1">
      <c r="A8" s="21">
        <v>5</v>
      </c>
      <c r="B8" s="152" t="s">
        <v>113</v>
      </c>
      <c r="C8" s="153">
        <v>38968</v>
      </c>
      <c r="D8" s="153">
        <v>39140</v>
      </c>
      <c r="E8" s="154">
        <v>-0.001335636505253368</v>
      </c>
      <c r="F8" s="154">
        <v>-0.00567766598752828</v>
      </c>
      <c r="G8" s="154">
        <v>-0.007968798978219227</v>
      </c>
      <c r="H8" s="154">
        <v>-0.026732286769100444</v>
      </c>
      <c r="I8" s="154">
        <v>-0.005928004861237235</v>
      </c>
      <c r="J8" s="155">
        <v>-0.19698835039547735</v>
      </c>
      <c r="K8" s="125">
        <v>-0.019449264931325372</v>
      </c>
    </row>
    <row r="9" spans="1:11" s="20" customFormat="1" ht="14.25" collapsed="1">
      <c r="A9" s="21">
        <v>6</v>
      </c>
      <c r="B9" s="152" t="s">
        <v>20</v>
      </c>
      <c r="C9" s="153">
        <v>39413</v>
      </c>
      <c r="D9" s="153">
        <v>39589</v>
      </c>
      <c r="E9" s="154">
        <v>0.010032645153552844</v>
      </c>
      <c r="F9" s="154">
        <v>0.027644795264971656</v>
      </c>
      <c r="G9" s="154" t="s">
        <v>23</v>
      </c>
      <c r="H9" s="154">
        <v>0.13834389645759493</v>
      </c>
      <c r="I9" s="154">
        <v>0.03864424214499418</v>
      </c>
      <c r="J9" s="155">
        <v>2.0971551742836585</v>
      </c>
      <c r="K9" s="125">
        <v>0.12045395478655996</v>
      </c>
    </row>
    <row r="10" spans="1:11" s="20" customFormat="1" ht="14.25" collapsed="1">
      <c r="A10" s="21">
        <v>7</v>
      </c>
      <c r="B10" s="152" t="s">
        <v>129</v>
      </c>
      <c r="C10" s="153">
        <v>39429</v>
      </c>
      <c r="D10" s="153">
        <v>39618</v>
      </c>
      <c r="E10" s="154">
        <v>0.029634014027651423</v>
      </c>
      <c r="F10" s="154">
        <v>0.060120893979160206</v>
      </c>
      <c r="G10" s="154">
        <v>0.1385242488371381</v>
      </c>
      <c r="H10" s="154">
        <v>0.12797881482642715</v>
      </c>
      <c r="I10" s="154">
        <v>0.09691125671865053</v>
      </c>
      <c r="J10" s="155">
        <v>0.2268170785340451</v>
      </c>
      <c r="K10" s="125">
        <v>0.020948387790181933</v>
      </c>
    </row>
    <row r="11" spans="1:11" s="20" customFormat="1" ht="14.25" collapsed="1">
      <c r="A11" s="21">
        <v>8</v>
      </c>
      <c r="B11" s="152" t="s">
        <v>24</v>
      </c>
      <c r="C11" s="153">
        <v>39560</v>
      </c>
      <c r="D11" s="153">
        <v>39770</v>
      </c>
      <c r="E11" s="154">
        <v>-0.1171970133885396</v>
      </c>
      <c r="F11" s="154">
        <v>-0.10727092212662348</v>
      </c>
      <c r="G11" s="154">
        <v>-0.021860544677096194</v>
      </c>
      <c r="H11" s="154">
        <v>0.18936474342882792</v>
      </c>
      <c r="I11" s="154">
        <v>-0.055811655846071284</v>
      </c>
      <c r="J11" s="155">
        <v>-0.0032185776095140506</v>
      </c>
      <c r="K11" s="125">
        <v>-0.0003413039286727093</v>
      </c>
    </row>
    <row r="12" spans="1:11" s="20" customFormat="1" ht="14.25" collapsed="1">
      <c r="A12" s="21">
        <v>9</v>
      </c>
      <c r="B12" s="152" t="s">
        <v>81</v>
      </c>
      <c r="C12" s="153">
        <v>39884</v>
      </c>
      <c r="D12" s="153">
        <v>40001</v>
      </c>
      <c r="E12" s="154">
        <v>0.029313315950589836</v>
      </c>
      <c r="F12" s="154">
        <v>0.14675756232699544</v>
      </c>
      <c r="G12" s="154">
        <v>0.22415377209508103</v>
      </c>
      <c r="H12" s="154">
        <v>0.45621520082607203</v>
      </c>
      <c r="I12" s="154">
        <v>0.21188546002171882</v>
      </c>
      <c r="J12" s="155">
        <v>0.2744509541729665</v>
      </c>
      <c r="K12" s="125">
        <v>0.027906591245026924</v>
      </c>
    </row>
    <row r="13" spans="1:11" s="20" customFormat="1" ht="14.25" collapsed="1">
      <c r="A13" s="21">
        <v>10</v>
      </c>
      <c r="B13" s="152" t="s">
        <v>26</v>
      </c>
      <c r="C13" s="153">
        <v>40031</v>
      </c>
      <c r="D13" s="153">
        <v>40129</v>
      </c>
      <c r="E13" s="154">
        <v>0.08668242004750071</v>
      </c>
      <c r="F13" s="154" t="s">
        <v>23</v>
      </c>
      <c r="G13" s="154" t="s">
        <v>23</v>
      </c>
      <c r="H13" s="154">
        <v>0.8920623525463032</v>
      </c>
      <c r="I13" s="154">
        <v>0.30407969559103165</v>
      </c>
      <c r="J13" s="155">
        <v>-0.3049554200819692</v>
      </c>
      <c r="K13" s="125">
        <v>-0.04208719585656884</v>
      </c>
    </row>
    <row r="14" spans="1:11" s="20" customFormat="1" ht="14.25">
      <c r="A14" s="21">
        <v>11</v>
      </c>
      <c r="B14" s="152" t="s">
        <v>62</v>
      </c>
      <c r="C14" s="153">
        <v>40253</v>
      </c>
      <c r="D14" s="153">
        <v>40366</v>
      </c>
      <c r="E14" s="154">
        <v>0.04792921935230976</v>
      </c>
      <c r="F14" s="154">
        <v>0.048604346127212095</v>
      </c>
      <c r="G14" s="154">
        <v>0.13744544378313472</v>
      </c>
      <c r="H14" s="154">
        <v>0.36668457726217185</v>
      </c>
      <c r="I14" s="154">
        <v>0.10371914325140175</v>
      </c>
      <c r="J14" s="155">
        <v>0.3219796087464599</v>
      </c>
      <c r="K14" s="125">
        <v>0.03638192542403473</v>
      </c>
    </row>
    <row r="15" spans="1:11" s="20" customFormat="1" ht="14.25">
      <c r="A15" s="21">
        <v>12</v>
      </c>
      <c r="B15" s="152" t="s">
        <v>63</v>
      </c>
      <c r="C15" s="153">
        <v>40114</v>
      </c>
      <c r="D15" s="153">
        <v>40401</v>
      </c>
      <c r="E15" s="154">
        <v>0.09386745179603428</v>
      </c>
      <c r="F15" s="154">
        <v>0.10069099915994917</v>
      </c>
      <c r="G15" s="154">
        <v>0.23471348463044683</v>
      </c>
      <c r="H15" s="154">
        <v>0.6009373384000649</v>
      </c>
      <c r="I15" s="154">
        <v>0.16020877816241752</v>
      </c>
      <c r="J15" s="155">
        <v>1.0506836418974292</v>
      </c>
      <c r="K15" s="125">
        <v>0.09755730972344634</v>
      </c>
    </row>
    <row r="16" spans="1:11" s="20" customFormat="1" ht="14.25">
      <c r="A16" s="21">
        <v>13</v>
      </c>
      <c r="B16" s="152" t="s">
        <v>66</v>
      </c>
      <c r="C16" s="153">
        <v>40226</v>
      </c>
      <c r="D16" s="153">
        <v>40430</v>
      </c>
      <c r="E16" s="154">
        <v>0.0031412229106839717</v>
      </c>
      <c r="F16" s="154">
        <v>-5.673925223603771E-05</v>
      </c>
      <c r="G16" s="154">
        <v>0.029145867266005432</v>
      </c>
      <c r="H16" s="154">
        <v>0.08332848520727221</v>
      </c>
      <c r="I16" s="154">
        <v>0.004713737539446372</v>
      </c>
      <c r="J16" s="155">
        <v>2.1271860748408105</v>
      </c>
      <c r="K16" s="125">
        <v>0.16104193013236956</v>
      </c>
    </row>
    <row r="17" spans="1:11" s="20" customFormat="1" ht="14.25" collapsed="1">
      <c r="A17" s="21">
        <v>14</v>
      </c>
      <c r="B17" s="152" t="s">
        <v>85</v>
      </c>
      <c r="C17" s="153">
        <v>40427</v>
      </c>
      <c r="D17" s="153">
        <v>40543</v>
      </c>
      <c r="E17" s="154">
        <v>0.011566737462879617</v>
      </c>
      <c r="F17" s="154">
        <v>0.04936164540290422</v>
      </c>
      <c r="G17" s="154">
        <v>0.08298431472018741</v>
      </c>
      <c r="H17" s="154">
        <v>0.13990832077952176</v>
      </c>
      <c r="I17" s="154">
        <v>0.06166380150846562</v>
      </c>
      <c r="J17" s="155">
        <v>1.6103049874054722</v>
      </c>
      <c r="K17" s="125">
        <v>0.13993004439489853</v>
      </c>
    </row>
    <row r="18" spans="1:11" s="20" customFormat="1" ht="14.25" collapsed="1">
      <c r="A18" s="21">
        <v>15</v>
      </c>
      <c r="B18" s="152" t="s">
        <v>75</v>
      </c>
      <c r="C18" s="153">
        <v>40444</v>
      </c>
      <c r="D18" s="153">
        <v>40638</v>
      </c>
      <c r="E18" s="154">
        <v>-0.0024927793275343335</v>
      </c>
      <c r="F18" s="154">
        <v>-0.05544155945089879</v>
      </c>
      <c r="G18" s="154">
        <v>0.007265199010254797</v>
      </c>
      <c r="H18" s="154">
        <v>0.038690706492847005</v>
      </c>
      <c r="I18" s="154">
        <v>-0.039539478785929005</v>
      </c>
      <c r="J18" s="155">
        <v>0.32059483713354453</v>
      </c>
      <c r="K18" s="125">
        <v>0.040141072548721235</v>
      </c>
    </row>
    <row r="19" spans="1:11" s="20" customFormat="1" ht="14.25" collapsed="1">
      <c r="A19" s="21">
        <v>16</v>
      </c>
      <c r="B19" s="152" t="s">
        <v>84</v>
      </c>
      <c r="C19" s="153">
        <v>40427</v>
      </c>
      <c r="D19" s="153">
        <v>40708</v>
      </c>
      <c r="E19" s="154">
        <v>0.004288057445745119</v>
      </c>
      <c r="F19" s="154">
        <v>0.025573198913564132</v>
      </c>
      <c r="G19" s="154">
        <v>0.0555115545245366</v>
      </c>
      <c r="H19" s="154">
        <v>0.1068037876243697</v>
      </c>
      <c r="I19" s="154">
        <v>0.03552279514819223</v>
      </c>
      <c r="J19" s="155">
        <v>1.9974106850619</v>
      </c>
      <c r="K19" s="125">
        <v>0.17315466980656624</v>
      </c>
    </row>
    <row r="20" spans="1:11" s="20" customFormat="1" ht="14.25" collapsed="1">
      <c r="A20" s="21">
        <v>17</v>
      </c>
      <c r="B20" s="152" t="s">
        <v>106</v>
      </c>
      <c r="C20" s="153">
        <v>41026</v>
      </c>
      <c r="D20" s="153">
        <v>41242</v>
      </c>
      <c r="E20" s="154">
        <v>0.01759226954095494</v>
      </c>
      <c r="F20" s="154">
        <v>0.10192086709547721</v>
      </c>
      <c r="G20" s="154">
        <v>0.27404601653307625</v>
      </c>
      <c r="H20" s="154">
        <v>0.3948314324094888</v>
      </c>
      <c r="I20" s="154">
        <v>0.13606552235671487</v>
      </c>
      <c r="J20" s="155">
        <v>1.2114470079881392</v>
      </c>
      <c r="K20" s="125">
        <v>0.1579764161033912</v>
      </c>
    </row>
    <row r="21" spans="1:12" s="20" customFormat="1" ht="15.75" thickBot="1">
      <c r="A21" s="151"/>
      <c r="B21" s="156" t="s">
        <v>107</v>
      </c>
      <c r="C21" s="157" t="s">
        <v>53</v>
      </c>
      <c r="D21" s="157" t="s">
        <v>53</v>
      </c>
      <c r="E21" s="158">
        <f>AVERAGE(E4:E20)</f>
        <v>0.015566806991074574</v>
      </c>
      <c r="F21" s="158">
        <f>AVERAGE(F4:F20)</f>
        <v>0.033396672238899944</v>
      </c>
      <c r="G21" s="158">
        <f>AVERAGE(G4:G20)</f>
        <v>0.102497874206145</v>
      </c>
      <c r="H21" s="158">
        <f>AVERAGE(H4:H20)</f>
        <v>0.2682847638533947</v>
      </c>
      <c r="I21" s="158">
        <f>AVERAGE(I4:I20)</f>
        <v>0.08025205799052758</v>
      </c>
      <c r="J21" s="157" t="s">
        <v>53</v>
      </c>
      <c r="K21" s="157" t="s">
        <v>53</v>
      </c>
      <c r="L21" s="159"/>
    </row>
    <row r="22" spans="1:11" s="20" customFormat="1" ht="14.25">
      <c r="A22" s="189" t="s">
        <v>96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s="20" customFormat="1" ht="15" collapsed="1" thickBot="1">
      <c r="A23" s="184"/>
      <c r="B23" s="184"/>
      <c r="C23" s="184"/>
      <c r="D23" s="184"/>
      <c r="E23" s="184"/>
      <c r="F23" s="184"/>
      <c r="G23" s="184"/>
      <c r="H23" s="184"/>
      <c r="I23" s="170"/>
      <c r="J23" s="170"/>
      <c r="K23" s="170"/>
    </row>
    <row r="24" spans="5:10" s="20" customFormat="1" ht="14.25" collapsed="1">
      <c r="E24" s="108"/>
      <c r="J24" s="19"/>
    </row>
    <row r="25" spans="5:10" s="20" customFormat="1" ht="14.25" collapsed="1">
      <c r="E25" s="109"/>
      <c r="J25" s="19"/>
    </row>
    <row r="26" spans="5:10" s="20" customFormat="1" ht="14.25">
      <c r="E26" s="108"/>
      <c r="F26" s="108"/>
      <c r="J26" s="19"/>
    </row>
    <row r="27" spans="5:10" s="20" customFormat="1" ht="14.25" collapsed="1">
      <c r="E27" s="109"/>
      <c r="I27" s="109"/>
      <c r="J27" s="19"/>
    </row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/>
    <row r="42" s="20" customFormat="1" ht="14.25"/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</sheetData>
  <mergeCells count="5">
    <mergeCell ref="A23:H23"/>
    <mergeCell ref="A1:I1"/>
    <mergeCell ref="A2:A3"/>
    <mergeCell ref="E2:K2"/>
    <mergeCell ref="A22:K22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7"/>
  <sheetViews>
    <sheetView zoomScale="85" zoomScaleNormal="85" workbookViewId="0" topLeftCell="A29">
      <selection activeCell="B65" sqref="B65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1" t="s">
        <v>118</v>
      </c>
      <c r="B1" s="191"/>
      <c r="C1" s="191"/>
      <c r="D1" s="191"/>
      <c r="E1" s="191"/>
      <c r="F1" s="191"/>
      <c r="G1" s="191"/>
    </row>
    <row r="2" spans="1:7" ht="15.75" thickBot="1">
      <c r="A2" s="186" t="s">
        <v>43</v>
      </c>
      <c r="B2" s="90"/>
      <c r="C2" s="192" t="s">
        <v>28</v>
      </c>
      <c r="D2" s="193"/>
      <c r="E2" s="192" t="s">
        <v>29</v>
      </c>
      <c r="F2" s="193"/>
      <c r="G2" s="91"/>
    </row>
    <row r="3" spans="1:7" ht="45.75" thickBot="1">
      <c r="A3" s="187"/>
      <c r="B3" s="42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101</v>
      </c>
    </row>
    <row r="4" spans="1:8" ht="15" customHeight="1">
      <c r="A4" s="21">
        <v>1</v>
      </c>
      <c r="B4" s="37" t="s">
        <v>62</v>
      </c>
      <c r="C4" s="38">
        <v>1945.6139100000003</v>
      </c>
      <c r="D4" s="96">
        <v>0.16580914679721104</v>
      </c>
      <c r="E4" s="39">
        <v>1046317</v>
      </c>
      <c r="F4" s="96">
        <v>0.11248844413152172</v>
      </c>
      <c r="G4" s="40">
        <v>1374.7655596661207</v>
      </c>
      <c r="H4" s="54"/>
    </row>
    <row r="5" spans="1:8" ht="14.25" customHeight="1">
      <c r="A5" s="21">
        <v>2</v>
      </c>
      <c r="B5" s="37" t="s">
        <v>75</v>
      </c>
      <c r="C5" s="38">
        <v>320.3016599999999</v>
      </c>
      <c r="D5" s="96">
        <v>0.24612295725919872</v>
      </c>
      <c r="E5" s="39">
        <v>245</v>
      </c>
      <c r="F5" s="96">
        <v>0.24923702950152593</v>
      </c>
      <c r="G5" s="40">
        <v>320.18125046573584</v>
      </c>
      <c r="H5" s="54"/>
    </row>
    <row r="6" spans="1:7" ht="14.25">
      <c r="A6" s="21">
        <v>3</v>
      </c>
      <c r="B6" s="37" t="s">
        <v>81</v>
      </c>
      <c r="C6" s="38">
        <v>213.4683899999997</v>
      </c>
      <c r="D6" s="96">
        <v>0.038509771755549885</v>
      </c>
      <c r="E6" s="39">
        <v>40</v>
      </c>
      <c r="F6" s="96">
        <v>0.008934554389099843</v>
      </c>
      <c r="G6" s="40">
        <v>49.39585705591425</v>
      </c>
    </row>
    <row r="7" spans="1:7" ht="14.25">
      <c r="A7" s="21">
        <v>4</v>
      </c>
      <c r="B7" s="37" t="s">
        <v>20</v>
      </c>
      <c r="C7" s="38">
        <v>85.71220999999996</v>
      </c>
      <c r="D7" s="96">
        <v>0.02190606966550633</v>
      </c>
      <c r="E7" s="39">
        <v>15</v>
      </c>
      <c r="F7" s="96">
        <v>0.011755485893416929</v>
      </c>
      <c r="G7" s="40">
        <v>46.35326767241415</v>
      </c>
    </row>
    <row r="8" spans="1:7" ht="14.25">
      <c r="A8" s="21">
        <v>5</v>
      </c>
      <c r="B8" s="37" t="s">
        <v>106</v>
      </c>
      <c r="C8" s="38">
        <v>84.84196879999992</v>
      </c>
      <c r="D8" s="96">
        <v>0.036952046746581896</v>
      </c>
      <c r="E8" s="39">
        <v>201</v>
      </c>
      <c r="F8" s="96">
        <v>0.01902508282063417</v>
      </c>
      <c r="G8" s="40">
        <v>43.55142415428307</v>
      </c>
    </row>
    <row r="9" spans="1:7" ht="14.25">
      <c r="A9" s="21">
        <v>6</v>
      </c>
      <c r="B9" s="37" t="s">
        <v>85</v>
      </c>
      <c r="C9" s="38">
        <v>29.912649999999907</v>
      </c>
      <c r="D9" s="96">
        <v>0.029723063519952336</v>
      </c>
      <c r="E9" s="39">
        <v>7</v>
      </c>
      <c r="F9" s="96">
        <v>0.017948717948717947</v>
      </c>
      <c r="G9" s="40">
        <v>17.98064936328055</v>
      </c>
    </row>
    <row r="10" spans="1:8" ht="14.25">
      <c r="A10" s="21">
        <v>7</v>
      </c>
      <c r="B10" s="37" t="s">
        <v>84</v>
      </c>
      <c r="C10" s="38">
        <v>44.809469999999735</v>
      </c>
      <c r="D10" s="96">
        <v>0.0071629278391991775</v>
      </c>
      <c r="E10" s="39">
        <v>6</v>
      </c>
      <c r="F10" s="96">
        <v>0.0028625954198473282</v>
      </c>
      <c r="G10" s="40">
        <v>17.899867900763475</v>
      </c>
      <c r="H10" s="54"/>
    </row>
    <row r="11" spans="1:7" ht="14.25">
      <c r="A11" s="21">
        <v>8</v>
      </c>
      <c r="B11" s="37" t="s">
        <v>63</v>
      </c>
      <c r="C11" s="38">
        <v>654.9008673999998</v>
      </c>
      <c r="D11" s="96">
        <v>0.09597104304949354</v>
      </c>
      <c r="E11" s="39">
        <v>7</v>
      </c>
      <c r="F11" s="96">
        <v>0.0019230769230769232</v>
      </c>
      <c r="G11" s="40">
        <v>13.602541999999952</v>
      </c>
    </row>
    <row r="12" spans="1:7" ht="14.25">
      <c r="A12" s="21">
        <v>9</v>
      </c>
      <c r="B12" s="37" t="s">
        <v>129</v>
      </c>
      <c r="C12" s="38">
        <v>33.72025</v>
      </c>
      <c r="D12" s="96">
        <v>0.029634014027682076</v>
      </c>
      <c r="E12" s="39">
        <v>0</v>
      </c>
      <c r="F12" s="96">
        <v>0</v>
      </c>
      <c r="G12" s="40">
        <v>0</v>
      </c>
    </row>
    <row r="13" spans="1:7" ht="14.25">
      <c r="A13" s="21">
        <v>10</v>
      </c>
      <c r="B13" s="37" t="s">
        <v>83</v>
      </c>
      <c r="C13" s="38">
        <v>21.401580000000074</v>
      </c>
      <c r="D13" s="96">
        <v>0.020135387121657265</v>
      </c>
      <c r="E13" s="39">
        <v>0</v>
      </c>
      <c r="F13" s="96">
        <v>0</v>
      </c>
      <c r="G13" s="40">
        <v>0</v>
      </c>
    </row>
    <row r="14" spans="1:7" ht="14.25">
      <c r="A14" s="21">
        <v>11</v>
      </c>
      <c r="B14" s="37" t="s">
        <v>64</v>
      </c>
      <c r="C14" s="38">
        <v>19.582259999999778</v>
      </c>
      <c r="D14" s="96">
        <v>0.006454002281908664</v>
      </c>
      <c r="E14" s="39">
        <v>0</v>
      </c>
      <c r="F14" s="96">
        <v>0</v>
      </c>
      <c r="G14" s="40">
        <v>0</v>
      </c>
    </row>
    <row r="15" spans="1:7" ht="14.25">
      <c r="A15" s="21">
        <v>12</v>
      </c>
      <c r="B15" s="37" t="s">
        <v>66</v>
      </c>
      <c r="C15" s="38">
        <v>12.299290000000038</v>
      </c>
      <c r="D15" s="96">
        <v>0.003141222910668776</v>
      </c>
      <c r="E15" s="39">
        <v>0</v>
      </c>
      <c r="F15" s="96">
        <v>0</v>
      </c>
      <c r="G15" s="40">
        <v>0</v>
      </c>
    </row>
    <row r="16" spans="1:7" ht="14.25">
      <c r="A16" s="21">
        <v>13</v>
      </c>
      <c r="B16" s="37" t="s">
        <v>86</v>
      </c>
      <c r="C16" s="38">
        <v>8.84648999999999</v>
      </c>
      <c r="D16" s="96">
        <v>0.006340025834855095</v>
      </c>
      <c r="E16" s="39">
        <v>0</v>
      </c>
      <c r="F16" s="96">
        <v>0</v>
      </c>
      <c r="G16" s="40">
        <v>0</v>
      </c>
    </row>
    <row r="17" spans="1:7" ht="14.25">
      <c r="A17" s="21">
        <v>14</v>
      </c>
      <c r="B17" s="37" t="s">
        <v>113</v>
      </c>
      <c r="C17" s="38">
        <v>-0.9504599999999628</v>
      </c>
      <c r="D17" s="96">
        <v>-0.0013356365052639664</v>
      </c>
      <c r="E17" s="39">
        <v>0</v>
      </c>
      <c r="F17" s="96">
        <v>0</v>
      </c>
      <c r="G17" s="40">
        <v>0</v>
      </c>
    </row>
    <row r="18" spans="1:7" ht="14.25">
      <c r="A18" s="21">
        <v>15</v>
      </c>
      <c r="B18" s="37" t="s">
        <v>24</v>
      </c>
      <c r="C18" s="38">
        <v>-97.87</v>
      </c>
      <c r="D18" s="96">
        <v>-0.11719701338852836</v>
      </c>
      <c r="E18" s="39">
        <v>0</v>
      </c>
      <c r="F18" s="96">
        <v>0</v>
      </c>
      <c r="G18" s="40">
        <v>0</v>
      </c>
    </row>
    <row r="19" spans="1:7" ht="13.5" customHeight="1">
      <c r="A19" s="21">
        <v>16</v>
      </c>
      <c r="B19" s="37" t="s">
        <v>26</v>
      </c>
      <c r="C19" s="38">
        <v>209.79478000000023</v>
      </c>
      <c r="D19" s="96">
        <v>0.08379526054196379</v>
      </c>
      <c r="E19" s="39">
        <v>-104</v>
      </c>
      <c r="F19" s="96">
        <v>-0.002656856734109953</v>
      </c>
      <c r="G19" s="40">
        <v>-7.311235894134553</v>
      </c>
    </row>
    <row r="20" spans="1:7" ht="14.25">
      <c r="A20" s="21">
        <v>17</v>
      </c>
      <c r="B20" s="37" t="s">
        <v>79</v>
      </c>
      <c r="C20" s="38">
        <v>541.7075899999999</v>
      </c>
      <c r="D20" s="96">
        <v>0.01843537801173316</v>
      </c>
      <c r="E20" s="39">
        <v>-12</v>
      </c>
      <c r="F20" s="96">
        <v>-0.00024443403336524554</v>
      </c>
      <c r="G20" s="40">
        <v>-7.32025472439373</v>
      </c>
    </row>
    <row r="21" spans="1:8" ht="15.75" thickBot="1">
      <c r="A21" s="89"/>
      <c r="B21" s="92" t="s">
        <v>52</v>
      </c>
      <c r="C21" s="93">
        <v>4128.092906199999</v>
      </c>
      <c r="D21" s="97">
        <v>0.049823916453384375</v>
      </c>
      <c r="E21" s="94">
        <v>1046722</v>
      </c>
      <c r="F21" s="97">
        <v>0.11094800731836554</v>
      </c>
      <c r="G21" s="95">
        <v>1869.0989276599837</v>
      </c>
      <c r="H21" s="54"/>
    </row>
    <row r="22" spans="1:8" ht="15" customHeight="1" thickBot="1">
      <c r="A22" s="190"/>
      <c r="B22" s="190"/>
      <c r="C22" s="190"/>
      <c r="D22" s="190"/>
      <c r="E22" s="190"/>
      <c r="F22" s="190"/>
      <c r="G22" s="190"/>
      <c r="H22" s="169"/>
    </row>
    <row r="41" spans="2:5" ht="15">
      <c r="B41" s="61"/>
      <c r="C41" s="62"/>
      <c r="D41" s="63"/>
      <c r="E41" s="64"/>
    </row>
    <row r="42" spans="2:5" ht="15">
      <c r="B42" s="61"/>
      <c r="C42" s="62"/>
      <c r="D42" s="63"/>
      <c r="E42" s="64"/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.75" thickBot="1">
      <c r="B47" s="79"/>
      <c r="C47" s="79"/>
      <c r="D47" s="79"/>
      <c r="E47" s="79"/>
    </row>
    <row r="50" ht="14.25" customHeight="1"/>
    <row r="51" ht="14.25">
      <c r="F51" s="54"/>
    </row>
    <row r="53" ht="14.25">
      <c r="F53"/>
    </row>
    <row r="54" ht="14.25">
      <c r="F54"/>
    </row>
    <row r="55" spans="2:6" ht="30.75" thickBot="1">
      <c r="B55" s="42" t="s">
        <v>27</v>
      </c>
      <c r="C55" s="35" t="s">
        <v>59</v>
      </c>
      <c r="D55" s="35" t="s">
        <v>60</v>
      </c>
      <c r="E55" s="60" t="s">
        <v>56</v>
      </c>
      <c r="F55"/>
    </row>
    <row r="56" spans="2:5" ht="14.25">
      <c r="B56" s="37" t="str">
        <f aca="true" t="shared" si="0" ref="B56:D60">B4</f>
        <v>ОТП Фонд Акцій</v>
      </c>
      <c r="C56" s="38">
        <f t="shared" si="0"/>
        <v>1945.6139100000003</v>
      </c>
      <c r="D56" s="96">
        <f t="shared" si="0"/>
        <v>0.16580914679721104</v>
      </c>
      <c r="E56" s="40">
        <f>G4</f>
        <v>1374.7655596661207</v>
      </c>
    </row>
    <row r="57" spans="2:5" ht="14.25">
      <c r="B57" s="37" t="str">
        <f t="shared" si="0"/>
        <v>ВСІ</v>
      </c>
      <c r="C57" s="38">
        <f t="shared" si="0"/>
        <v>320.3016599999999</v>
      </c>
      <c r="D57" s="96">
        <f t="shared" si="0"/>
        <v>0.24612295725919872</v>
      </c>
      <c r="E57" s="40">
        <f>G5</f>
        <v>320.18125046573584</v>
      </c>
    </row>
    <row r="58" spans="2:5" ht="14.25">
      <c r="B58" s="37" t="str">
        <f t="shared" si="0"/>
        <v>КІНТО-Еквіті</v>
      </c>
      <c r="C58" s="38">
        <f t="shared" si="0"/>
        <v>213.4683899999997</v>
      </c>
      <c r="D58" s="96">
        <f t="shared" si="0"/>
        <v>0.038509771755549885</v>
      </c>
      <c r="E58" s="40">
        <f>G6</f>
        <v>49.39585705591425</v>
      </c>
    </row>
    <row r="59" spans="2:5" ht="14.25">
      <c r="B59" s="37" t="str">
        <f t="shared" si="0"/>
        <v>ОТП Класичний</v>
      </c>
      <c r="C59" s="38">
        <f t="shared" si="0"/>
        <v>85.71220999999996</v>
      </c>
      <c r="D59" s="96">
        <f t="shared" si="0"/>
        <v>0.02190606966550633</v>
      </c>
      <c r="E59" s="40">
        <f>G7</f>
        <v>46.35326767241415</v>
      </c>
    </row>
    <row r="60" spans="2:5" ht="14.25">
      <c r="B60" s="127" t="str">
        <f t="shared" si="0"/>
        <v>КІНТО-Казначейський</v>
      </c>
      <c r="C60" s="128">
        <f t="shared" si="0"/>
        <v>84.84196879999992</v>
      </c>
      <c r="D60" s="129">
        <f t="shared" si="0"/>
        <v>0.036952046746581896</v>
      </c>
      <c r="E60" s="130">
        <f>G8</f>
        <v>43.55142415428307</v>
      </c>
    </row>
    <row r="61" spans="2:5" ht="14.25">
      <c r="B61" s="126" t="str">
        <f aca="true" t="shared" si="1" ref="B61:D64">B16</f>
        <v>УНІВЕР.УА/Володимир Великий: Фонд Збалансований</v>
      </c>
      <c r="C61" s="38">
        <f t="shared" si="1"/>
        <v>8.84648999999999</v>
      </c>
      <c r="D61" s="96">
        <f t="shared" si="1"/>
        <v>0.006340025834855095</v>
      </c>
      <c r="E61" s="40">
        <f>G16</f>
        <v>0</v>
      </c>
    </row>
    <row r="62" spans="2:5" ht="14.25">
      <c r="B62" s="126" t="str">
        <f t="shared" si="1"/>
        <v>Бонум Оптімум</v>
      </c>
      <c r="C62" s="38">
        <f t="shared" si="1"/>
        <v>-0.9504599999999628</v>
      </c>
      <c r="D62" s="96">
        <f t="shared" si="1"/>
        <v>-0.0013356365052639664</v>
      </c>
      <c r="E62" s="40">
        <f>G17</f>
        <v>0</v>
      </c>
    </row>
    <row r="63" spans="2:5" ht="14.25">
      <c r="B63" s="126" t="str">
        <f t="shared" si="1"/>
        <v>Надбання</v>
      </c>
      <c r="C63" s="38">
        <f t="shared" si="1"/>
        <v>-97.87</v>
      </c>
      <c r="D63" s="96">
        <f t="shared" si="1"/>
        <v>-0.11719701338852836</v>
      </c>
      <c r="E63" s="40">
        <f>G18</f>
        <v>0</v>
      </c>
    </row>
    <row r="64" spans="2:5" ht="14.25">
      <c r="B64" s="126" t="str">
        <f t="shared" si="1"/>
        <v>Аргентум</v>
      </c>
      <c r="C64" s="38">
        <f t="shared" si="1"/>
        <v>209.79478000000023</v>
      </c>
      <c r="D64" s="96">
        <f t="shared" si="1"/>
        <v>0.08379526054196379</v>
      </c>
      <c r="E64" s="40">
        <f>G19</f>
        <v>-7.311235894134553</v>
      </c>
    </row>
    <row r="65" spans="2:5" ht="14.25">
      <c r="B65" s="126" t="str">
        <f>B20</f>
        <v>КІНТО-Класичний</v>
      </c>
      <c r="C65" s="38">
        <f>C20</f>
        <v>541.7075899999999</v>
      </c>
      <c r="D65" s="96">
        <f>D20</f>
        <v>0.01843537801173316</v>
      </c>
      <c r="E65" s="40">
        <f>G20</f>
        <v>-7.32025472439373</v>
      </c>
    </row>
    <row r="66" spans="2:5" ht="14.25">
      <c r="B66" s="137" t="s">
        <v>58</v>
      </c>
      <c r="C66" s="138">
        <f>C21-SUM(C56:C65)</f>
        <v>816.6263673999988</v>
      </c>
      <c r="D66" s="139"/>
      <c r="E66" s="138">
        <f>G21-SUM(E56:E65)</f>
        <v>49.48305926404373</v>
      </c>
    </row>
    <row r="67" spans="2:5" ht="15">
      <c r="B67" s="135" t="s">
        <v>52</v>
      </c>
      <c r="C67" s="136">
        <f>SUM(C56:C66)</f>
        <v>4128.092906199999</v>
      </c>
      <c r="D67" s="136"/>
      <c r="E67" s="136">
        <f>SUM(E56:E66)</f>
        <v>1869.0989276599837</v>
      </c>
    </row>
  </sheetData>
  <mergeCells count="5">
    <mergeCell ref="A22:G22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7"/>
  <sheetViews>
    <sheetView zoomScale="80" zoomScaleNormal="80" workbookViewId="0" topLeftCell="A1">
      <selection activeCell="A20" sqref="A20:B25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27</v>
      </c>
      <c r="B1" s="68" t="s">
        <v>90</v>
      </c>
      <c r="C1" s="10"/>
    </row>
    <row r="2" spans="1:3" ht="14.25">
      <c r="A2" s="177" t="s">
        <v>24</v>
      </c>
      <c r="B2" s="178">
        <v>-0.1171970133885396</v>
      </c>
      <c r="C2" s="10"/>
    </row>
    <row r="3" spans="1:3" ht="14.25">
      <c r="A3" s="140" t="s">
        <v>75</v>
      </c>
      <c r="B3" s="147">
        <v>-0.0024927793275343335</v>
      </c>
      <c r="C3" s="10"/>
    </row>
    <row r="4" spans="1:3" ht="14.25">
      <c r="A4" s="140" t="s">
        <v>113</v>
      </c>
      <c r="B4" s="147">
        <v>-0.001335636505253368</v>
      </c>
      <c r="C4" s="10"/>
    </row>
    <row r="5" spans="1:3" ht="14.25">
      <c r="A5" s="140" t="s">
        <v>66</v>
      </c>
      <c r="B5" s="148">
        <v>0.0031412229106839717</v>
      </c>
      <c r="C5" s="10"/>
    </row>
    <row r="6" spans="1:3" ht="14.25">
      <c r="A6" s="140" t="s">
        <v>84</v>
      </c>
      <c r="B6" s="148">
        <v>0.004288057445745119</v>
      </c>
      <c r="C6" s="10"/>
    </row>
    <row r="7" spans="1:3" ht="14.25">
      <c r="A7" s="140" t="s">
        <v>86</v>
      </c>
      <c r="B7" s="148">
        <v>0.006340025834833618</v>
      </c>
      <c r="C7" s="10"/>
    </row>
    <row r="8" spans="1:3" ht="14.25">
      <c r="A8" s="140" t="s">
        <v>64</v>
      </c>
      <c r="B8" s="148">
        <v>0.006454002281990556</v>
      </c>
      <c r="C8" s="10"/>
    </row>
    <row r="9" spans="1:3" ht="14.25">
      <c r="A9" s="140" t="s">
        <v>20</v>
      </c>
      <c r="B9" s="148">
        <v>0.010032645153552844</v>
      </c>
      <c r="C9" s="10"/>
    </row>
    <row r="10" spans="1:3" ht="14.25">
      <c r="A10" s="140" t="s">
        <v>85</v>
      </c>
      <c r="B10" s="148">
        <v>0.011566737462879617</v>
      </c>
      <c r="C10" s="10"/>
    </row>
    <row r="11" spans="1:3" ht="14.25">
      <c r="A11" s="140" t="s">
        <v>106</v>
      </c>
      <c r="B11" s="148">
        <v>0.01759226954095494</v>
      </c>
      <c r="C11" s="10"/>
    </row>
    <row r="12" spans="1:3" ht="14.25">
      <c r="A12" s="141" t="s">
        <v>79</v>
      </c>
      <c r="B12" s="149">
        <v>0.01868437914315768</v>
      </c>
      <c r="C12" s="10"/>
    </row>
    <row r="13" spans="1:3" ht="14.25">
      <c r="A13" s="140" t="s">
        <v>83</v>
      </c>
      <c r="B13" s="148">
        <v>0.0201353871217107</v>
      </c>
      <c r="C13" s="10"/>
    </row>
    <row r="14" spans="1:3" ht="14.25">
      <c r="A14" s="140" t="s">
        <v>81</v>
      </c>
      <c r="B14" s="148">
        <v>0.029313315950589836</v>
      </c>
      <c r="C14" s="10"/>
    </row>
    <row r="15" spans="1:3" ht="14.25">
      <c r="A15" s="140" t="s">
        <v>129</v>
      </c>
      <c r="B15" s="148">
        <v>0.029634014027651423</v>
      </c>
      <c r="C15" s="10"/>
    </row>
    <row r="16" spans="1:3" ht="14.25">
      <c r="A16" s="140" t="s">
        <v>62</v>
      </c>
      <c r="B16" s="148">
        <v>0.04792921935230976</v>
      </c>
      <c r="C16" s="10"/>
    </row>
    <row r="17" spans="1:3" ht="14.25">
      <c r="A17" s="140" t="s">
        <v>26</v>
      </c>
      <c r="B17" s="148">
        <v>0.08668242004750071</v>
      </c>
      <c r="C17" s="10"/>
    </row>
    <row r="18" spans="1:3" ht="14.25">
      <c r="A18" s="140" t="s">
        <v>63</v>
      </c>
      <c r="B18" s="148">
        <v>0.09386745179603428</v>
      </c>
      <c r="C18" s="10"/>
    </row>
    <row r="19" spans="1:3" ht="14.25">
      <c r="A19" s="142" t="s">
        <v>32</v>
      </c>
      <c r="B19" s="147">
        <v>0.015566806991074574</v>
      </c>
      <c r="C19" s="10"/>
    </row>
    <row r="20" spans="1:3" ht="14.25">
      <c r="A20" s="142" t="s">
        <v>1</v>
      </c>
      <c r="B20" s="147">
        <v>0.08755938637105443</v>
      </c>
      <c r="C20" s="10"/>
    </row>
    <row r="21" spans="1:3" ht="14.25">
      <c r="A21" s="142" t="s">
        <v>0</v>
      </c>
      <c r="B21" s="147">
        <v>0.3274442826744315</v>
      </c>
      <c r="C21" s="58"/>
    </row>
    <row r="22" spans="1:3" ht="14.25">
      <c r="A22" s="142" t="s">
        <v>33</v>
      </c>
      <c r="B22" s="147">
        <v>-0.023941578379274908</v>
      </c>
      <c r="C22" s="9"/>
    </row>
    <row r="23" spans="1:3" ht="14.25">
      <c r="A23" s="142" t="s">
        <v>34</v>
      </c>
      <c r="B23" s="147">
        <v>-0.003968003497469952</v>
      </c>
      <c r="C23" s="74"/>
    </row>
    <row r="24" spans="1:3" ht="14.25">
      <c r="A24" s="142" t="s">
        <v>35</v>
      </c>
      <c r="B24" s="147">
        <v>0.010739726027397261</v>
      </c>
      <c r="C24" s="10"/>
    </row>
    <row r="25" spans="1:3" ht="15" thickBot="1">
      <c r="A25" s="143" t="s">
        <v>109</v>
      </c>
      <c r="B25" s="150">
        <v>-0.012752083899278843</v>
      </c>
      <c r="C25" s="10"/>
    </row>
    <row r="26" spans="2:3" ht="12.75">
      <c r="B26" s="10"/>
      <c r="C26" s="10"/>
    </row>
    <row r="27" ht="12.75">
      <c r="C27" s="10"/>
    </row>
    <row r="28" spans="2:3" ht="12.75">
      <c r="B28" s="10"/>
      <c r="C28" s="10"/>
    </row>
    <row r="29" ht="12.75">
      <c r="C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9" t="s">
        <v>119</v>
      </c>
      <c r="B1" s="179"/>
      <c r="C1" s="179"/>
      <c r="D1" s="179"/>
      <c r="E1" s="179"/>
      <c r="F1" s="179"/>
      <c r="G1" s="179"/>
      <c r="H1" s="179"/>
      <c r="I1" s="179"/>
      <c r="J1" s="179"/>
      <c r="K1" s="13"/>
      <c r="L1" s="14"/>
      <c r="M1" s="14"/>
    </row>
    <row r="2" spans="1:10" ht="30.75" thickBot="1">
      <c r="A2" s="15" t="s">
        <v>43</v>
      </c>
      <c r="B2" s="15" t="s">
        <v>27</v>
      </c>
      <c r="C2" s="44" t="s">
        <v>38</v>
      </c>
      <c r="D2" s="44" t="s">
        <v>39</v>
      </c>
      <c r="E2" s="44" t="s">
        <v>44</v>
      </c>
      <c r="F2" s="44" t="s">
        <v>45</v>
      </c>
      <c r="G2" s="44" t="s">
        <v>46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0" t="s">
        <v>110</v>
      </c>
      <c r="C3" s="111" t="s">
        <v>41</v>
      </c>
      <c r="D3" s="112" t="s">
        <v>112</v>
      </c>
      <c r="E3" s="113">
        <v>1590867.4201</v>
      </c>
      <c r="F3" s="114">
        <v>2801</v>
      </c>
      <c r="G3" s="113">
        <v>567.9640914316316</v>
      </c>
      <c r="H3" s="53">
        <v>1000</v>
      </c>
      <c r="I3" s="110" t="s">
        <v>22</v>
      </c>
      <c r="J3" s="115" t="s">
        <v>37</v>
      </c>
    </row>
    <row r="4" spans="1:10" ht="14.25" customHeight="1">
      <c r="A4" s="21">
        <v>2</v>
      </c>
      <c r="B4" s="110" t="s">
        <v>36</v>
      </c>
      <c r="C4" s="111" t="s">
        <v>41</v>
      </c>
      <c r="D4" s="112" t="s">
        <v>42</v>
      </c>
      <c r="E4" s="113">
        <v>1516403.09</v>
      </c>
      <c r="F4" s="114">
        <v>747</v>
      </c>
      <c r="G4" s="113">
        <v>2029.9907496653282</v>
      </c>
      <c r="H4" s="82">
        <v>1000</v>
      </c>
      <c r="I4" s="110" t="s">
        <v>25</v>
      </c>
      <c r="J4" s="115" t="s">
        <v>102</v>
      </c>
    </row>
    <row r="5" spans="1:10" ht="14.25">
      <c r="A5" s="21">
        <v>3</v>
      </c>
      <c r="B5" s="110" t="s">
        <v>72</v>
      </c>
      <c r="C5" s="111" t="s">
        <v>41</v>
      </c>
      <c r="D5" s="112" t="s">
        <v>42</v>
      </c>
      <c r="E5" s="113">
        <v>367429.36</v>
      </c>
      <c r="F5" s="114">
        <v>679</v>
      </c>
      <c r="G5" s="113">
        <v>541.1330780559647</v>
      </c>
      <c r="H5" s="53">
        <v>1000</v>
      </c>
      <c r="I5" s="110" t="s">
        <v>73</v>
      </c>
      <c r="J5" s="115" t="s">
        <v>50</v>
      </c>
    </row>
    <row r="6" spans="1:10" ht="15.75" thickBot="1">
      <c r="A6" s="180" t="s">
        <v>52</v>
      </c>
      <c r="B6" s="181"/>
      <c r="C6" s="116" t="s">
        <v>53</v>
      </c>
      <c r="D6" s="116" t="s">
        <v>53</v>
      </c>
      <c r="E6" s="98">
        <f>SUM(E3:E5)</f>
        <v>3474699.8701</v>
      </c>
      <c r="F6" s="99">
        <f>SUM(F3:F5)</f>
        <v>4227</v>
      </c>
      <c r="G6" s="116" t="s">
        <v>53</v>
      </c>
      <c r="H6" s="116" t="s">
        <v>53</v>
      </c>
      <c r="I6" s="116" t="s">
        <v>53</v>
      </c>
      <c r="J6" s="116" t="s">
        <v>53</v>
      </c>
    </row>
    <row r="7" spans="1:8" ht="14.25">
      <c r="A7" s="183"/>
      <c r="B7" s="183"/>
      <c r="C7" s="183"/>
      <c r="D7" s="183"/>
      <c r="E7" s="183"/>
      <c r="F7" s="183"/>
      <c r="G7" s="183"/>
      <c r="H7" s="183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5" t="s">
        <v>120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ht="15.75" customHeight="1" thickBot="1">
      <c r="A2" s="186" t="s">
        <v>43</v>
      </c>
      <c r="B2" s="102"/>
      <c r="C2" s="103"/>
      <c r="D2" s="104"/>
      <c r="E2" s="188" t="s">
        <v>71</v>
      </c>
      <c r="F2" s="188"/>
      <c r="G2" s="188"/>
      <c r="H2" s="188"/>
      <c r="I2" s="188"/>
      <c r="J2" s="188"/>
      <c r="K2" s="188"/>
    </row>
    <row r="3" spans="1:11" ht="45.75" thickBot="1">
      <c r="A3" s="187"/>
      <c r="B3" s="105" t="s">
        <v>27</v>
      </c>
      <c r="C3" s="26" t="s">
        <v>13</v>
      </c>
      <c r="D3" s="26" t="s">
        <v>14</v>
      </c>
      <c r="E3" s="17" t="s">
        <v>94</v>
      </c>
      <c r="F3" s="17" t="s">
        <v>103</v>
      </c>
      <c r="G3" s="17" t="s">
        <v>104</v>
      </c>
      <c r="H3" s="17" t="s">
        <v>92</v>
      </c>
      <c r="I3" s="17" t="s">
        <v>105</v>
      </c>
      <c r="J3" s="17" t="s">
        <v>54</v>
      </c>
      <c r="K3" s="18" t="s">
        <v>95</v>
      </c>
    </row>
    <row r="4" spans="1:11" ht="14.25" collapsed="1">
      <c r="A4" s="21">
        <v>1</v>
      </c>
      <c r="B4" s="27" t="s">
        <v>72</v>
      </c>
      <c r="C4" s="106">
        <v>38441</v>
      </c>
      <c r="D4" s="106">
        <v>38625</v>
      </c>
      <c r="E4" s="100">
        <v>-0.04104523041771191</v>
      </c>
      <c r="F4" s="100">
        <v>-0.052638852605786934</v>
      </c>
      <c r="G4" s="100">
        <v>-0.11911153698102817</v>
      </c>
      <c r="H4" s="100">
        <v>-0.2397356477843039</v>
      </c>
      <c r="I4" s="100">
        <v>-0.04923790759729274</v>
      </c>
      <c r="J4" s="107">
        <v>-0.45886692194403467</v>
      </c>
      <c r="K4" s="167">
        <v>-0.047639462321470205</v>
      </c>
    </row>
    <row r="5" spans="1:11" ht="14.25" collapsed="1">
      <c r="A5" s="21">
        <v>2</v>
      </c>
      <c r="B5" s="27" t="s">
        <v>110</v>
      </c>
      <c r="C5" s="106">
        <v>39048</v>
      </c>
      <c r="D5" s="106">
        <v>39140</v>
      </c>
      <c r="E5" s="100">
        <v>0.06157526194171714</v>
      </c>
      <c r="F5" s="100">
        <v>0.1554396436448735</v>
      </c>
      <c r="G5" s="100">
        <v>0.3209044849372946</v>
      </c>
      <c r="H5" s="100">
        <v>0.19099904739773876</v>
      </c>
      <c r="I5" s="100">
        <v>0.2521172186380831</v>
      </c>
      <c r="J5" s="107">
        <v>-0.43203590856838714</v>
      </c>
      <c r="K5" s="168">
        <v>-0.049383866972006474</v>
      </c>
    </row>
    <row r="6" spans="1:11" ht="14.25">
      <c r="A6" s="21">
        <v>3</v>
      </c>
      <c r="B6" s="27" t="s">
        <v>36</v>
      </c>
      <c r="C6" s="106">
        <v>39100</v>
      </c>
      <c r="D6" s="106">
        <v>39268</v>
      </c>
      <c r="E6" s="100">
        <v>-0.053715389495497035</v>
      </c>
      <c r="F6" s="100">
        <v>-0.04322982577996526</v>
      </c>
      <c r="G6" s="100">
        <v>0.005907292861199176</v>
      </c>
      <c r="H6" s="100">
        <v>0.12979003663016386</v>
      </c>
      <c r="I6" s="100">
        <v>-0.02419094126364074</v>
      </c>
      <c r="J6" s="107">
        <v>1.0299907496654743</v>
      </c>
      <c r="K6" s="168">
        <v>0.06763106793547125</v>
      </c>
    </row>
    <row r="7" spans="1:11" ht="15.75" thickBot="1">
      <c r="A7" s="151"/>
      <c r="B7" s="156" t="s">
        <v>107</v>
      </c>
      <c r="C7" s="157" t="s">
        <v>53</v>
      </c>
      <c r="D7" s="157" t="s">
        <v>53</v>
      </c>
      <c r="E7" s="158">
        <f>AVERAGE(E4:E6)</f>
        <v>-0.011061785990497267</v>
      </c>
      <c r="F7" s="158">
        <f>AVERAGE(F4:F6)</f>
        <v>0.019856988419707105</v>
      </c>
      <c r="G7" s="158">
        <f>AVERAGE(G4:G6)</f>
        <v>0.06923341360582187</v>
      </c>
      <c r="H7" s="158">
        <f>AVERAGE(H4:H6)</f>
        <v>0.027017812081199577</v>
      </c>
      <c r="I7" s="158">
        <f>AVERAGE(I4:I6)</f>
        <v>0.05956278992571654</v>
      </c>
      <c r="J7" s="157" t="s">
        <v>53</v>
      </c>
      <c r="K7" s="157" t="s">
        <v>53</v>
      </c>
    </row>
    <row r="8" spans="1:11" ht="14.25">
      <c r="A8" s="196" t="s">
        <v>96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</row>
    <row r="9" spans="1:11" ht="15" thickBo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1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5">
    <mergeCell ref="A9:K9"/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8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1" t="s">
        <v>121</v>
      </c>
      <c r="B1" s="191"/>
      <c r="C1" s="191"/>
      <c r="D1" s="191"/>
      <c r="E1" s="191"/>
      <c r="F1" s="191"/>
      <c r="G1" s="191"/>
    </row>
    <row r="2" spans="1:7" s="31" customFormat="1" ht="15.75" customHeight="1" thickBot="1">
      <c r="A2" s="186" t="s">
        <v>43</v>
      </c>
      <c r="B2" s="90"/>
      <c r="C2" s="192" t="s">
        <v>28</v>
      </c>
      <c r="D2" s="193"/>
      <c r="E2" s="192" t="s">
        <v>29</v>
      </c>
      <c r="F2" s="193"/>
      <c r="G2" s="91"/>
    </row>
    <row r="3" spans="1:7" s="31" customFormat="1" ht="45.75" thickBot="1">
      <c r="A3" s="187"/>
      <c r="B3" s="35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101</v>
      </c>
    </row>
    <row r="4" spans="1:7" s="31" customFormat="1" ht="14.25">
      <c r="A4" s="21">
        <v>1</v>
      </c>
      <c r="B4" s="37" t="s">
        <v>110</v>
      </c>
      <c r="C4" s="38">
        <v>92.2761499999999</v>
      </c>
      <c r="D4" s="100">
        <v>0.0615752619417317</v>
      </c>
      <c r="E4" s="39">
        <v>0</v>
      </c>
      <c r="F4" s="100">
        <v>0</v>
      </c>
      <c r="G4" s="40">
        <v>0</v>
      </c>
    </row>
    <row r="5" spans="1:7" s="31" customFormat="1" ht="14.25">
      <c r="A5" s="21">
        <v>2</v>
      </c>
      <c r="B5" s="37" t="s">
        <v>72</v>
      </c>
      <c r="C5" s="38">
        <v>-15.726730000000039</v>
      </c>
      <c r="D5" s="100">
        <v>-0.04104523041771315</v>
      </c>
      <c r="E5" s="39">
        <v>0</v>
      </c>
      <c r="F5" s="100">
        <v>0</v>
      </c>
      <c r="G5" s="40">
        <v>0</v>
      </c>
    </row>
    <row r="6" spans="1:7" s="31" customFormat="1" ht="14.25">
      <c r="A6" s="21">
        <v>3</v>
      </c>
      <c r="B6" s="37" t="s">
        <v>36</v>
      </c>
      <c r="C6" s="38">
        <v>-86.0778899999999</v>
      </c>
      <c r="D6" s="100">
        <v>-0.053715389495605684</v>
      </c>
      <c r="E6" s="39">
        <v>0</v>
      </c>
      <c r="F6" s="100">
        <v>0</v>
      </c>
      <c r="G6" s="40">
        <v>0</v>
      </c>
    </row>
    <row r="7" spans="1:7" s="31" customFormat="1" ht="15.75" thickBot="1">
      <c r="A7" s="117"/>
      <c r="B7" s="92" t="s">
        <v>52</v>
      </c>
      <c r="C7" s="118">
        <v>-9.528470000000041</v>
      </c>
      <c r="D7" s="97">
        <v>-0.0027347432687854683</v>
      </c>
      <c r="E7" s="94">
        <v>0</v>
      </c>
      <c r="F7" s="97">
        <v>0</v>
      </c>
      <c r="G7" s="95">
        <v>0</v>
      </c>
    </row>
    <row r="8" spans="1:11" s="31" customFormat="1" ht="15" customHeight="1" thickBot="1">
      <c r="A8" s="194"/>
      <c r="B8" s="194"/>
      <c r="C8" s="194"/>
      <c r="D8" s="194"/>
      <c r="E8" s="194"/>
      <c r="F8" s="194"/>
      <c r="G8" s="194"/>
      <c r="H8" s="7"/>
      <c r="I8" s="7"/>
      <c r="J8" s="7"/>
      <c r="K8" s="7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/>
    <row r="30" s="31" customFormat="1" ht="14.25"/>
    <row r="31" spans="8:9" s="31" customFormat="1" ht="14.25">
      <c r="H31" s="22"/>
      <c r="I31" s="22"/>
    </row>
    <row r="34" spans="2:5" ht="30.75" thickBot="1">
      <c r="B34" s="42" t="s">
        <v>27</v>
      </c>
      <c r="C34" s="35" t="s">
        <v>59</v>
      </c>
      <c r="D34" s="35" t="s">
        <v>60</v>
      </c>
      <c r="E34" s="36" t="s">
        <v>56</v>
      </c>
    </row>
    <row r="35" spans="1:5" ht="14.25">
      <c r="A35" s="22">
        <v>1</v>
      </c>
      <c r="B35" s="37" t="str">
        <f aca="true" t="shared" si="0" ref="B35:D36">B4</f>
        <v>ТАСК Український Капітал</v>
      </c>
      <c r="C35" s="122">
        <f t="shared" si="0"/>
        <v>92.2761499999999</v>
      </c>
      <c r="D35" s="100">
        <f t="shared" si="0"/>
        <v>0.0615752619417317</v>
      </c>
      <c r="E35" s="123">
        <f>G4</f>
        <v>0</v>
      </c>
    </row>
    <row r="36" spans="1:5" ht="14.25">
      <c r="A36" s="22">
        <v>2</v>
      </c>
      <c r="B36" s="37" t="str">
        <f t="shared" si="0"/>
        <v>Оптімум</v>
      </c>
      <c r="C36" s="122">
        <f t="shared" si="0"/>
        <v>-15.726730000000039</v>
      </c>
      <c r="D36" s="100">
        <f t="shared" si="0"/>
        <v>-0.04104523041771315</v>
      </c>
      <c r="E36" s="123">
        <f>G5</f>
        <v>0</v>
      </c>
    </row>
    <row r="37" spans="1:5" ht="14.25">
      <c r="A37" s="22">
        <v>3</v>
      </c>
      <c r="B37" s="37" t="str">
        <f>B6</f>
        <v>Збалансований фонд "Паритет"</v>
      </c>
      <c r="C37" s="122">
        <f>C6</f>
        <v>-86.0778899999999</v>
      </c>
      <c r="D37" s="100">
        <f>D6</f>
        <v>-0.053715389495605684</v>
      </c>
      <c r="E37" s="123">
        <f>G6</f>
        <v>0</v>
      </c>
    </row>
    <row r="38" spans="2:5" ht="14.25">
      <c r="B38" s="37"/>
      <c r="C38" s="122"/>
      <c r="D38" s="100"/>
      <c r="E38" s="123"/>
    </row>
  </sheetData>
  <mergeCells count="5">
    <mergeCell ref="A8:G8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27</v>
      </c>
      <c r="B1" s="68" t="s">
        <v>90</v>
      </c>
      <c r="C1" s="10"/>
      <c r="D1" s="10"/>
    </row>
    <row r="2" spans="1:4" ht="14.25">
      <c r="A2" s="27" t="s">
        <v>36</v>
      </c>
      <c r="B2" s="144">
        <v>-0.053715389495497035</v>
      </c>
      <c r="C2" s="10"/>
      <c r="D2" s="10"/>
    </row>
    <row r="3" spans="1:4" ht="14.25">
      <c r="A3" s="27" t="s">
        <v>72</v>
      </c>
      <c r="B3" s="144">
        <v>-0.04104523041771191</v>
      </c>
      <c r="C3" s="10"/>
      <c r="D3" s="10"/>
    </row>
    <row r="4" spans="1:4" ht="14.25">
      <c r="A4" s="27" t="s">
        <v>110</v>
      </c>
      <c r="B4" s="144">
        <v>0.06157526194171714</v>
      </c>
      <c r="C4" s="10"/>
      <c r="D4" s="10"/>
    </row>
    <row r="5" spans="1:4" ht="14.25">
      <c r="A5" s="27" t="s">
        <v>32</v>
      </c>
      <c r="B5" s="145">
        <v>-0.011061785990497267</v>
      </c>
      <c r="C5" s="10"/>
      <c r="D5" s="10"/>
    </row>
    <row r="6" spans="1:4" ht="14.25">
      <c r="A6" s="27" t="s">
        <v>1</v>
      </c>
      <c r="B6" s="145">
        <v>0.08755938637105443</v>
      </c>
      <c r="C6" s="10"/>
      <c r="D6" s="10"/>
    </row>
    <row r="7" spans="1:4" ht="14.25">
      <c r="A7" s="27" t="s">
        <v>0</v>
      </c>
      <c r="B7" s="145">
        <v>0.3274442826744315</v>
      </c>
      <c r="C7" s="10"/>
      <c r="D7" s="10"/>
    </row>
    <row r="8" spans="1:4" ht="14.25">
      <c r="A8" s="27" t="s">
        <v>33</v>
      </c>
      <c r="B8" s="145">
        <v>-0.023941578379274908</v>
      </c>
      <c r="C8" s="10"/>
      <c r="D8" s="10"/>
    </row>
    <row r="9" spans="1:4" ht="14.25">
      <c r="A9" s="27" t="s">
        <v>34</v>
      </c>
      <c r="B9" s="145">
        <v>-0.003968003497469952</v>
      </c>
      <c r="C9" s="10"/>
      <c r="D9" s="10"/>
    </row>
    <row r="10" spans="1:4" ht="14.25">
      <c r="A10" s="27" t="s">
        <v>35</v>
      </c>
      <c r="B10" s="145">
        <v>0.010739726027397261</v>
      </c>
      <c r="C10" s="10"/>
      <c r="D10" s="10"/>
    </row>
    <row r="11" spans="1:4" ht="15" thickBot="1">
      <c r="A11" s="76" t="s">
        <v>109</v>
      </c>
      <c r="B11" s="146">
        <v>-0.012752083899278843</v>
      </c>
      <c r="C11" s="10"/>
      <c r="D11" s="10"/>
    </row>
    <row r="12" spans="2:4" ht="12.75">
      <c r="B12" s="10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2018-05-10T08:44:45Z</dcterms:modified>
  <cp:category/>
  <cp:version/>
  <cp:contentType/>
  <cp:contentStatus/>
</cp:coreProperties>
</file>