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<sst xmlns="http://schemas.openxmlformats.org/spreadsheetml/2006/main" count="358" uniqueCount="129">
  <si>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</si>
  <si>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</si>
  <si>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</si>
  <si>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</si>
  <si>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</si>
  <si>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</si>
  <si>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</si>
  <si>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</si>
  <si>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</si>
  <si>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</si>
  <si>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</si>
  <si>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</si>
  <si>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</si>
  <si>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</si>
  <si>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</si>
  <si>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</si>
  <si>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</si>
  <si>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</si>
  <si>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</si>
  <si>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</si>
  <si>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</si>
  <si>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</si>
  <si>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</si>
  <si>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</si>
  <si>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</si>
  <si>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</si>
  <si>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</si>
  <si>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</si>
  <si>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</si>
  <si>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</si>
  <si>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</si>
  <si>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</si>
  <si>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</si>
  <si>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</si>
  <si>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</si>
  <si>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</si>
  <si>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</si>
  <si>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</si>
  <si>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</si>
  <si>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</si>
  <si>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</si>
  <si>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</si>
  <si>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</si>
  <si>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</si>
  <si>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</si>
  <si>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</si>
  <si>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</si>
  <si>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</si>
  <si>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</si>
  <si>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</si>
  <si>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</si>
  <si>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</si>
  <si>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</si>
  <si>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</si>
  <si>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</si>
  <si>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</si>
  <si>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</si>
  <si>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</si>
  <si>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</si>
  <si>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</si>
  <si>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</si>
  <si>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</si>
  <si>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</si>
  <si>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</si>
  <si>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</si>
  <si>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</si>
  <si>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</si>
  <si>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</si>
  <si>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</si>
  <si>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</si>
  <si>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</si>
  <si>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</si>
  <si>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</si>
  <si>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</si>
  <si>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</si>
  <si>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</si>
  <si>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</si>
  <si>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</si>
  <si>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</si>
  <si>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</si>
  <si>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</si>
  <si>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</si>
  <si>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</si>
  <si>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</si>
  <si>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</si>
  <si>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</si>
  <si>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</si>
  <si>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</si>
  <si>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</si>
  <si>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</si>
  <si>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</si>
  <si>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</si>
  <si>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</si>
  <si>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</si>
  <si>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</si>
  <si>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</si>
  <si>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</si>
  <si>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</si>
  <si>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</si>
  <si>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</si>
  <si>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</si>
  <si>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</si>
  <si>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</si>
  <si>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</si>
  <si>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</si>
  <si>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</si>
  <si>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КІНТО-Казначейський</t>
  </si>
  <si>
    <t>Середнє значення</t>
  </si>
  <si>
    <t>"Золотий" депозит (за офіційним курсом золота)</t>
  </si>
  <si>
    <t>WIG20 (Польща)</t>
  </si>
  <si>
    <t>травень</t>
  </si>
  <si>
    <t>червень</t>
  </si>
  <si>
    <t>3 місяці</t>
  </si>
  <si>
    <t>6 місяців  (з початку року)</t>
  </si>
  <si>
    <t>спец.</t>
  </si>
  <si>
    <t>ТАСК Український Капітал</t>
  </si>
  <si>
    <t>ТАСК Універсал</t>
  </si>
  <si>
    <t>ОТП Фонд Акцій</t>
  </si>
  <si>
    <t>ТОВ КУА "ОТП Капітал"</t>
  </si>
  <si>
    <t>http://otpcapital.com.ua/</t>
  </si>
  <si>
    <t>ОТП Класичний</t>
  </si>
  <si>
    <t>Індекс Української Біржі</t>
  </si>
  <si>
    <t>з початку 2019 року</t>
  </si>
  <si>
    <t>Бонум Оптімум</t>
  </si>
  <si>
    <t>ТОВ КУА "Бонум Груп"</t>
  </si>
  <si>
    <t>http://bonum-group.com/</t>
  </si>
  <si>
    <t>становив -439,64 тис. грн.</t>
  </si>
  <si>
    <t>** За наявними даними чистий притік/відтік становив -580,88 тис. грн. , але з урахуванням даних фондів, інформації за якими недостатньо для порівняння з минулим періодом, чистий притік/відтік</t>
  </si>
  <si>
    <t>н.д.**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</si>
</sst>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4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6" xfId="20" applyFont="1" applyFill="1" applyBorder="1" applyAlignment="1">
      <alignment horizontal="left" vertical="center" wrapTex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49" xfId="21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11" fillId="0" borderId="52" xfId="0" applyFont="1" applyFill="1" applyBorder="1" applyAlignment="1">
      <alignment horizontal="left" vertical="center" wrapText="1" shrinkToFit="1"/>
    </xf>
    <xf numFmtId="4" fontId="11" fillId="0" borderId="34" xfId="0" applyNumberFormat="1" applyFont="1" applyFill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wrapText="1" indent="1"/>
      <protection/>
    </xf>
    <xf numFmtId="4" fontId="11" fillId="0" borderId="35" xfId="0" applyNumberFormat="1" applyFont="1" applyFill="1" applyBorder="1" applyAlignment="1">
      <alignment horizontal="right" vertical="center" indent="1"/>
    </xf>
    <xf numFmtId="0" fontId="11" fillId="0" borderId="18" xfId="0" applyFont="1" applyFill="1" applyBorder="1" applyAlignment="1">
      <alignment horizontal="left" vertical="center" wrapText="1" shrinkToFit="1"/>
    </xf>
    <xf numFmtId="10" fontId="22" fillId="0" borderId="19" xfId="21" applyNumberFormat="1" applyFont="1" applyFill="1" applyBorder="1" applyAlignment="1">
      <alignment horizontal="right" vertical="center" wrapText="1" indent="1"/>
      <protection/>
    </xf>
    <xf numFmtId="4" fontId="11" fillId="0" borderId="20" xfId="0" applyNumberFormat="1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0" fillId="0" borderId="5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8384174"/>
        <c:axId val="8348703"/>
      </c:barChart>
      <c:catAx>
        <c:axId val="83841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8348703"/>
        <c:crosses val="autoZero"/>
        <c:auto val="1"/>
        <c:lblOffset val="0"/>
        <c:noMultiLvlLbl val="0"/>
      </c:catAx>
      <c:valAx>
        <c:axId val="8348703"/>
        <c:scaling>
          <c:orientation val="minMax"/>
          <c:max val="0.05"/>
          <c:min val="-0.05"/>
        </c:scaling>
        <c:axPos val="l"/>
        <c:delete val="0"/>
        <c:numFmt formatCode="0%" sourceLinked="0"/>
        <c:majorTickMark val="out"/>
        <c:minorTickMark val="none"/>
        <c:tickLblPos val="nextTo"/>
        <c:crossAx val="8384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8029464"/>
        <c:axId val="5156313"/>
      </c:barChart>
      <c:catAx>
        <c:axId val="8029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6313"/>
        <c:crosses val="autoZero"/>
        <c:auto val="0"/>
        <c:lblOffset val="100"/>
        <c:tickLblSkip val="1"/>
        <c:noMultiLvlLbl val="0"/>
      </c:catAx>
      <c:valAx>
        <c:axId val="5156313"/>
        <c:scaling>
          <c:orientation val="minMax"/>
          <c:max val="0.35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29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175"/>
          <c:w val="0.44575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969"/>
          <c:h val="0.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ВЧА'!$C$55:$C$65</c:f>
              <c:numCache/>
            </c:numRef>
          </c:val>
        </c:ser>
        <c:ser>
          <c:idx val="0"/>
          <c:order val="1"/>
          <c:tx>
            <c:strRef>
              <c:f>'В_динаміка ВЧА'!$E$54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ВЧА'!$E$55:$E$65</c:f>
              <c:numCache/>
            </c:numRef>
          </c:val>
        </c:ser>
        <c:overlap val="-30"/>
        <c:axId val="46406818"/>
        <c:axId val="15008179"/>
      </c:barChart>
      <c:lineChart>
        <c:grouping val="standard"/>
        <c:varyColors val="0"/>
        <c:ser>
          <c:idx val="2"/>
          <c:order val="2"/>
          <c:tx>
            <c:strRef>
              <c:f>'В_динаміка ВЧА'!$D$54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ВЧА'!$D$55:$D$64</c:f>
              <c:numCache/>
            </c:numRef>
          </c:val>
          <c:smooth val="0"/>
        </c:ser>
        <c:axId val="855884"/>
        <c:axId val="7702957"/>
      </c:lineChart>
      <c:catAx>
        <c:axId val="464068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5008179"/>
        <c:crosses val="autoZero"/>
        <c:auto val="0"/>
        <c:lblOffset val="40"/>
        <c:noMultiLvlLbl val="0"/>
      </c:catAx>
      <c:valAx>
        <c:axId val="15008179"/>
        <c:scaling>
          <c:orientation val="minMax"/>
          <c:max val="100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46406818"/>
        <c:crossesAt val="1"/>
        <c:crossBetween val="between"/>
        <c:dispUnits/>
        <c:majorUnit val="100"/>
        <c:minorUnit val="50"/>
      </c:valAx>
      <c:catAx>
        <c:axId val="855884"/>
        <c:scaling>
          <c:orientation val="minMax"/>
        </c:scaling>
        <c:axPos val="b"/>
        <c:delete val="1"/>
        <c:majorTickMark val="in"/>
        <c:minorTickMark val="none"/>
        <c:tickLblPos val="nextTo"/>
        <c:crossAx val="7702957"/>
        <c:crosses val="autoZero"/>
        <c:auto val="0"/>
        <c:lblOffset val="100"/>
        <c:noMultiLvlLbl val="0"/>
      </c:catAx>
      <c:valAx>
        <c:axId val="7702957"/>
        <c:scaling>
          <c:orientation val="minMax"/>
          <c:max val="0.4"/>
          <c:min val="-1"/>
        </c:scaling>
        <c:axPos val="l"/>
        <c:delete val="0"/>
        <c:numFmt formatCode="0%" sourceLinked="0"/>
        <c:majorTickMark val="in"/>
        <c:minorTickMark val="none"/>
        <c:tickLblPos val="nextTo"/>
        <c:crossAx val="8558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75"/>
          <c:y val="0.8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1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'В_діаграма(дох)'!$A$2:$A$22</c:f>
              <c:strCache/>
            </c:strRef>
          </c:cat>
          <c:val>
            <c:numRef>
              <c:f>'В_діаграма(дох)'!$B$2:$B$22</c:f>
              <c:numCache/>
            </c:numRef>
          </c:val>
        </c:ser>
        <c:gapWidth val="60"/>
        <c:axId val="2217750"/>
        <c:axId val="19959751"/>
      </c:barChart>
      <c:catAx>
        <c:axId val="2217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9751"/>
        <c:crosses val="autoZero"/>
        <c:auto val="0"/>
        <c:lblOffset val="0"/>
        <c:tickLblSkip val="1"/>
        <c:noMultiLvlLbl val="0"/>
      </c:catAx>
      <c:valAx>
        <c:axId val="19959751"/>
        <c:scaling>
          <c:orientation val="minMax"/>
          <c:max val="0.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/>
            </c:numRef>
          </c:val>
        </c:ser>
        <c:overlap val="-20"/>
        <c:axId val="45420032"/>
        <c:axId val="6127105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/>
            </c:numRef>
          </c:val>
          <c:smooth val="0"/>
        </c:ser>
        <c:axId val="55143946"/>
        <c:axId val="26533467"/>
      </c:lineChart>
      <c:catAx>
        <c:axId val="454200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127105"/>
        <c:crosses val="autoZero"/>
        <c:auto val="0"/>
        <c:lblOffset val="100"/>
        <c:noMultiLvlLbl val="0"/>
      </c:catAx>
      <c:valAx>
        <c:axId val="612710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420032"/>
        <c:crossesAt val="1"/>
        <c:crossBetween val="between"/>
        <c:dispUnits/>
      </c:valAx>
      <c:catAx>
        <c:axId val="55143946"/>
        <c:scaling>
          <c:orientation val="minMax"/>
        </c:scaling>
        <c:axPos val="b"/>
        <c:delete val="1"/>
        <c:majorTickMark val="in"/>
        <c:minorTickMark val="none"/>
        <c:tickLblPos val="nextTo"/>
        <c:crossAx val="26533467"/>
        <c:crosses val="autoZero"/>
        <c:auto val="0"/>
        <c:lblOffset val="100"/>
        <c:noMultiLvlLbl val="0"/>
      </c:catAx>
      <c:valAx>
        <c:axId val="2653346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1439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7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"/>
          <c:w val="0.964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37474612"/>
        <c:axId val="1727189"/>
      </c:barChart>
      <c:catAx>
        <c:axId val="37474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7189"/>
        <c:crosses val="autoZero"/>
        <c:auto val="0"/>
        <c:lblOffset val="100"/>
        <c:tickLblSkip val="1"/>
        <c:noMultiLvlLbl val="0"/>
      </c:catAx>
      <c:valAx>
        <c:axId val="1727189"/>
        <c:scaling>
          <c:orientation val="minMax"/>
          <c:max val="0.08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74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15544702"/>
        <c:axId val="5684591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51161320"/>
        <c:axId val="57798697"/>
      </c:lineChart>
      <c:catAx>
        <c:axId val="155447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684591"/>
        <c:crosses val="autoZero"/>
        <c:auto val="0"/>
        <c:lblOffset val="100"/>
        <c:noMultiLvlLbl val="0"/>
      </c:catAx>
      <c:valAx>
        <c:axId val="568459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544702"/>
        <c:crossesAt val="1"/>
        <c:crossBetween val="between"/>
        <c:dispUnits/>
      </c:valAx>
      <c:catAx>
        <c:axId val="51161320"/>
        <c:scaling>
          <c:orientation val="minMax"/>
        </c:scaling>
        <c:axPos val="b"/>
        <c:delete val="1"/>
        <c:majorTickMark val="in"/>
        <c:minorTickMark val="none"/>
        <c:tickLblPos val="nextTo"/>
        <c:crossAx val="57798697"/>
        <c:crosses val="autoZero"/>
        <c:auto val="0"/>
        <c:lblOffset val="100"/>
        <c:noMultiLvlLbl val="0"/>
      </c:catAx>
      <c:valAx>
        <c:axId val="57798697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1613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1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50426226"/>
        <c:axId val="51182851"/>
      </c:barChart>
      <c:catAx>
        <c:axId val="50426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2851"/>
        <c:crosses val="autoZero"/>
        <c:auto val="0"/>
        <c:lblOffset val="100"/>
        <c:tickLblSkip val="1"/>
        <c:noMultiLvlLbl val="0"/>
      </c:catAx>
      <c:valAx>
        <c:axId val="51182851"/>
        <c:scaling>
          <c:orientation val="minMax"/>
          <c:max val="0.08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26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245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7</xdr:col>
      <xdr:colOff>9525</xdr:colOff>
      <xdr:row>50</xdr:row>
      <xdr:rowOff>66675</xdr:rowOff>
    </xdr:to>
    <xdr:graphicFrame>
      <xdr:nvGraphicFramePr>
        <xdr:cNvPr id="1" name="Chart 7"/>
        <xdr:cNvGraphicFramePr/>
      </xdr:nvGraphicFramePr>
      <xdr:xfrm>
        <a:off x="57150" y="4991100"/>
        <a:ext cx="143922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190500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6105525" y="190500"/>
        <a:ext cx="10458450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104775</xdr:rowOff>
    </xdr:from>
    <xdr:to>
      <xdr:col>9</xdr:col>
      <xdr:colOff>619125</xdr:colOff>
      <xdr:row>31</xdr:row>
      <xdr:rowOff>47625</xdr:rowOff>
    </xdr:to>
    <xdr:graphicFrame>
      <xdr:nvGraphicFramePr>
        <xdr:cNvPr id="1" name="Chart 8"/>
        <xdr:cNvGraphicFramePr/>
      </xdr:nvGraphicFramePr>
      <xdr:xfrm>
        <a:off x="47625" y="2562225"/>
        <a:ext cx="155733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9</xdr:col>
      <xdr:colOff>647700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419100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6965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7" t="s">
        <v>98</v>
      </c>
      <c r="B1" s="77"/>
      <c r="C1" s="77"/>
      <c r="D1" s="78"/>
      <c r="E1" s="78"/>
      <c r="F1" s="78"/>
    </row>
    <row r="2" spans="1:9" ht="15.75" thickBot="1">
      <c r="A2" s="25" t="s">
        <v>58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1" t="s">
        <v>110</v>
      </c>
      <c r="B3" s="92">
        <v>0.008590359509224488</v>
      </c>
      <c r="C3" s="92">
        <v>0.024579896480820596</v>
      </c>
      <c r="D3" s="92">
        <v>-0.0043539586858404545</v>
      </c>
      <c r="E3" s="92">
        <v>-0.018158578013881432</v>
      </c>
      <c r="F3" s="92">
        <v>-0.0010420914958042538</v>
      </c>
      <c r="G3" s="60"/>
      <c r="H3" s="60"/>
      <c r="I3" s="2"/>
      <c r="J3" s="2"/>
      <c r="K3" s="2"/>
      <c r="L3" s="2"/>
    </row>
    <row r="4" spans="1:12" ht="14.25">
      <c r="A4" s="91" t="s">
        <v>111</v>
      </c>
      <c r="B4" s="92">
        <v>-0.04053192619612567</v>
      </c>
      <c r="C4" s="92">
        <v>-0.04713270743466125</v>
      </c>
      <c r="D4" s="92">
        <v>0.009528624174891896</v>
      </c>
      <c r="E4" s="92">
        <v>0.005985969605160697</v>
      </c>
      <c r="F4" s="92">
        <v>-0.018520249855787485</v>
      </c>
      <c r="G4" s="60"/>
      <c r="H4" s="60"/>
      <c r="I4" s="2"/>
      <c r="J4" s="2"/>
      <c r="K4" s="2"/>
      <c r="L4" s="2"/>
    </row>
    <row r="5" spans="1:12" ht="15" thickBot="1">
      <c r="A5" s="81" t="s">
        <v>122</v>
      </c>
      <c r="B5" s="82">
        <v>-0.031303632723112096</v>
      </c>
      <c r="C5" s="82">
        <v>-0.0309259606812744</v>
      </c>
      <c r="D5" s="82">
        <v>0.00658140253795</v>
      </c>
      <c r="E5" s="82">
        <v>-0.18636839306706726</v>
      </c>
      <c r="F5" s="82">
        <v>-0.04263323548264797</v>
      </c>
      <c r="G5" s="60"/>
      <c r="H5" s="60"/>
      <c r="I5" s="2"/>
      <c r="J5" s="2"/>
      <c r="K5" s="2"/>
      <c r="L5" s="2"/>
    </row>
    <row r="6" spans="1:14" ht="14.25">
      <c r="A6" s="75"/>
      <c r="B6" s="74"/>
      <c r="C6" s="74"/>
      <c r="D6" s="76"/>
      <c r="E6" s="76"/>
      <c r="F6" s="76"/>
      <c r="G6" s="10"/>
      <c r="J6" s="2"/>
      <c r="K6" s="2"/>
      <c r="L6" s="2"/>
      <c r="M6" s="2"/>
      <c r="N6" s="2"/>
    </row>
    <row r="7" spans="1:14" ht="14.25">
      <c r="A7" s="75"/>
      <c r="B7" s="76"/>
      <c r="C7" s="76"/>
      <c r="D7" s="76"/>
      <c r="E7" s="76"/>
      <c r="F7" s="76"/>
      <c r="J7" s="4"/>
      <c r="K7" s="4"/>
      <c r="L7" s="4"/>
      <c r="M7" s="4"/>
      <c r="N7" s="4"/>
    </row>
    <row r="8" spans="1:6" ht="14.25">
      <c r="A8" s="75"/>
      <c r="B8" s="76"/>
      <c r="C8" s="76"/>
      <c r="D8" s="76"/>
      <c r="E8" s="76"/>
      <c r="F8" s="76"/>
    </row>
    <row r="9" spans="1:6" ht="14.25">
      <c r="A9" s="75"/>
      <c r="B9" s="76"/>
      <c r="C9" s="76"/>
      <c r="D9" s="76"/>
      <c r="E9" s="76"/>
      <c r="F9" s="76"/>
    </row>
    <row r="10" spans="1:14" ht="14.25">
      <c r="A10" s="75"/>
      <c r="B10" s="76"/>
      <c r="C10" s="76"/>
      <c r="D10" s="76"/>
      <c r="E10" s="76"/>
      <c r="F10" s="76"/>
      <c r="N10" s="10"/>
    </row>
    <row r="11" spans="1:6" ht="14.25">
      <c r="A11" s="75"/>
      <c r="B11" s="76"/>
      <c r="C11" s="76"/>
      <c r="D11" s="76"/>
      <c r="E11" s="76"/>
      <c r="F11" s="76"/>
    </row>
    <row r="12" spans="1:6" ht="14.25">
      <c r="A12" s="75"/>
      <c r="B12" s="76"/>
      <c r="C12" s="76"/>
      <c r="D12" s="76"/>
      <c r="E12" s="76"/>
      <c r="F12" s="76"/>
    </row>
    <row r="13" spans="1:6" ht="14.25">
      <c r="A13" s="75"/>
      <c r="B13" s="76"/>
      <c r="C13" s="76"/>
      <c r="D13" s="76"/>
      <c r="E13" s="76"/>
      <c r="F13" s="76"/>
    </row>
    <row r="14" spans="1:6" ht="14.25">
      <c r="A14" s="75"/>
      <c r="B14" s="76"/>
      <c r="C14" s="76"/>
      <c r="D14" s="76"/>
      <c r="E14" s="76"/>
      <c r="F14" s="76"/>
    </row>
    <row r="15" spans="1:6" ht="14.25">
      <c r="A15" s="75"/>
      <c r="B15" s="76"/>
      <c r="C15" s="76"/>
      <c r="D15" s="76"/>
      <c r="E15" s="76"/>
      <c r="F15" s="76"/>
    </row>
    <row r="16" spans="1:6" ht="14.25">
      <c r="A16" s="75"/>
      <c r="B16" s="76"/>
      <c r="C16" s="76"/>
      <c r="D16" s="76"/>
      <c r="E16" s="76"/>
      <c r="F16" s="76"/>
    </row>
    <row r="17" spans="1:6" ht="14.25">
      <c r="A17" s="75"/>
      <c r="B17" s="76"/>
      <c r="C17" s="76"/>
      <c r="D17" s="76"/>
      <c r="E17" s="76"/>
      <c r="F17" s="76"/>
    </row>
    <row r="18" spans="1:6" ht="14.25">
      <c r="A18" s="75"/>
      <c r="B18" s="76"/>
      <c r="C18" s="76"/>
      <c r="D18" s="76"/>
      <c r="E18" s="76"/>
      <c r="F18" s="76"/>
    </row>
    <row r="19" spans="1:6" ht="14.25">
      <c r="A19" s="75"/>
      <c r="B19" s="76"/>
      <c r="C19" s="76"/>
      <c r="D19" s="76"/>
      <c r="E19" s="76"/>
      <c r="F19" s="76"/>
    </row>
    <row r="20" spans="1:6" ht="14.25">
      <c r="A20" s="75"/>
      <c r="B20" s="76"/>
      <c r="C20" s="76"/>
      <c r="D20" s="76"/>
      <c r="E20" s="76"/>
      <c r="F20" s="76"/>
    </row>
    <row r="21" spans="1:6" ht="15" thickBot="1">
      <c r="A21" s="75"/>
      <c r="B21" s="76"/>
      <c r="C21" s="76"/>
      <c r="D21" s="76"/>
      <c r="E21" s="76"/>
      <c r="F21" s="76"/>
    </row>
    <row r="22" spans="1:6" ht="30.75" thickBot="1">
      <c r="A22" s="25" t="s">
        <v>83</v>
      </c>
      <c r="B22" s="18" t="s">
        <v>88</v>
      </c>
      <c r="C22" s="18" t="s">
        <v>70</v>
      </c>
      <c r="D22" s="80"/>
      <c r="E22" s="76"/>
      <c r="F22" s="76"/>
    </row>
    <row r="23" spans="1:6" ht="14.25">
      <c r="A23" s="27" t="s">
        <v>1</v>
      </c>
      <c r="B23" s="28">
        <v>-0.04713270743466125</v>
      </c>
      <c r="C23" s="67">
        <v>-0.0309259606812744</v>
      </c>
      <c r="D23" s="80"/>
      <c r="E23" s="76"/>
      <c r="F23" s="76"/>
    </row>
    <row r="24" spans="1:6" ht="14.25">
      <c r="A24" s="27" t="s">
        <v>0</v>
      </c>
      <c r="B24" s="28">
        <v>-0.04053192619612567</v>
      </c>
      <c r="C24" s="67">
        <v>-0.031303632723112096</v>
      </c>
      <c r="D24" s="80"/>
      <c r="E24" s="76"/>
      <c r="F24" s="76"/>
    </row>
    <row r="25" spans="1:6" ht="28.5">
      <c r="A25" s="27" t="s">
        <v>5</v>
      </c>
      <c r="B25" s="28">
        <v>0.027660675475213115</v>
      </c>
      <c r="C25" s="67">
        <v>0.19446649825574402</v>
      </c>
      <c r="D25" s="80"/>
      <c r="E25" s="76"/>
      <c r="F25" s="76"/>
    </row>
    <row r="26" spans="1:6" ht="14.25">
      <c r="A26" s="27" t="s">
        <v>9</v>
      </c>
      <c r="B26" s="28">
        <v>0.03275199151117003</v>
      </c>
      <c r="C26" s="67">
        <v>0.06301096640131254</v>
      </c>
      <c r="D26" s="80"/>
      <c r="E26" s="76"/>
      <c r="F26" s="76"/>
    </row>
    <row r="27" spans="1:6" ht="14.25">
      <c r="A27" s="27" t="s">
        <v>7</v>
      </c>
      <c r="B27" s="28">
        <v>0.03685153406099939</v>
      </c>
      <c r="C27" s="67">
        <v>0.10271207029434337</v>
      </c>
      <c r="D27" s="80"/>
      <c r="E27" s="76"/>
      <c r="F27" s="76"/>
    </row>
    <row r="28" spans="1:6" ht="14.25">
      <c r="A28" s="27" t="s">
        <v>74</v>
      </c>
      <c r="B28" s="28">
        <v>0.03771390409442743</v>
      </c>
      <c r="C28" s="67">
        <v>0.1727157091371634</v>
      </c>
      <c r="D28" s="80"/>
      <c r="E28" s="76"/>
      <c r="F28" s="76"/>
    </row>
    <row r="29" spans="1:6" ht="14.25">
      <c r="A29" s="27" t="s">
        <v>109</v>
      </c>
      <c r="B29" s="28">
        <v>0.03945858322429685</v>
      </c>
      <c r="C29" s="67">
        <v>0.02241910191818608</v>
      </c>
      <c r="D29" s="80"/>
      <c r="E29" s="76"/>
      <c r="F29" s="76"/>
    </row>
    <row r="30" spans="1:6" ht="14.25">
      <c r="A30" s="27" t="s">
        <v>10</v>
      </c>
      <c r="B30" s="28">
        <v>0.05730102909223622</v>
      </c>
      <c r="C30" s="67">
        <v>0.17424443316387217</v>
      </c>
      <c r="D30" s="80"/>
      <c r="E30" s="76"/>
      <c r="F30" s="76"/>
    </row>
    <row r="31" spans="1:6" ht="14.25">
      <c r="A31" s="160" t="s">
        <v>8</v>
      </c>
      <c r="B31" s="28">
        <v>0.06102094747833631</v>
      </c>
      <c r="C31" s="67">
        <v>0.1191341034025768</v>
      </c>
      <c r="D31" s="80"/>
      <c r="E31" s="76"/>
      <c r="F31" s="76"/>
    </row>
    <row r="32" spans="1:6" ht="14.25">
      <c r="A32" s="27" t="s">
        <v>6</v>
      </c>
      <c r="B32" s="28">
        <v>0.06362587203776005</v>
      </c>
      <c r="C32" s="67">
        <v>0.18385932964858065</v>
      </c>
      <c r="D32" s="80"/>
      <c r="E32" s="76"/>
      <c r="F32" s="76"/>
    </row>
    <row r="33" spans="1:6" ht="14.25">
      <c r="A33" s="27" t="s">
        <v>12</v>
      </c>
      <c r="B33" s="28">
        <v>0.06893018320821498</v>
      </c>
      <c r="C33" s="67">
        <v>0.18345442403469403</v>
      </c>
      <c r="D33" s="80"/>
      <c r="E33" s="76"/>
      <c r="F33" s="76"/>
    </row>
    <row r="34" spans="1:6" ht="14.25">
      <c r="A34" s="161" t="s">
        <v>11</v>
      </c>
      <c r="B34" s="162">
        <v>0.07192895921183284</v>
      </c>
      <c r="C34" s="163">
        <v>0.15339080061051735</v>
      </c>
      <c r="D34" s="80"/>
      <c r="E34" s="76"/>
      <c r="F34" s="76"/>
    </row>
    <row r="35" spans="1:6" ht="15" thickBot="1">
      <c r="A35" s="164" t="s">
        <v>54</v>
      </c>
      <c r="B35" s="165">
        <v>0.07259010636396845</v>
      </c>
      <c r="C35" s="165">
        <v>0.29488899102360855</v>
      </c>
      <c r="D35" s="80"/>
      <c r="E35" s="76"/>
      <c r="F35" s="76"/>
    </row>
    <row r="36" spans="1:6" ht="14.25">
      <c r="A36" s="75"/>
      <c r="B36" s="76"/>
      <c r="C36" s="76"/>
      <c r="D36" s="80"/>
      <c r="E36" s="76"/>
      <c r="F36" s="76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3" t="s">
        <v>105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63</v>
      </c>
      <c r="G2" s="17" t="s">
        <v>64</v>
      </c>
      <c r="H2" s="18" t="s">
        <v>65</v>
      </c>
      <c r="I2" s="18" t="s">
        <v>16</v>
      </c>
      <c r="J2" s="18" t="s">
        <v>17</v>
      </c>
    </row>
    <row r="3" spans="1:11" ht="14.25" customHeight="1">
      <c r="A3" s="21">
        <v>1</v>
      </c>
      <c r="B3" s="114" t="s">
        <v>121</v>
      </c>
      <c r="C3" s="115" t="s">
        <v>39</v>
      </c>
      <c r="D3" s="116" t="s">
        <v>38</v>
      </c>
      <c r="E3" s="117">
        <v>12155074.33</v>
      </c>
      <c r="F3" s="118">
        <v>172950</v>
      </c>
      <c r="G3" s="117">
        <v>70.2808576467187</v>
      </c>
      <c r="H3" s="53">
        <v>100</v>
      </c>
      <c r="I3" s="114" t="s">
        <v>99</v>
      </c>
      <c r="J3" s="119" t="s">
        <v>76</v>
      </c>
      <c r="K3" s="49"/>
    </row>
    <row r="4" spans="1:11" ht="14.25">
      <c r="A4" s="21">
        <v>2</v>
      </c>
      <c r="B4" s="114" t="s">
        <v>116</v>
      </c>
      <c r="C4" s="115" t="s">
        <v>39</v>
      </c>
      <c r="D4" s="116" t="s">
        <v>38</v>
      </c>
      <c r="E4" s="117">
        <v>950311.0501</v>
      </c>
      <c r="F4" s="118">
        <v>648</v>
      </c>
      <c r="G4" s="117">
        <v>1466.5293983024692</v>
      </c>
      <c r="H4" s="53">
        <v>5000</v>
      </c>
      <c r="I4" s="114" t="s">
        <v>21</v>
      </c>
      <c r="J4" s="119" t="s">
        <v>35</v>
      </c>
      <c r="K4" s="50"/>
    </row>
    <row r="5" spans="1:10" ht="15.75" thickBot="1">
      <c r="A5" s="174" t="s">
        <v>49</v>
      </c>
      <c r="B5" s="175"/>
      <c r="C5" s="120" t="s">
        <v>50</v>
      </c>
      <c r="D5" s="120" t="s">
        <v>50</v>
      </c>
      <c r="E5" s="102">
        <f>SUM(E3:E4)</f>
        <v>13105385.3801</v>
      </c>
      <c r="F5" s="103">
        <f>SUM(F3:F4)</f>
        <v>173598</v>
      </c>
      <c r="G5" s="120" t="s">
        <v>50</v>
      </c>
      <c r="H5" s="120" t="s">
        <v>50</v>
      </c>
      <c r="I5" s="120" t="s">
        <v>50</v>
      </c>
      <c r="J5" s="120" t="s">
        <v>50</v>
      </c>
    </row>
  </sheetData>
  <mergeCells count="2">
    <mergeCell ref="A1:J1"/>
    <mergeCell ref="A5:B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1" customFormat="1" ht="16.5" thickBot="1">
      <c r="A1" s="185" t="s">
        <v>97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22" customFormat="1" ht="15.75" customHeight="1" thickBot="1">
      <c r="A2" s="178" t="s">
        <v>41</v>
      </c>
      <c r="B2" s="106"/>
      <c r="C2" s="107"/>
      <c r="D2" s="108"/>
      <c r="E2" s="180" t="s">
        <v>67</v>
      </c>
      <c r="F2" s="180"/>
      <c r="G2" s="180"/>
      <c r="H2" s="180"/>
      <c r="I2" s="180"/>
      <c r="J2" s="180"/>
    </row>
    <row r="3" spans="1:10" s="22" customFormat="1" ht="60.75" thickBot="1">
      <c r="A3" s="179"/>
      <c r="B3" s="109" t="s">
        <v>25</v>
      </c>
      <c r="C3" s="26" t="s">
        <v>13</v>
      </c>
      <c r="D3" s="26" t="s">
        <v>14</v>
      </c>
      <c r="E3" s="17" t="s">
        <v>93</v>
      </c>
      <c r="F3" s="17" t="s">
        <v>112</v>
      </c>
      <c r="G3" s="17" t="s">
        <v>113</v>
      </c>
      <c r="H3" s="17" t="s">
        <v>87</v>
      </c>
      <c r="I3" s="17" t="s">
        <v>51</v>
      </c>
      <c r="J3" s="17" t="s">
        <v>94</v>
      </c>
    </row>
    <row r="4" spans="1:10" s="22" customFormat="1" ht="14.25" collapsed="1">
      <c r="A4" s="21">
        <v>1</v>
      </c>
      <c r="B4" s="27" t="s">
        <v>116</v>
      </c>
      <c r="C4" s="110">
        <v>38945</v>
      </c>
      <c r="D4" s="110">
        <v>39016</v>
      </c>
      <c r="E4" s="104">
        <v>-0.012703633480235177</v>
      </c>
      <c r="F4" s="104">
        <v>-0.0251587665822407</v>
      </c>
      <c r="G4" s="104">
        <v>-0.10468208890240094</v>
      </c>
      <c r="H4" s="104">
        <v>-0.060510683167310675</v>
      </c>
      <c r="I4" s="104">
        <v>-0.7066941203394987</v>
      </c>
      <c r="J4" s="111">
        <v>-0.09222189864040686</v>
      </c>
    </row>
    <row r="5" spans="1:10" s="22" customFormat="1" ht="14.25" collapsed="1">
      <c r="A5" s="21">
        <v>2</v>
      </c>
      <c r="B5" s="27" t="s">
        <v>121</v>
      </c>
      <c r="C5" s="110">
        <v>40555</v>
      </c>
      <c r="D5" s="110">
        <v>40626</v>
      </c>
      <c r="E5" s="104">
        <v>-0.024336866231339793</v>
      </c>
      <c r="F5" s="104">
        <v>-0.03056583480736974</v>
      </c>
      <c r="G5" s="104">
        <v>0.019415617937105</v>
      </c>
      <c r="H5" s="104">
        <v>0.19686919563105643</v>
      </c>
      <c r="I5" s="104">
        <v>-0.29719142353279127</v>
      </c>
      <c r="J5" s="111">
        <v>-0.04176908752371211</v>
      </c>
    </row>
    <row r="6" spans="1:10" s="22" customFormat="1" ht="15.75" collapsed="1" thickBot="1">
      <c r="A6" s="21"/>
      <c r="B6" s="153" t="s">
        <v>107</v>
      </c>
      <c r="C6" s="154" t="s">
        <v>50</v>
      </c>
      <c r="D6" s="154" t="s">
        <v>50</v>
      </c>
      <c r="E6" s="155">
        <f>AVERAGE(E4:E5)</f>
        <v>-0.018520249855787485</v>
      </c>
      <c r="F6" s="155">
        <f>AVERAGE(F4:F5)</f>
        <v>-0.02786230069480522</v>
      </c>
      <c r="G6" s="155">
        <f>AVERAGE(G4:G5)</f>
        <v>-0.04263323548264797</v>
      </c>
      <c r="H6" s="155">
        <f>AVERAGE(H4:H5)</f>
        <v>0.06817925623187288</v>
      </c>
      <c r="I6" s="154" t="s">
        <v>50</v>
      </c>
      <c r="J6" s="154" t="s">
        <v>50</v>
      </c>
    </row>
    <row r="7" spans="1:10" s="22" customFormat="1" ht="14.25">
      <c r="A7" s="187" t="s">
        <v>95</v>
      </c>
      <c r="B7" s="187"/>
      <c r="C7" s="187"/>
      <c r="D7" s="187"/>
      <c r="E7" s="187"/>
      <c r="F7" s="187"/>
      <c r="G7" s="187"/>
      <c r="H7" s="187"/>
      <c r="I7" s="187"/>
      <c r="J7" s="187"/>
    </row>
    <row r="8" spans="3:4" s="22" customFormat="1" ht="15.75" customHeight="1">
      <c r="C8" s="66"/>
      <c r="D8" s="66"/>
    </row>
    <row r="9" spans="2:8" ht="14.25">
      <c r="B9" s="29"/>
      <c r="C9" s="112"/>
      <c r="E9" s="112"/>
      <c r="F9" s="112"/>
      <c r="G9" s="112"/>
      <c r="H9" s="112"/>
    </row>
    <row r="10" spans="2:5" ht="14.25">
      <c r="B10" s="29"/>
      <c r="C10" s="112"/>
      <c r="E10" s="112"/>
    </row>
    <row r="11" spans="5:6" ht="14.25">
      <c r="E11" s="112"/>
      <c r="F11" s="112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5"/>
  <sheetViews>
    <sheetView zoomScale="85" zoomScaleNormal="85" workbookViewId="0" topLeftCell="A1">
      <selection activeCell="C6" sqref="C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91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1" t="s">
        <v>41</v>
      </c>
      <c r="B2" s="94"/>
      <c r="C2" s="183" t="s">
        <v>26</v>
      </c>
      <c r="D2" s="188"/>
      <c r="E2" s="189" t="s">
        <v>66</v>
      </c>
      <c r="F2" s="190"/>
      <c r="G2" s="95"/>
    </row>
    <row r="3" spans="1:7" s="29" customFormat="1" ht="45.75" thickBot="1">
      <c r="A3" s="179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101</v>
      </c>
    </row>
    <row r="4" spans="1:7" s="29" customFormat="1" ht="14.25">
      <c r="A4" s="21">
        <v>1</v>
      </c>
      <c r="B4" s="37" t="s">
        <v>116</v>
      </c>
      <c r="C4" s="38">
        <v>-12.22773999999999</v>
      </c>
      <c r="D4" s="104">
        <v>-0.012703633480298106</v>
      </c>
      <c r="E4" s="39">
        <v>0</v>
      </c>
      <c r="F4" s="104">
        <v>0</v>
      </c>
      <c r="G4" s="40">
        <v>0</v>
      </c>
    </row>
    <row r="5" spans="1:7" s="29" customFormat="1" ht="14.25">
      <c r="A5" s="21">
        <v>2</v>
      </c>
      <c r="B5" s="37" t="s">
        <v>121</v>
      </c>
      <c r="C5" s="38">
        <v>-303.19524000000024</v>
      </c>
      <c r="D5" s="104">
        <v>-0.02433686623141517</v>
      </c>
      <c r="E5" s="39">
        <v>0</v>
      </c>
      <c r="F5" s="104">
        <v>0</v>
      </c>
      <c r="G5" s="40">
        <v>0</v>
      </c>
    </row>
    <row r="6" spans="1:7" s="29" customFormat="1" ht="15.75" thickBot="1">
      <c r="A6" s="124"/>
      <c r="B6" s="96" t="s">
        <v>49</v>
      </c>
      <c r="C6" s="97">
        <v>-315.4229800000002</v>
      </c>
      <c r="D6" s="101">
        <v>-0.02350253215281363</v>
      </c>
      <c r="E6" s="98">
        <v>0</v>
      </c>
      <c r="F6" s="101">
        <v>0</v>
      </c>
      <c r="G6" s="125">
        <v>0</v>
      </c>
    </row>
    <row r="7" s="29" customFormat="1" ht="14.25">
      <c r="D7" s="6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4"/>
      <c r="C28" s="84"/>
      <c r="D28" s="85"/>
      <c r="E28" s="84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25</v>
      </c>
      <c r="C34" s="35" t="s">
        <v>56</v>
      </c>
      <c r="D34" s="35" t="s">
        <v>57</v>
      </c>
      <c r="E34" s="36" t="s">
        <v>53</v>
      </c>
    </row>
    <row r="35" spans="2:5" s="29" customFormat="1" ht="14.25">
      <c r="B35" s="166" t="str">
        <f aca="true" t="shared" si="0" ref="B35:D36">B4</f>
        <v>ТАСК Універсал</v>
      </c>
      <c r="C35" s="167">
        <f t="shared" si="0"/>
        <v>-12.22773999999999</v>
      </c>
      <c r="D35" s="168">
        <f t="shared" si="0"/>
        <v>-0.012703633480298106</v>
      </c>
      <c r="E35" s="169">
        <f>G4</f>
        <v>0</v>
      </c>
    </row>
    <row r="36" spans="2:6" ht="14.25">
      <c r="B36" s="170" t="str">
        <f t="shared" si="0"/>
        <v>Індекс Української Біржі</v>
      </c>
      <c r="C36" s="159">
        <f t="shared" si="0"/>
        <v>-303.19524000000024</v>
      </c>
      <c r="D36" s="171">
        <f t="shared" si="0"/>
        <v>-0.02433686623141517</v>
      </c>
      <c r="E36" s="172">
        <f>G5</f>
        <v>0</v>
      </c>
      <c r="F36" s="19"/>
    </row>
    <row r="37" spans="2:6" ht="14.25">
      <c r="B37" s="29"/>
      <c r="C37" s="29"/>
      <c r="D37" s="6"/>
      <c r="E37" s="19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4" ht="14.25">
      <c r="B43" s="29"/>
      <c r="C43" s="29"/>
      <c r="D43" s="6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25</v>
      </c>
      <c r="B1" s="69" t="s">
        <v>85</v>
      </c>
      <c r="C1" s="10"/>
      <c r="D1" s="10"/>
    </row>
    <row r="2" spans="1:4" ht="14.25">
      <c r="A2" s="27" t="s">
        <v>121</v>
      </c>
      <c r="B2" s="142">
        <v>-0.024336866231339793</v>
      </c>
      <c r="C2" s="10"/>
      <c r="D2" s="10"/>
    </row>
    <row r="3" spans="1:4" ht="14.25">
      <c r="A3" s="27" t="s">
        <v>116</v>
      </c>
      <c r="B3" s="143">
        <v>-0.012703633480235177</v>
      </c>
      <c r="C3" s="10"/>
      <c r="D3" s="10"/>
    </row>
    <row r="4" spans="1:4" ht="14.25">
      <c r="A4" s="27" t="s">
        <v>30</v>
      </c>
      <c r="B4" s="143">
        <v>-0.018520249855787485</v>
      </c>
      <c r="C4" s="10"/>
      <c r="D4" s="10"/>
    </row>
    <row r="5" spans="1:4" ht="14.25">
      <c r="A5" s="27" t="s">
        <v>1</v>
      </c>
      <c r="B5" s="143">
        <v>-0.04713270743466125</v>
      </c>
      <c r="C5" s="10"/>
      <c r="D5" s="10"/>
    </row>
    <row r="6" spans="1:4" ht="14.25">
      <c r="A6" s="27" t="s">
        <v>0</v>
      </c>
      <c r="B6" s="143">
        <v>-0.04053192619612567</v>
      </c>
      <c r="C6" s="10"/>
      <c r="D6" s="10"/>
    </row>
    <row r="7" spans="1:4" ht="14.25">
      <c r="A7" s="27" t="s">
        <v>31</v>
      </c>
      <c r="B7" s="143">
        <v>-0.004501997335693009</v>
      </c>
      <c r="C7" s="10"/>
      <c r="D7" s="10"/>
    </row>
    <row r="8" spans="1:4" ht="14.25">
      <c r="A8" s="27" t="s">
        <v>32</v>
      </c>
      <c r="B8" s="143">
        <v>-0.024838674450100573</v>
      </c>
      <c r="C8" s="10"/>
      <c r="D8" s="10"/>
    </row>
    <row r="9" spans="1:4" ht="14.25">
      <c r="A9" s="27" t="s">
        <v>33</v>
      </c>
      <c r="B9" s="143">
        <v>0.002367123287671233</v>
      </c>
      <c r="C9" s="10"/>
      <c r="D9" s="10"/>
    </row>
    <row r="10" spans="1:4" ht="15" thickBot="1">
      <c r="A10" s="81" t="s">
        <v>108</v>
      </c>
      <c r="B10" s="144">
        <v>0.0749538455991372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5" zoomScaleNormal="85" workbookViewId="0" topLeftCell="A1">
      <selection activeCell="C27" sqref="C27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3" t="s">
        <v>103</v>
      </c>
      <c r="B1" s="173"/>
      <c r="C1" s="173"/>
      <c r="D1" s="173"/>
      <c r="E1" s="173"/>
      <c r="F1" s="173"/>
      <c r="G1" s="173"/>
      <c r="H1" s="173"/>
      <c r="I1" s="13"/>
    </row>
    <row r="2" spans="1:9" ht="30.75" thickBot="1">
      <c r="A2" s="15" t="s">
        <v>41</v>
      </c>
      <c r="B2" s="16" t="s">
        <v>86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7" t="s">
        <v>75</v>
      </c>
      <c r="C3" s="88">
        <v>31221170.26</v>
      </c>
      <c r="D3" s="89">
        <v>48543</v>
      </c>
      <c r="E3" s="88">
        <v>643.1652403024124</v>
      </c>
      <c r="F3" s="89">
        <v>100</v>
      </c>
      <c r="G3" s="87" t="s">
        <v>99</v>
      </c>
      <c r="H3" s="90" t="s">
        <v>76</v>
      </c>
      <c r="I3" s="19"/>
    </row>
    <row r="4" spans="1:9" ht="14.25">
      <c r="A4" s="21">
        <v>2</v>
      </c>
      <c r="B4" s="87" t="s">
        <v>117</v>
      </c>
      <c r="C4" s="88">
        <v>11884836.75</v>
      </c>
      <c r="D4" s="89">
        <v>8098258</v>
      </c>
      <c r="E4" s="88">
        <v>1.4675794164621576</v>
      </c>
      <c r="F4" s="89">
        <v>1</v>
      </c>
      <c r="G4" s="87" t="s">
        <v>118</v>
      </c>
      <c r="H4" s="90" t="s">
        <v>119</v>
      </c>
      <c r="I4" s="19"/>
    </row>
    <row r="5" spans="1:9" ht="14.25" customHeight="1">
      <c r="A5" s="21">
        <v>3</v>
      </c>
      <c r="B5" s="87" t="s">
        <v>80</v>
      </c>
      <c r="C5" s="88">
        <v>7355297.66</v>
      </c>
      <c r="D5" s="89">
        <v>2094</v>
      </c>
      <c r="E5" s="88">
        <v>3512.558576886342</v>
      </c>
      <c r="F5" s="89">
        <v>1000</v>
      </c>
      <c r="G5" s="87" t="s">
        <v>19</v>
      </c>
      <c r="H5" s="90" t="s">
        <v>46</v>
      </c>
      <c r="I5" s="19"/>
    </row>
    <row r="6" spans="1:9" ht="14.25">
      <c r="A6" s="21">
        <v>4</v>
      </c>
      <c r="B6" s="87" t="s">
        <v>77</v>
      </c>
      <c r="C6" s="88">
        <v>5486669.51</v>
      </c>
      <c r="D6" s="89">
        <v>4328</v>
      </c>
      <c r="E6" s="88">
        <v>1267.7147666358594</v>
      </c>
      <c r="F6" s="89">
        <v>1000</v>
      </c>
      <c r="G6" s="87" t="s">
        <v>99</v>
      </c>
      <c r="H6" s="90" t="s">
        <v>76</v>
      </c>
      <c r="I6" s="19"/>
    </row>
    <row r="7" spans="1:9" ht="14.25" customHeight="1">
      <c r="A7" s="21">
        <v>5</v>
      </c>
      <c r="B7" s="87" t="s">
        <v>120</v>
      </c>
      <c r="C7" s="88">
        <v>5165686.15</v>
      </c>
      <c r="D7" s="89">
        <v>1401</v>
      </c>
      <c r="E7" s="88">
        <v>3687.142148465382</v>
      </c>
      <c r="F7" s="89">
        <v>1000</v>
      </c>
      <c r="G7" s="87" t="s">
        <v>118</v>
      </c>
      <c r="H7" s="90" t="s">
        <v>119</v>
      </c>
      <c r="I7" s="19"/>
    </row>
    <row r="8" spans="1:9" ht="14.25">
      <c r="A8" s="21">
        <v>6</v>
      </c>
      <c r="B8" s="87" t="s">
        <v>59</v>
      </c>
      <c r="C8" s="88">
        <v>5104668.9801</v>
      </c>
      <c r="D8" s="89">
        <v>3571</v>
      </c>
      <c r="E8" s="88">
        <v>1429.478851890227</v>
      </c>
      <c r="F8" s="89">
        <v>1000</v>
      </c>
      <c r="G8" s="87" t="s">
        <v>78</v>
      </c>
      <c r="H8" s="90" t="s">
        <v>84</v>
      </c>
      <c r="I8" s="19"/>
    </row>
    <row r="9" spans="1:9" ht="14.25">
      <c r="A9" s="21">
        <v>7</v>
      </c>
      <c r="B9" s="87" t="s">
        <v>62</v>
      </c>
      <c r="C9" s="88">
        <v>4226090.07</v>
      </c>
      <c r="D9" s="89">
        <v>1256</v>
      </c>
      <c r="E9" s="88">
        <v>3364.721393312102</v>
      </c>
      <c r="F9" s="89">
        <v>1000</v>
      </c>
      <c r="G9" s="87" t="s">
        <v>45</v>
      </c>
      <c r="H9" s="90" t="s">
        <v>61</v>
      </c>
      <c r="I9" s="19"/>
    </row>
    <row r="10" spans="1:9" ht="14.25">
      <c r="A10" s="21">
        <v>8</v>
      </c>
      <c r="B10" s="87" t="s">
        <v>60</v>
      </c>
      <c r="C10" s="88">
        <v>3293249.38</v>
      </c>
      <c r="D10" s="89">
        <v>678</v>
      </c>
      <c r="E10" s="88">
        <v>4857.2999705014745</v>
      </c>
      <c r="F10" s="89">
        <v>1000</v>
      </c>
      <c r="G10" s="87" t="s">
        <v>18</v>
      </c>
      <c r="H10" s="90" t="s">
        <v>61</v>
      </c>
      <c r="I10" s="19"/>
    </row>
    <row r="11" spans="1:9" ht="14.25">
      <c r="A11" s="21">
        <v>9</v>
      </c>
      <c r="B11" s="87" t="s">
        <v>106</v>
      </c>
      <c r="C11" s="88">
        <v>2664066.97</v>
      </c>
      <c r="D11" s="89">
        <v>11147</v>
      </c>
      <c r="E11" s="88">
        <v>238.99407643312105</v>
      </c>
      <c r="F11" s="89">
        <v>100</v>
      </c>
      <c r="G11" s="87" t="s">
        <v>99</v>
      </c>
      <c r="H11" s="90" t="s">
        <v>76</v>
      </c>
      <c r="I11" s="19"/>
    </row>
    <row r="12" spans="1:9" ht="14.25">
      <c r="A12" s="21">
        <v>10</v>
      </c>
      <c r="B12" s="87" t="s">
        <v>82</v>
      </c>
      <c r="C12" s="88">
        <v>1672826.09</v>
      </c>
      <c r="D12" s="89">
        <v>578</v>
      </c>
      <c r="E12" s="88">
        <v>2894.1627854671283</v>
      </c>
      <c r="F12" s="89">
        <v>1000</v>
      </c>
      <c r="G12" s="87" t="s">
        <v>19</v>
      </c>
      <c r="H12" s="90" t="s">
        <v>46</v>
      </c>
      <c r="I12" s="19"/>
    </row>
    <row r="13" spans="1:9" ht="14.25">
      <c r="A13" s="21">
        <v>11</v>
      </c>
      <c r="B13" s="87" t="s">
        <v>71</v>
      </c>
      <c r="C13" s="88">
        <v>1204188.88</v>
      </c>
      <c r="D13" s="89">
        <v>924</v>
      </c>
      <c r="E13" s="88">
        <v>1303.2347186147185</v>
      </c>
      <c r="F13" s="89">
        <v>1000</v>
      </c>
      <c r="G13" s="87" t="s">
        <v>72</v>
      </c>
      <c r="H13" s="90" t="s">
        <v>73</v>
      </c>
      <c r="I13" s="19"/>
    </row>
    <row r="14" spans="1:9" ht="14.25">
      <c r="A14" s="21">
        <v>12</v>
      </c>
      <c r="B14" s="87" t="s">
        <v>81</v>
      </c>
      <c r="C14" s="88">
        <v>1158886.54</v>
      </c>
      <c r="D14" s="89">
        <v>379</v>
      </c>
      <c r="E14" s="88">
        <v>3057.7481266490768</v>
      </c>
      <c r="F14" s="89">
        <v>1000</v>
      </c>
      <c r="G14" s="87" t="s">
        <v>19</v>
      </c>
      <c r="H14" s="90" t="s">
        <v>46</v>
      </c>
      <c r="I14" s="19"/>
    </row>
    <row r="15" spans="1:9" ht="14.25">
      <c r="A15" s="21">
        <v>13</v>
      </c>
      <c r="B15" s="87" t="s">
        <v>20</v>
      </c>
      <c r="C15" s="88">
        <v>1122741.61</v>
      </c>
      <c r="D15" s="89">
        <v>953</v>
      </c>
      <c r="E15" s="88">
        <v>1178.1129171038826</v>
      </c>
      <c r="F15" s="89">
        <v>1000</v>
      </c>
      <c r="G15" s="87" t="s">
        <v>21</v>
      </c>
      <c r="H15" s="90" t="s">
        <v>35</v>
      </c>
      <c r="I15" s="19"/>
    </row>
    <row r="16" spans="1:9" ht="14.25">
      <c r="A16" s="21">
        <v>14</v>
      </c>
      <c r="B16" s="87" t="s">
        <v>79</v>
      </c>
      <c r="C16" s="88">
        <v>1081288.3</v>
      </c>
      <c r="D16" s="89">
        <v>1347</v>
      </c>
      <c r="E16" s="88">
        <v>802.7381588715665</v>
      </c>
      <c r="F16" s="89">
        <v>1000</v>
      </c>
      <c r="G16" s="87" t="s">
        <v>19</v>
      </c>
      <c r="H16" s="90" t="s">
        <v>46</v>
      </c>
      <c r="I16" s="19"/>
    </row>
    <row r="17" spans="1:9" ht="14.25">
      <c r="A17" s="21">
        <v>15</v>
      </c>
      <c r="B17" s="87" t="s">
        <v>23</v>
      </c>
      <c r="C17" s="88">
        <v>803512.01</v>
      </c>
      <c r="D17" s="89">
        <v>7704</v>
      </c>
      <c r="E17" s="88">
        <v>104.29802829698858</v>
      </c>
      <c r="F17" s="89">
        <v>100</v>
      </c>
      <c r="G17" s="87" t="s">
        <v>47</v>
      </c>
      <c r="H17" s="90" t="s">
        <v>102</v>
      </c>
      <c r="I17" s="19"/>
    </row>
    <row r="18" spans="1:9" ht="14.25">
      <c r="A18" s="21">
        <v>16</v>
      </c>
      <c r="B18" s="87" t="s">
        <v>123</v>
      </c>
      <c r="C18" s="88">
        <v>440047.2319</v>
      </c>
      <c r="D18" s="89">
        <v>8840</v>
      </c>
      <c r="E18" s="88">
        <v>49.77909863122172</v>
      </c>
      <c r="F18" s="89">
        <v>100</v>
      </c>
      <c r="G18" s="87" t="s">
        <v>124</v>
      </c>
      <c r="H18" s="90" t="s">
        <v>125</v>
      </c>
      <c r="I18" s="19"/>
    </row>
    <row r="19" spans="1:8" ht="15" customHeight="1" thickBot="1">
      <c r="A19" s="174" t="s">
        <v>49</v>
      </c>
      <c r="B19" s="175"/>
      <c r="C19" s="102">
        <f>SUM(C3:C18)</f>
        <v>83885226.392</v>
      </c>
      <c r="D19" s="103">
        <f>SUM(D3:D18)</f>
        <v>8192001</v>
      </c>
      <c r="E19" s="57" t="s">
        <v>50</v>
      </c>
      <c r="F19" s="57" t="s">
        <v>50</v>
      </c>
      <c r="G19" s="57" t="s">
        <v>50</v>
      </c>
      <c r="H19" s="58" t="s">
        <v>50</v>
      </c>
    </row>
    <row r="20" spans="1:8" ht="15" customHeight="1" thickBot="1">
      <c r="A20" s="176" t="s">
        <v>100</v>
      </c>
      <c r="B20" s="176"/>
      <c r="C20" s="176"/>
      <c r="D20" s="176"/>
      <c r="E20" s="176"/>
      <c r="F20" s="176"/>
      <c r="G20" s="176"/>
      <c r="H20" s="176"/>
    </row>
    <row r="22" spans="2:4" ht="14.25">
      <c r="B22" s="20" t="s">
        <v>55</v>
      </c>
      <c r="C22" s="23">
        <f>C19-SUM(C3:C12)</f>
        <v>5810664.57190001</v>
      </c>
      <c r="D22" s="134">
        <f>C22/$C$19</f>
        <v>0.06926922441320565</v>
      </c>
    </row>
    <row r="23" spans="2:8" ht="14.25">
      <c r="B23" s="87" t="str">
        <f aca="true" t="shared" si="0" ref="B23:C32">B3</f>
        <v>КІНТО-Класичний</v>
      </c>
      <c r="C23" s="88">
        <f t="shared" si="0"/>
        <v>31221170.26</v>
      </c>
      <c r="D23" s="134">
        <f>C23/$C$19</f>
        <v>0.3721891398862281</v>
      </c>
      <c r="H23" s="19"/>
    </row>
    <row r="24" spans="2:8" ht="14.25">
      <c r="B24" s="87" t="str">
        <f t="shared" si="0"/>
        <v>ОТП Фонд Акцій</v>
      </c>
      <c r="C24" s="88">
        <f t="shared" si="0"/>
        <v>11884836.75</v>
      </c>
      <c r="D24" s="134">
        <f aca="true" t="shared" si="1" ref="D24:D32">C24/$C$19</f>
        <v>0.1416797362441575</v>
      </c>
      <c r="H24" s="19"/>
    </row>
    <row r="25" spans="2:8" ht="14.25">
      <c r="B25" s="87" t="str">
        <f t="shared" si="0"/>
        <v>УНIВЕР.УА/Михайло Грушевський: Фонд Державних Паперiв</v>
      </c>
      <c r="C25" s="88">
        <f t="shared" si="0"/>
        <v>7355297.66</v>
      </c>
      <c r="D25" s="134">
        <f t="shared" si="1"/>
        <v>0.08768287309172075</v>
      </c>
      <c r="H25" s="19"/>
    </row>
    <row r="26" spans="2:8" ht="14.25">
      <c r="B26" s="87" t="str">
        <f t="shared" si="0"/>
        <v>КІНТО-Еквіті</v>
      </c>
      <c r="C26" s="88">
        <f t="shared" si="0"/>
        <v>5486669.51</v>
      </c>
      <c r="D26" s="134">
        <f t="shared" si="1"/>
        <v>0.06540686299588093</v>
      </c>
      <c r="H26" s="19"/>
    </row>
    <row r="27" spans="2:8" ht="14.25">
      <c r="B27" s="87" t="str">
        <f t="shared" si="0"/>
        <v>ОТП Класичний</v>
      </c>
      <c r="C27" s="88">
        <f t="shared" si="0"/>
        <v>5165686.15</v>
      </c>
      <c r="D27" s="134">
        <f t="shared" si="1"/>
        <v>0.06158040422827831</v>
      </c>
      <c r="H27" s="19"/>
    </row>
    <row r="28" spans="2:8" ht="14.25">
      <c r="B28" s="87" t="str">
        <f t="shared" si="0"/>
        <v>Софіївський</v>
      </c>
      <c r="C28" s="88">
        <f t="shared" si="0"/>
        <v>5104668.9801</v>
      </c>
      <c r="D28" s="134">
        <f t="shared" si="1"/>
        <v>0.060853015479097806</v>
      </c>
      <c r="H28" s="19"/>
    </row>
    <row r="29" spans="2:8" ht="14.25">
      <c r="B29" s="87" t="str">
        <f t="shared" si="0"/>
        <v>Альтус-Депозит</v>
      </c>
      <c r="C29" s="88">
        <f t="shared" si="0"/>
        <v>4226090.07</v>
      </c>
      <c r="D29" s="134">
        <f t="shared" si="1"/>
        <v>0.05037943213327294</v>
      </c>
      <c r="H29" s="19"/>
    </row>
    <row r="30" spans="2:8" ht="14.25">
      <c r="B30" s="87" t="str">
        <f t="shared" si="0"/>
        <v>Альтус-Збалансований</v>
      </c>
      <c r="C30" s="88">
        <f t="shared" si="0"/>
        <v>3293249.38</v>
      </c>
      <c r="D30" s="134">
        <f t="shared" si="1"/>
        <v>0.039258991381992285</v>
      </c>
      <c r="H30" s="19"/>
    </row>
    <row r="31" spans="2:4" ht="14.25">
      <c r="B31" s="87" t="str">
        <f t="shared" si="0"/>
        <v>КІНТО-Казначейський</v>
      </c>
      <c r="C31" s="88">
        <f t="shared" si="0"/>
        <v>2664066.97</v>
      </c>
      <c r="D31" s="134">
        <f t="shared" si="1"/>
        <v>0.03175847624885313</v>
      </c>
    </row>
    <row r="32" spans="2:4" ht="14.25">
      <c r="B32" s="87" t="str">
        <f t="shared" si="0"/>
        <v>УНІВЕР.УА/Володимир Великий: Фонд Збалансований</v>
      </c>
      <c r="C32" s="88">
        <f t="shared" si="0"/>
        <v>1672826.09</v>
      </c>
      <c r="D32" s="134">
        <f t="shared" si="1"/>
        <v>0.019941843897312708</v>
      </c>
    </row>
  </sheetData>
  <mergeCells count="3">
    <mergeCell ref="A1:H1"/>
    <mergeCell ref="A19:B19"/>
    <mergeCell ref="A20:H20"/>
  </mergeCells>
  <hyperlinks>
    <hyperlink ref="H19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7" t="s">
        <v>92</v>
      </c>
      <c r="B1" s="177"/>
      <c r="C1" s="177"/>
      <c r="D1" s="177"/>
      <c r="E1" s="177"/>
      <c r="F1" s="177"/>
      <c r="G1" s="177"/>
      <c r="H1" s="177"/>
      <c r="I1" s="177"/>
      <c r="J1" s="105"/>
    </row>
    <row r="2" spans="1:10" s="20" customFormat="1" ht="15.75" customHeight="1" thickBot="1">
      <c r="A2" s="178" t="s">
        <v>41</v>
      </c>
      <c r="B2" s="106"/>
      <c r="C2" s="107"/>
      <c r="D2" s="108"/>
      <c r="E2" s="180" t="s">
        <v>67</v>
      </c>
      <c r="F2" s="180"/>
      <c r="G2" s="180"/>
      <c r="H2" s="180"/>
      <c r="I2" s="180"/>
      <c r="J2" s="180"/>
    </row>
    <row r="3" spans="1:10" s="22" customFormat="1" ht="75.75" thickBot="1">
      <c r="A3" s="179"/>
      <c r="B3" s="109" t="s">
        <v>25</v>
      </c>
      <c r="C3" s="26" t="s">
        <v>13</v>
      </c>
      <c r="D3" s="26" t="s">
        <v>14</v>
      </c>
      <c r="E3" s="17" t="s">
        <v>93</v>
      </c>
      <c r="F3" s="17" t="s">
        <v>112</v>
      </c>
      <c r="G3" s="17" t="s">
        <v>113</v>
      </c>
      <c r="H3" s="17" t="s">
        <v>87</v>
      </c>
      <c r="I3" s="17" t="s">
        <v>51</v>
      </c>
      <c r="J3" s="18" t="s">
        <v>94</v>
      </c>
    </row>
    <row r="4" spans="1:10" s="20" customFormat="1" ht="14.25" collapsed="1">
      <c r="A4" s="21">
        <v>1</v>
      </c>
      <c r="B4" s="149" t="s">
        <v>75</v>
      </c>
      <c r="C4" s="150">
        <v>38118</v>
      </c>
      <c r="D4" s="150">
        <v>38182</v>
      </c>
      <c r="E4" s="151">
        <v>0.0029648207209909128</v>
      </c>
      <c r="F4" s="151">
        <v>0.014269838003782453</v>
      </c>
      <c r="G4" s="151" t="s">
        <v>22</v>
      </c>
      <c r="H4" s="151">
        <v>0.07689922247873193</v>
      </c>
      <c r="I4" s="151">
        <v>5.4316524030239615</v>
      </c>
      <c r="J4" s="152">
        <v>0.1324689946507398</v>
      </c>
    </row>
    <row r="5" spans="1:10" s="20" customFormat="1" ht="14.25" collapsed="1">
      <c r="A5" s="21">
        <v>2</v>
      </c>
      <c r="B5" s="149" t="s">
        <v>60</v>
      </c>
      <c r="C5" s="150">
        <v>38828</v>
      </c>
      <c r="D5" s="150">
        <v>39028</v>
      </c>
      <c r="E5" s="151">
        <v>0.010341880766419731</v>
      </c>
      <c r="F5" s="151">
        <v>0.03561231565710021</v>
      </c>
      <c r="G5" s="151">
        <v>0.05168141144028282</v>
      </c>
      <c r="H5" s="151">
        <v>0.09646630410505441</v>
      </c>
      <c r="I5" s="151">
        <v>3.857299970501411</v>
      </c>
      <c r="J5" s="152">
        <v>0.13314874611294103</v>
      </c>
    </row>
    <row r="6" spans="1:10" s="20" customFormat="1" ht="14.25" collapsed="1">
      <c r="A6" s="21">
        <v>3</v>
      </c>
      <c r="B6" s="149" t="s">
        <v>82</v>
      </c>
      <c r="C6" s="150">
        <v>38919</v>
      </c>
      <c r="D6" s="150">
        <v>39092</v>
      </c>
      <c r="E6" s="151">
        <v>0.003341437542657255</v>
      </c>
      <c r="F6" s="151">
        <v>-0.0016176522770483537</v>
      </c>
      <c r="G6" s="151">
        <v>0.03313406637613103</v>
      </c>
      <c r="H6" s="151">
        <v>0.12592234059038554</v>
      </c>
      <c r="I6" s="151">
        <v>1.8941627854671985</v>
      </c>
      <c r="J6" s="152">
        <v>0.08896804232518041</v>
      </c>
    </row>
    <row r="7" spans="1:10" s="20" customFormat="1" ht="14.25" collapsed="1">
      <c r="A7" s="21">
        <v>4</v>
      </c>
      <c r="B7" s="149" t="s">
        <v>79</v>
      </c>
      <c r="C7" s="150">
        <v>38919</v>
      </c>
      <c r="D7" s="150">
        <v>39092</v>
      </c>
      <c r="E7" s="151">
        <v>-0.0131028035851255</v>
      </c>
      <c r="F7" s="151">
        <v>-0.07694387674595926</v>
      </c>
      <c r="G7" s="151">
        <v>-0.0761732350201596</v>
      </c>
      <c r="H7" s="151">
        <v>0.025159733097282144</v>
      </c>
      <c r="I7" s="151">
        <v>-0.19726184112843304</v>
      </c>
      <c r="J7" s="152">
        <v>-0.017468185152659466</v>
      </c>
    </row>
    <row r="8" spans="1:10" s="20" customFormat="1" ht="14.25" collapsed="1">
      <c r="A8" s="21">
        <v>5</v>
      </c>
      <c r="B8" s="149" t="s">
        <v>123</v>
      </c>
      <c r="C8" s="150">
        <v>38968</v>
      </c>
      <c r="D8" s="150">
        <v>39140</v>
      </c>
      <c r="E8" s="151">
        <v>-0.0024889717162949188</v>
      </c>
      <c r="F8" s="151">
        <v>-0.004465101085589618</v>
      </c>
      <c r="G8" s="151">
        <v>-0.014415577016106074</v>
      </c>
      <c r="H8" s="151" t="s">
        <v>22</v>
      </c>
      <c r="I8" s="151">
        <v>-0.5022090136877814</v>
      </c>
      <c r="J8" s="152">
        <v>-0.05497451862910596</v>
      </c>
    </row>
    <row r="9" spans="1:10" s="20" customFormat="1" ht="14.25" collapsed="1">
      <c r="A9" s="21">
        <v>6</v>
      </c>
      <c r="B9" s="149" t="s">
        <v>120</v>
      </c>
      <c r="C9" s="150">
        <v>39413</v>
      </c>
      <c r="D9" s="150">
        <v>39589</v>
      </c>
      <c r="E9" s="151" t="s">
        <v>22</v>
      </c>
      <c r="F9" s="151">
        <v>0.040935877181625724</v>
      </c>
      <c r="G9" s="151">
        <v>0.08238396299375261</v>
      </c>
      <c r="H9" s="151">
        <v>0.16201627850958134</v>
      </c>
      <c r="I9" s="151">
        <v>2.687142148464988</v>
      </c>
      <c r="J9" s="152">
        <v>0.12466106195542181</v>
      </c>
    </row>
    <row r="10" spans="1:10" s="20" customFormat="1" ht="14.25" collapsed="1">
      <c r="A10" s="21">
        <v>7</v>
      </c>
      <c r="B10" s="149" t="s">
        <v>20</v>
      </c>
      <c r="C10" s="150">
        <v>39429</v>
      </c>
      <c r="D10" s="150">
        <v>39618</v>
      </c>
      <c r="E10" s="151">
        <v>0.001082362913655599</v>
      </c>
      <c r="F10" s="151">
        <v>0.0006823407744058763</v>
      </c>
      <c r="G10" s="151">
        <v>-0.042472044452254276</v>
      </c>
      <c r="H10" s="151">
        <v>-0.014932123926176044</v>
      </c>
      <c r="I10" s="151">
        <v>0.17811291710385646</v>
      </c>
      <c r="J10" s="152">
        <v>0.014975267384777613</v>
      </c>
    </row>
    <row r="11" spans="1:10" s="20" customFormat="1" ht="14.25" collapsed="1">
      <c r="A11" s="21">
        <v>8</v>
      </c>
      <c r="B11" s="149" t="s">
        <v>23</v>
      </c>
      <c r="C11" s="150">
        <v>39560</v>
      </c>
      <c r="D11" s="150">
        <v>39770</v>
      </c>
      <c r="E11" s="151">
        <v>0.09463764582008372</v>
      </c>
      <c r="F11" s="151">
        <v>-0.029139044058269725</v>
      </c>
      <c r="G11" s="151" t="s">
        <v>22</v>
      </c>
      <c r="H11" s="151">
        <v>0.1567549702766402</v>
      </c>
      <c r="I11" s="151">
        <v>0.04298028296985401</v>
      </c>
      <c r="J11" s="152">
        <v>0.003973800112698989</v>
      </c>
    </row>
    <row r="12" spans="1:10" s="20" customFormat="1" ht="14.25" collapsed="1">
      <c r="A12" s="21">
        <v>9</v>
      </c>
      <c r="B12" s="149" t="s">
        <v>77</v>
      </c>
      <c r="C12" s="150">
        <v>39884</v>
      </c>
      <c r="D12" s="150">
        <v>40001</v>
      </c>
      <c r="E12" s="151">
        <v>-0.0018279074960904085</v>
      </c>
      <c r="F12" s="151">
        <v>0.0001183076252480042</v>
      </c>
      <c r="G12" s="151">
        <v>-0.014041212903093792</v>
      </c>
      <c r="H12" s="151">
        <v>0.0335163331027446</v>
      </c>
      <c r="I12" s="151">
        <v>0.26771476663579974</v>
      </c>
      <c r="J12" s="152">
        <v>0.024058542153690743</v>
      </c>
    </row>
    <row r="13" spans="1:10" s="20" customFormat="1" ht="14.25" collapsed="1">
      <c r="A13" s="21">
        <v>10</v>
      </c>
      <c r="B13" s="149" t="s">
        <v>117</v>
      </c>
      <c r="C13" s="150">
        <v>40253</v>
      </c>
      <c r="D13" s="150">
        <v>40366</v>
      </c>
      <c r="E13" s="151" t="s">
        <v>22</v>
      </c>
      <c r="F13" s="151">
        <v>-0.02616238542694027</v>
      </c>
      <c r="G13" s="151">
        <v>0.04877070545682072</v>
      </c>
      <c r="H13" s="151">
        <v>0.148504995781366</v>
      </c>
      <c r="I13" s="151">
        <v>0.4675794164621381</v>
      </c>
      <c r="J13" s="152">
        <v>0.04365385358184026</v>
      </c>
    </row>
    <row r="14" spans="1:10" s="20" customFormat="1" ht="14.25" collapsed="1">
      <c r="A14" s="21">
        <v>11</v>
      </c>
      <c r="B14" s="149" t="s">
        <v>59</v>
      </c>
      <c r="C14" s="150">
        <v>40114</v>
      </c>
      <c r="D14" s="150">
        <v>40401</v>
      </c>
      <c r="E14" s="151">
        <v>0.008463439644206261</v>
      </c>
      <c r="F14" s="151">
        <v>-0.03541735187353379</v>
      </c>
      <c r="G14" s="151">
        <v>-0.1585325866273558</v>
      </c>
      <c r="H14" s="151">
        <v>-0.05246104043551991</v>
      </c>
      <c r="I14" s="151">
        <v>0.4294788518902175</v>
      </c>
      <c r="J14" s="152">
        <v>0.041047769446626914</v>
      </c>
    </row>
    <row r="15" spans="1:10" s="20" customFormat="1" ht="14.25" collapsed="1">
      <c r="A15" s="21">
        <v>12</v>
      </c>
      <c r="B15" s="149" t="s">
        <v>62</v>
      </c>
      <c r="C15" s="150">
        <v>40226</v>
      </c>
      <c r="D15" s="150">
        <v>40430</v>
      </c>
      <c r="E15" s="151">
        <v>0.0018366170681252125</v>
      </c>
      <c r="F15" s="151">
        <v>0.01442727764370133</v>
      </c>
      <c r="G15" s="151">
        <v>0.02113584119788814</v>
      </c>
      <c r="H15" s="151">
        <v>0.06531688684144688</v>
      </c>
      <c r="I15" s="151">
        <v>2.3647213933120956</v>
      </c>
      <c r="J15" s="152">
        <v>0.1477886969793265</v>
      </c>
    </row>
    <row r="16" spans="1:10" s="20" customFormat="1" ht="14.25" collapsed="1">
      <c r="A16" s="21">
        <v>13</v>
      </c>
      <c r="B16" s="149" t="s">
        <v>81</v>
      </c>
      <c r="C16" s="150">
        <v>40427</v>
      </c>
      <c r="D16" s="150">
        <v>40543</v>
      </c>
      <c r="E16" s="151">
        <v>0.009997742926484587</v>
      </c>
      <c r="F16" s="151">
        <v>0.03364346535436891</v>
      </c>
      <c r="G16" s="151">
        <v>0.07839371813516749</v>
      </c>
      <c r="H16" s="151">
        <v>0.15426626954409417</v>
      </c>
      <c r="I16" s="151">
        <v>2.0577481266491517</v>
      </c>
      <c r="J16" s="152">
        <v>0.14064929575186502</v>
      </c>
    </row>
    <row r="17" spans="1:10" s="20" customFormat="1" ht="14.25" collapsed="1">
      <c r="A17" s="21">
        <v>14</v>
      </c>
      <c r="B17" s="149" t="s">
        <v>71</v>
      </c>
      <c r="C17" s="150">
        <v>40444</v>
      </c>
      <c r="D17" s="150">
        <v>40638</v>
      </c>
      <c r="E17" s="151">
        <v>-0.005411640873021373</v>
      </c>
      <c r="F17" s="151">
        <v>-0.03231682615759268</v>
      </c>
      <c r="G17" s="151">
        <v>-0.03813027499501054</v>
      </c>
      <c r="H17" s="151">
        <v>-0.005398693728935755</v>
      </c>
      <c r="I17" s="151">
        <v>0.3032347186147226</v>
      </c>
      <c r="J17" s="152">
        <v>0.03269276912888963</v>
      </c>
    </row>
    <row r="18" spans="1:10" s="20" customFormat="1" ht="14.25">
      <c r="A18" s="21">
        <v>15</v>
      </c>
      <c r="B18" s="149" t="s">
        <v>80</v>
      </c>
      <c r="C18" s="150">
        <v>40427</v>
      </c>
      <c r="D18" s="150">
        <v>40708</v>
      </c>
      <c r="E18" s="151">
        <v>0.0037752554389678394</v>
      </c>
      <c r="F18" s="151">
        <v>0.030683824400490778</v>
      </c>
      <c r="G18" s="151">
        <v>0.06991067275812468</v>
      </c>
      <c r="H18" s="151">
        <v>0.14887633155593094</v>
      </c>
      <c r="I18" s="151">
        <v>2.5125585768864043</v>
      </c>
      <c r="J18" s="152">
        <v>0.16910732051419242</v>
      </c>
    </row>
    <row r="19" spans="1:10" s="20" customFormat="1" ht="14.25" collapsed="1">
      <c r="A19" s="21">
        <v>16</v>
      </c>
      <c r="B19" s="149" t="s">
        <v>106</v>
      </c>
      <c r="C19" s="150">
        <v>41026</v>
      </c>
      <c r="D19" s="150">
        <v>41242</v>
      </c>
      <c r="E19" s="151">
        <v>0.01979085927742763</v>
      </c>
      <c r="F19" s="151">
        <v>0.013789502315168845</v>
      </c>
      <c r="G19" s="151">
        <v>0.0504941881871126</v>
      </c>
      <c r="H19" s="151">
        <v>0.11447815941062034</v>
      </c>
      <c r="I19" s="151">
        <v>1.3899407643312371</v>
      </c>
      <c r="J19" s="152">
        <v>0.14162221029623034</v>
      </c>
    </row>
    <row r="20" spans="1:11" s="20" customFormat="1" ht="15.75" thickBot="1">
      <c r="A20" s="148"/>
      <c r="B20" s="153" t="s">
        <v>107</v>
      </c>
      <c r="C20" s="154" t="s">
        <v>50</v>
      </c>
      <c r="D20" s="154" t="s">
        <v>50</v>
      </c>
      <c r="E20" s="155">
        <f>AVERAGE(E4:E19)</f>
        <v>0.009528624174891896</v>
      </c>
      <c r="F20" s="155">
        <f>AVERAGE(F4:F19)</f>
        <v>-0.001368718041815098</v>
      </c>
      <c r="G20" s="155">
        <f>AVERAGE(G4:G19)</f>
        <v>0.00658140253795</v>
      </c>
      <c r="H20" s="155">
        <f>AVERAGE(H4:H19)</f>
        <v>0.08235906448021645</v>
      </c>
      <c r="I20" s="154" t="s">
        <v>50</v>
      </c>
      <c r="J20" s="154" t="s">
        <v>50</v>
      </c>
      <c r="K20" s="156"/>
    </row>
    <row r="21" spans="1:10" s="20" customFormat="1" ht="14.25">
      <c r="A21" s="181" t="s">
        <v>95</v>
      </c>
      <c r="B21" s="181"/>
      <c r="C21" s="181"/>
      <c r="D21" s="181"/>
      <c r="E21" s="181"/>
      <c r="F21" s="181"/>
      <c r="G21" s="181"/>
      <c r="H21" s="181"/>
      <c r="I21" s="181"/>
      <c r="J21" s="181"/>
    </row>
    <row r="22" s="20" customFormat="1" ht="14.25" collapsed="1">
      <c r="J22" s="19"/>
    </row>
    <row r="23" spans="5:10" s="20" customFormat="1" ht="14.25">
      <c r="E23" s="112"/>
      <c r="F23" s="112"/>
      <c r="J23" s="19"/>
    </row>
    <row r="24" spans="5:10" s="20" customFormat="1" ht="14.25" collapsed="1">
      <c r="E24" s="113"/>
      <c r="I24" s="113"/>
      <c r="J24" s="19"/>
    </row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/>
    <row r="39" s="20" customFormat="1" ht="14.25"/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</sheetData>
  <mergeCells count="4">
    <mergeCell ref="A1:I1"/>
    <mergeCell ref="A2:A3"/>
    <mergeCell ref="E2:J2"/>
    <mergeCell ref="A21:J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6"/>
  <sheetViews>
    <sheetView zoomScale="85" zoomScaleNormal="85" workbookViewId="0" topLeftCell="A1">
      <selection activeCell="G15" sqref="G15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89</v>
      </c>
      <c r="B1" s="182"/>
      <c r="C1" s="182"/>
      <c r="D1" s="182"/>
      <c r="E1" s="182"/>
      <c r="F1" s="182"/>
      <c r="G1" s="182"/>
    </row>
    <row r="2" spans="1:7" ht="15.75" thickBot="1">
      <c r="A2" s="178" t="s">
        <v>41</v>
      </c>
      <c r="B2" s="94"/>
      <c r="C2" s="183" t="s">
        <v>26</v>
      </c>
      <c r="D2" s="184"/>
      <c r="E2" s="183" t="s">
        <v>27</v>
      </c>
      <c r="F2" s="184"/>
      <c r="G2" s="95"/>
    </row>
    <row r="3" spans="1:7" ht="45.75" thickBot="1">
      <c r="A3" s="179"/>
      <c r="B3" s="42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101</v>
      </c>
    </row>
    <row r="4" spans="1:8" ht="15" customHeight="1">
      <c r="A4" s="21">
        <v>1</v>
      </c>
      <c r="B4" s="37" t="s">
        <v>23</v>
      </c>
      <c r="C4" s="38">
        <v>69.46818000000005</v>
      </c>
      <c r="D4" s="100">
        <v>0.09463764582014136</v>
      </c>
      <c r="E4" s="39">
        <v>0</v>
      </c>
      <c r="F4" s="100">
        <v>0</v>
      </c>
      <c r="G4" s="40">
        <v>0</v>
      </c>
      <c r="H4" s="54"/>
    </row>
    <row r="5" spans="1:8" ht="14.25" customHeight="1">
      <c r="A5" s="21">
        <v>2</v>
      </c>
      <c r="B5" s="37" t="s">
        <v>59</v>
      </c>
      <c r="C5" s="38">
        <v>42.840480000000454</v>
      </c>
      <c r="D5" s="100">
        <v>0.008463439644222264</v>
      </c>
      <c r="E5" s="39">
        <v>0</v>
      </c>
      <c r="F5" s="100">
        <v>0</v>
      </c>
      <c r="G5" s="40">
        <v>0</v>
      </c>
      <c r="H5" s="54"/>
    </row>
    <row r="6" spans="1:7" ht="14.25">
      <c r="A6" s="21">
        <v>3</v>
      </c>
      <c r="B6" s="37" t="s">
        <v>60</v>
      </c>
      <c r="C6" s="38">
        <v>33.70977000000002</v>
      </c>
      <c r="D6" s="100">
        <v>0.010341880766406769</v>
      </c>
      <c r="E6" s="39">
        <v>0</v>
      </c>
      <c r="F6" s="100">
        <v>0</v>
      </c>
      <c r="G6" s="40">
        <v>0</v>
      </c>
    </row>
    <row r="7" spans="1:7" ht="14.25">
      <c r="A7" s="21">
        <v>4</v>
      </c>
      <c r="B7" s="37" t="s">
        <v>80</v>
      </c>
      <c r="C7" s="38">
        <v>27.66369000000041</v>
      </c>
      <c r="D7" s="100">
        <v>0.0037752554389668034</v>
      </c>
      <c r="E7" s="39">
        <v>0</v>
      </c>
      <c r="F7" s="100">
        <v>0</v>
      </c>
      <c r="G7" s="40">
        <v>0</v>
      </c>
    </row>
    <row r="8" spans="1:7" ht="14.25">
      <c r="A8" s="21">
        <v>5</v>
      </c>
      <c r="B8" s="37" t="s">
        <v>81</v>
      </c>
      <c r="C8" s="38">
        <v>11.471560000000057</v>
      </c>
      <c r="D8" s="100">
        <v>0.009997742926451995</v>
      </c>
      <c r="E8" s="39">
        <v>0</v>
      </c>
      <c r="F8" s="100">
        <v>0</v>
      </c>
      <c r="G8" s="40">
        <v>0</v>
      </c>
    </row>
    <row r="9" spans="1:7" ht="14.25">
      <c r="A9" s="21">
        <v>6</v>
      </c>
      <c r="B9" s="37" t="s">
        <v>62</v>
      </c>
      <c r="C9" s="38">
        <v>7.747480000000446</v>
      </c>
      <c r="D9" s="100">
        <v>0.0018366170681268555</v>
      </c>
      <c r="E9" s="39">
        <v>0</v>
      </c>
      <c r="F9" s="100">
        <v>0</v>
      </c>
      <c r="G9" s="40">
        <v>0</v>
      </c>
    </row>
    <row r="10" spans="1:8" ht="14.25">
      <c r="A10" s="21">
        <v>7</v>
      </c>
      <c r="B10" s="37" t="s">
        <v>20</v>
      </c>
      <c r="C10" s="38">
        <v>1.2139000000001396</v>
      </c>
      <c r="D10" s="100">
        <v>0.0010823629137082487</v>
      </c>
      <c r="E10" s="39">
        <v>0</v>
      </c>
      <c r="F10" s="100">
        <v>0</v>
      </c>
      <c r="G10" s="40">
        <v>0</v>
      </c>
      <c r="H10" s="54"/>
    </row>
    <row r="11" spans="1:7" ht="14.25">
      <c r="A11" s="21">
        <v>8</v>
      </c>
      <c r="B11" s="37" t="s">
        <v>123</v>
      </c>
      <c r="C11" s="38">
        <v>-1.0979979999999632</v>
      </c>
      <c r="D11" s="100">
        <v>-0.002488971716295925</v>
      </c>
      <c r="E11" s="39">
        <v>0</v>
      </c>
      <c r="F11" s="100">
        <v>0</v>
      </c>
      <c r="G11" s="40">
        <v>0</v>
      </c>
    </row>
    <row r="12" spans="1:7" ht="14.25">
      <c r="A12" s="21">
        <v>9</v>
      </c>
      <c r="B12" s="37" t="s">
        <v>82</v>
      </c>
      <c r="C12" s="38">
        <v>-0.19802000000001863</v>
      </c>
      <c r="D12" s="100">
        <v>-0.00011836051782901002</v>
      </c>
      <c r="E12" s="39">
        <v>-2</v>
      </c>
      <c r="F12" s="100">
        <v>-0.0034482758620689655</v>
      </c>
      <c r="G12" s="40">
        <v>-5.798901620689667</v>
      </c>
    </row>
    <row r="13" spans="1:7" ht="14.25">
      <c r="A13" s="21">
        <v>10</v>
      </c>
      <c r="B13" s="37" t="s">
        <v>106</v>
      </c>
      <c r="C13" s="38">
        <v>35.29605000000028</v>
      </c>
      <c r="D13" s="100">
        <v>0.013426826100161014</v>
      </c>
      <c r="E13" s="39">
        <v>-70</v>
      </c>
      <c r="F13" s="100">
        <v>-0.006240527770348578</v>
      </c>
      <c r="G13" s="40">
        <v>-16.342277441214435</v>
      </c>
    </row>
    <row r="14" spans="1:7" ht="14.25">
      <c r="A14" s="21">
        <v>11</v>
      </c>
      <c r="B14" s="37" t="s">
        <v>79</v>
      </c>
      <c r="C14" s="38">
        <v>-38.75788999999989</v>
      </c>
      <c r="D14" s="100">
        <v>-0.03460383182947115</v>
      </c>
      <c r="E14" s="39">
        <v>-30</v>
      </c>
      <c r="F14" s="100">
        <v>-0.02178649237472767</v>
      </c>
      <c r="G14" s="40">
        <v>-24.312647494553335</v>
      </c>
    </row>
    <row r="15" spans="1:7" ht="14.25">
      <c r="A15" s="21">
        <v>12</v>
      </c>
      <c r="B15" s="37" t="s">
        <v>75</v>
      </c>
      <c r="C15" s="38">
        <v>37.14283999999985</v>
      </c>
      <c r="D15" s="100">
        <v>0.0011910854072741785</v>
      </c>
      <c r="E15" s="39">
        <v>-86</v>
      </c>
      <c r="F15" s="100">
        <v>-0.0017684920520676963</v>
      </c>
      <c r="G15" s="40">
        <v>-55.222648132044554</v>
      </c>
    </row>
    <row r="16" spans="1:7" ht="13.5" customHeight="1">
      <c r="A16" s="21">
        <v>13</v>
      </c>
      <c r="B16" s="37" t="s">
        <v>77</v>
      </c>
      <c r="C16" s="38">
        <v>-124.3507549999999</v>
      </c>
      <c r="D16" s="100">
        <v>-0.022161879502675418</v>
      </c>
      <c r="E16" s="39">
        <v>-90</v>
      </c>
      <c r="F16" s="100">
        <v>-0.020371208691715707</v>
      </c>
      <c r="G16" s="40">
        <v>-113.71923992540786</v>
      </c>
    </row>
    <row r="17" spans="1:7" ht="14.25">
      <c r="A17" s="21">
        <v>14</v>
      </c>
      <c r="B17" s="37" t="s">
        <v>71</v>
      </c>
      <c r="C17" s="38">
        <v>-373.4433</v>
      </c>
      <c r="D17" s="100">
        <v>-0.23671125927464287</v>
      </c>
      <c r="E17" s="39">
        <v>-280</v>
      </c>
      <c r="F17" s="100">
        <v>-0.23255813953488372</v>
      </c>
      <c r="G17" s="40">
        <v>-365.4842138834025</v>
      </c>
    </row>
    <row r="18" spans="1:7" ht="14.25">
      <c r="A18" s="21">
        <v>15</v>
      </c>
      <c r="B18" s="37" t="s">
        <v>120</v>
      </c>
      <c r="C18" s="38" t="s">
        <v>22</v>
      </c>
      <c r="D18" s="100" t="s">
        <v>22</v>
      </c>
      <c r="E18" s="39" t="s">
        <v>22</v>
      </c>
      <c r="F18" s="100" t="s">
        <v>22</v>
      </c>
      <c r="G18" s="40" t="s">
        <v>128</v>
      </c>
    </row>
    <row r="19" spans="1:7" ht="14.25">
      <c r="A19" s="21">
        <v>16</v>
      </c>
      <c r="B19" s="37" t="s">
        <v>117</v>
      </c>
      <c r="C19" s="38" t="s">
        <v>22</v>
      </c>
      <c r="D19" s="100" t="s">
        <v>22</v>
      </c>
      <c r="E19" s="39" t="s">
        <v>22</v>
      </c>
      <c r="F19" s="100" t="s">
        <v>22</v>
      </c>
      <c r="G19" s="40" t="s">
        <v>128</v>
      </c>
    </row>
    <row r="20" spans="1:8" ht="15.75" thickBot="1">
      <c r="A20" s="93"/>
      <c r="B20" s="96" t="s">
        <v>49</v>
      </c>
      <c r="C20" s="97">
        <v>-271.2940129999981</v>
      </c>
      <c r="D20" s="101">
        <v>-0.004042768501873237</v>
      </c>
      <c r="E20" s="98">
        <v>-558</v>
      </c>
      <c r="F20" s="101">
        <v>-0.006006458557588805</v>
      </c>
      <c r="G20" s="99">
        <f>SUM(G4:G19)</f>
        <v>-580.8799284973123</v>
      </c>
      <c r="H20" s="54"/>
    </row>
    <row r="21" spans="2:8" ht="14.25">
      <c r="B21" s="70"/>
      <c r="C21" s="71"/>
      <c r="D21" s="72"/>
      <c r="E21" s="73"/>
      <c r="F21" s="72"/>
      <c r="G21" s="71"/>
      <c r="H21" s="54"/>
    </row>
    <row r="22" ht="14.25">
      <c r="A22" s="29" t="s">
        <v>127</v>
      </c>
    </row>
    <row r="23" ht="14.25">
      <c r="A23" s="29" t="s">
        <v>126</v>
      </c>
    </row>
    <row r="40" spans="2:5" ht="15">
      <c r="B40" s="62"/>
      <c r="C40" s="63"/>
      <c r="D40" s="64"/>
      <c r="E40" s="65"/>
    </row>
    <row r="41" spans="2:5" ht="15">
      <c r="B41" s="62"/>
      <c r="C41" s="63"/>
      <c r="D41" s="64"/>
      <c r="E41" s="65"/>
    </row>
    <row r="42" spans="2:5" ht="15">
      <c r="B42" s="62"/>
      <c r="C42" s="63"/>
      <c r="D42" s="64"/>
      <c r="E42" s="65"/>
    </row>
    <row r="43" spans="2:5" ht="15">
      <c r="B43" s="62"/>
      <c r="C43" s="63"/>
      <c r="D43" s="64"/>
      <c r="E43" s="65"/>
    </row>
    <row r="44" spans="2:5" ht="15">
      <c r="B44" s="62"/>
      <c r="C44" s="63"/>
      <c r="D44" s="64"/>
      <c r="E44" s="65"/>
    </row>
    <row r="45" spans="2:5" ht="15">
      <c r="B45" s="62"/>
      <c r="C45" s="63"/>
      <c r="D45" s="64"/>
      <c r="E45" s="65"/>
    </row>
    <row r="46" spans="2:5" ht="15.75" thickBot="1">
      <c r="B46" s="83"/>
      <c r="C46" s="83"/>
      <c r="D46" s="83"/>
      <c r="E46" s="83"/>
    </row>
    <row r="49" ht="14.25" customHeight="1"/>
    <row r="50" ht="14.25">
      <c r="F50" s="54"/>
    </row>
    <row r="52" ht="14.25">
      <c r="F52"/>
    </row>
    <row r="53" ht="14.25">
      <c r="F53"/>
    </row>
    <row r="54" spans="2:6" ht="30.75" thickBot="1">
      <c r="B54" s="42" t="s">
        <v>25</v>
      </c>
      <c r="C54" s="35" t="s">
        <v>56</v>
      </c>
      <c r="D54" s="35" t="s">
        <v>57</v>
      </c>
      <c r="E54" s="61" t="s">
        <v>53</v>
      </c>
      <c r="F54"/>
    </row>
    <row r="55" spans="2:5" ht="14.25">
      <c r="B55" s="37" t="str">
        <f aca="true" t="shared" si="0" ref="B55:D59">B4</f>
        <v>Надбання</v>
      </c>
      <c r="C55" s="38">
        <f t="shared" si="0"/>
        <v>69.46818000000005</v>
      </c>
      <c r="D55" s="100">
        <f t="shared" si="0"/>
        <v>0.09463764582014136</v>
      </c>
      <c r="E55" s="40">
        <f>G4</f>
        <v>0</v>
      </c>
    </row>
    <row r="56" spans="2:5" ht="14.25">
      <c r="B56" s="37" t="str">
        <f t="shared" si="0"/>
        <v>Софіївський</v>
      </c>
      <c r="C56" s="38">
        <f t="shared" si="0"/>
        <v>42.840480000000454</v>
      </c>
      <c r="D56" s="100">
        <f t="shared" si="0"/>
        <v>0.008463439644222264</v>
      </c>
      <c r="E56" s="40">
        <f>G5</f>
        <v>0</v>
      </c>
    </row>
    <row r="57" spans="2:5" ht="14.25">
      <c r="B57" s="37" t="str">
        <f t="shared" si="0"/>
        <v>Альтус-Збалансований</v>
      </c>
      <c r="C57" s="38">
        <f t="shared" si="0"/>
        <v>33.70977000000002</v>
      </c>
      <c r="D57" s="100">
        <f t="shared" si="0"/>
        <v>0.010341880766406769</v>
      </c>
      <c r="E57" s="40">
        <f>G6</f>
        <v>0</v>
      </c>
    </row>
    <row r="58" spans="2:5" ht="14.25">
      <c r="B58" s="37" t="str">
        <f t="shared" si="0"/>
        <v>УНIВЕР.УА/Михайло Грушевський: Фонд Державних Паперiв</v>
      </c>
      <c r="C58" s="38">
        <f t="shared" si="0"/>
        <v>27.66369000000041</v>
      </c>
      <c r="D58" s="100">
        <f t="shared" si="0"/>
        <v>0.0037752554389668034</v>
      </c>
      <c r="E58" s="40">
        <f>G7</f>
        <v>0</v>
      </c>
    </row>
    <row r="59" spans="2:5" ht="14.25">
      <c r="B59" s="130" t="str">
        <f t="shared" si="0"/>
        <v>УНIВЕР.УА/Тарас Шевченко: Фонд Заощаджень</v>
      </c>
      <c r="C59" s="131">
        <f t="shared" si="0"/>
        <v>11.471560000000057</v>
      </c>
      <c r="D59" s="132">
        <f t="shared" si="0"/>
        <v>0.009997742926451995</v>
      </c>
      <c r="E59" s="133">
        <f>G8</f>
        <v>0</v>
      </c>
    </row>
    <row r="60" spans="2:5" ht="14.25">
      <c r="B60" s="129" t="str">
        <f>B10</f>
        <v>ТАСК Ресурс</v>
      </c>
      <c r="C60" s="38">
        <f>C10</f>
        <v>1.2139000000001396</v>
      </c>
      <c r="D60" s="100">
        <f>D10</f>
        <v>0.0010823629137082487</v>
      </c>
      <c r="E60" s="40">
        <f>G10</f>
        <v>0</v>
      </c>
    </row>
    <row r="61" spans="2:5" ht="14.25">
      <c r="B61" s="129" t="str">
        <f>B11</f>
        <v>Бонум Оптімум</v>
      </c>
      <c r="C61" s="38">
        <f>C11</f>
        <v>-1.0979979999999632</v>
      </c>
      <c r="D61" s="100">
        <f>D11</f>
        <v>-0.002488971716295925</v>
      </c>
      <c r="E61" s="40">
        <f>G11</f>
        <v>0</v>
      </c>
    </row>
    <row r="62" spans="2:5" ht="14.25">
      <c r="B62" s="129" t="str">
        <f>B12</f>
        <v>УНІВЕР.УА/Володимир Великий: Фонд Збалансований</v>
      </c>
      <c r="C62" s="38">
        <f>C12</f>
        <v>-0.19802000000001863</v>
      </c>
      <c r="D62" s="100">
        <f>D12</f>
        <v>-0.00011836051782901002</v>
      </c>
      <c r="E62" s="40">
        <f>G12</f>
        <v>-5.798901620689667</v>
      </c>
    </row>
    <row r="63" spans="2:5" ht="14.25">
      <c r="B63" s="129" t="str">
        <f>B13</f>
        <v>КІНТО-Казначейський</v>
      </c>
      <c r="C63" s="38">
        <f>C13</f>
        <v>35.29605000000028</v>
      </c>
      <c r="D63" s="100">
        <f>D13</f>
        <v>0.013426826100161014</v>
      </c>
      <c r="E63" s="40">
        <f>G13</f>
        <v>-16.342277441214435</v>
      </c>
    </row>
    <row r="64" spans="2:5" ht="14.25">
      <c r="B64" s="129" t="str">
        <f>B14</f>
        <v>УНІВЕР.УА/Ярослав Мудрий: Фонд Акцiй</v>
      </c>
      <c r="C64" s="38">
        <f>C14</f>
        <v>-38.75788999999989</v>
      </c>
      <c r="D64" s="100">
        <f>D14</f>
        <v>-0.03460383182947115</v>
      </c>
      <c r="E64" s="40">
        <f>G14</f>
        <v>-24.312647494553335</v>
      </c>
    </row>
    <row r="65" spans="2:5" ht="14.25">
      <c r="B65" s="137" t="s">
        <v>55</v>
      </c>
      <c r="C65" s="138">
        <f>C20-SUM(C55:C64)</f>
        <v>-452.90373499999964</v>
      </c>
      <c r="D65" s="138">
        <f>D20-SUM(D55:D64)</f>
        <v>-0.10855675804833562</v>
      </c>
      <c r="E65" s="138">
        <f>G20-SUM(E55:E64)</f>
        <v>-534.4261019408549</v>
      </c>
    </row>
    <row r="66" spans="2:5" ht="15">
      <c r="B66" s="135" t="s">
        <v>49</v>
      </c>
      <c r="C66" s="136">
        <f>SUM(C55:C65)</f>
        <v>-271.29401299999813</v>
      </c>
      <c r="D66" s="136"/>
      <c r="E66" s="136">
        <f>SUM(E55:E65)</f>
        <v>-580.8799284973123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4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8" t="s">
        <v>25</v>
      </c>
      <c r="B1" s="69" t="s">
        <v>85</v>
      </c>
      <c r="C1" s="10"/>
    </row>
    <row r="2" spans="1:3" ht="14.25">
      <c r="A2" s="157" t="s">
        <v>79</v>
      </c>
      <c r="B2" s="158">
        <v>-0.0131028035851255</v>
      </c>
      <c r="C2" s="10"/>
    </row>
    <row r="3" spans="1:3" ht="14.25">
      <c r="A3" s="139" t="s">
        <v>71</v>
      </c>
      <c r="B3" s="145">
        <v>-0.005411640873021373</v>
      </c>
      <c r="C3" s="10"/>
    </row>
    <row r="4" spans="1:3" ht="14.25">
      <c r="A4" s="139" t="s">
        <v>123</v>
      </c>
      <c r="B4" s="145">
        <v>-0.0024889717162949188</v>
      </c>
      <c r="C4" s="10"/>
    </row>
    <row r="5" spans="1:3" ht="14.25">
      <c r="A5" s="139" t="s">
        <v>77</v>
      </c>
      <c r="B5" s="146">
        <v>-0.0018279074960904085</v>
      </c>
      <c r="C5" s="10"/>
    </row>
    <row r="6" spans="1:3" ht="14.25">
      <c r="A6" s="139" t="s">
        <v>20</v>
      </c>
      <c r="B6" s="146">
        <v>0.001082362913655599</v>
      </c>
      <c r="C6" s="10"/>
    </row>
    <row r="7" spans="1:3" ht="14.25">
      <c r="A7" s="139" t="s">
        <v>62</v>
      </c>
      <c r="B7" s="146">
        <v>0.0018366170681252125</v>
      </c>
      <c r="C7" s="10"/>
    </row>
    <row r="8" spans="1:3" ht="14.25">
      <c r="A8" s="139" t="s">
        <v>75</v>
      </c>
      <c r="B8" s="146">
        <v>0.0029648207209909128</v>
      </c>
      <c r="C8" s="10"/>
    </row>
    <row r="9" spans="1:3" ht="14.25">
      <c r="A9" s="139" t="s">
        <v>82</v>
      </c>
      <c r="B9" s="146">
        <v>0.003341437542657255</v>
      </c>
      <c r="C9" s="10"/>
    </row>
    <row r="10" spans="1:3" ht="14.25">
      <c r="A10" s="139" t="s">
        <v>80</v>
      </c>
      <c r="B10" s="146">
        <v>0.0037752554389678394</v>
      </c>
      <c r="C10" s="10"/>
    </row>
    <row r="11" spans="1:3" ht="14.25">
      <c r="A11" s="139" t="s">
        <v>59</v>
      </c>
      <c r="B11" s="146">
        <v>0.008463439644206261</v>
      </c>
      <c r="C11" s="10"/>
    </row>
    <row r="12" spans="1:3" ht="14.25">
      <c r="A12" s="139" t="s">
        <v>81</v>
      </c>
      <c r="B12" s="146">
        <v>0.009997742926484587</v>
      </c>
      <c r="C12" s="10"/>
    </row>
    <row r="13" spans="1:3" ht="14.25">
      <c r="A13" s="139" t="s">
        <v>60</v>
      </c>
      <c r="B13" s="146">
        <v>0.010341880766419731</v>
      </c>
      <c r="C13" s="10"/>
    </row>
    <row r="14" spans="1:3" ht="14.25">
      <c r="A14" s="139" t="s">
        <v>106</v>
      </c>
      <c r="B14" s="146">
        <v>0.01979085927742763</v>
      </c>
      <c r="C14" s="10"/>
    </row>
    <row r="15" spans="1:3" ht="14.25">
      <c r="A15" s="139" t="s">
        <v>23</v>
      </c>
      <c r="B15" s="146">
        <v>0.09463764582008372</v>
      </c>
      <c r="C15" s="10"/>
    </row>
    <row r="16" spans="1:3" ht="14.25">
      <c r="A16" s="140" t="s">
        <v>30</v>
      </c>
      <c r="B16" s="145">
        <v>0.009528624174891896</v>
      </c>
      <c r="C16" s="10"/>
    </row>
    <row r="17" spans="1:3" ht="14.25">
      <c r="A17" s="140" t="s">
        <v>1</v>
      </c>
      <c r="B17" s="145">
        <v>-0.04713270743466125</v>
      </c>
      <c r="C17" s="10"/>
    </row>
    <row r="18" spans="1:3" ht="14.25">
      <c r="A18" s="140" t="s">
        <v>0</v>
      </c>
      <c r="B18" s="145">
        <v>-0.04053192619612567</v>
      </c>
      <c r="C18" s="59"/>
    </row>
    <row r="19" spans="1:3" ht="14.25">
      <c r="A19" s="140" t="s">
        <v>31</v>
      </c>
      <c r="B19" s="145">
        <v>-0.004501997335693009</v>
      </c>
      <c r="C19" s="9"/>
    </row>
    <row r="20" spans="1:3" ht="14.25">
      <c r="A20" s="140" t="s">
        <v>32</v>
      </c>
      <c r="B20" s="145">
        <v>-0.024838674450100573</v>
      </c>
      <c r="C20" s="79"/>
    </row>
    <row r="21" spans="1:3" ht="14.25">
      <c r="A21" s="140" t="s">
        <v>33</v>
      </c>
      <c r="B21" s="145">
        <v>0.002367123287671233</v>
      </c>
      <c r="C21" s="10"/>
    </row>
    <row r="22" spans="1:3" ht="15" thickBot="1">
      <c r="A22" s="141" t="s">
        <v>108</v>
      </c>
      <c r="B22" s="147">
        <v>0.0749538455991372</v>
      </c>
      <c r="C22" s="10"/>
    </row>
    <row r="23" spans="2:3" ht="12.75">
      <c r="B23" s="10"/>
      <c r="C23" s="10"/>
    </row>
    <row r="24" ht="12.75">
      <c r="C24" s="10"/>
    </row>
    <row r="25" spans="2:3" ht="12.75">
      <c r="B25" s="10"/>
      <c r="C25" s="10"/>
    </row>
    <row r="26" ht="12.75">
      <c r="C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3" t="s">
        <v>104</v>
      </c>
      <c r="B1" s="173"/>
      <c r="C1" s="173"/>
      <c r="D1" s="173"/>
      <c r="E1" s="173"/>
      <c r="F1" s="173"/>
      <c r="G1" s="173"/>
      <c r="H1" s="173"/>
      <c r="I1" s="173"/>
      <c r="J1" s="173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4" t="s">
        <v>34</v>
      </c>
      <c r="C3" s="115" t="s">
        <v>39</v>
      </c>
      <c r="D3" s="116" t="s">
        <v>40</v>
      </c>
      <c r="E3" s="117">
        <v>1460142</v>
      </c>
      <c r="F3" s="118">
        <v>690</v>
      </c>
      <c r="G3" s="117">
        <v>2116.1478260869567</v>
      </c>
      <c r="H3" s="53">
        <v>1000</v>
      </c>
      <c r="I3" s="114" t="s">
        <v>24</v>
      </c>
      <c r="J3" s="119" t="s">
        <v>102</v>
      </c>
    </row>
    <row r="4" spans="1:10" ht="14.25" customHeight="1">
      <c r="A4" s="21">
        <v>2</v>
      </c>
      <c r="B4" s="114" t="s">
        <v>115</v>
      </c>
      <c r="C4" s="115" t="s">
        <v>39</v>
      </c>
      <c r="D4" s="116" t="s">
        <v>114</v>
      </c>
      <c r="E4" s="117">
        <v>930891.7201</v>
      </c>
      <c r="F4" s="118">
        <v>1978</v>
      </c>
      <c r="G4" s="117">
        <v>470.6227098584429</v>
      </c>
      <c r="H4" s="86">
        <v>1000</v>
      </c>
      <c r="I4" s="114" t="s">
        <v>21</v>
      </c>
      <c r="J4" s="119" t="s">
        <v>35</v>
      </c>
    </row>
    <row r="5" spans="1:10" ht="14.25">
      <c r="A5" s="21">
        <v>3</v>
      </c>
      <c r="B5" s="114" t="s">
        <v>68</v>
      </c>
      <c r="C5" s="115" t="s">
        <v>39</v>
      </c>
      <c r="D5" s="116" t="s">
        <v>40</v>
      </c>
      <c r="E5" s="117">
        <v>230014.11</v>
      </c>
      <c r="F5" s="118">
        <v>671</v>
      </c>
      <c r="G5" s="117">
        <v>342.7930104321907</v>
      </c>
      <c r="H5" s="53">
        <v>1000</v>
      </c>
      <c r="I5" s="114" t="s">
        <v>69</v>
      </c>
      <c r="J5" s="119" t="s">
        <v>48</v>
      </c>
    </row>
    <row r="6" spans="1:10" ht="15.75" thickBot="1">
      <c r="A6" s="174" t="s">
        <v>49</v>
      </c>
      <c r="B6" s="175"/>
      <c r="C6" s="120" t="s">
        <v>50</v>
      </c>
      <c r="D6" s="120" t="s">
        <v>50</v>
      </c>
      <c r="E6" s="102">
        <f>SUM(E3:E5)</f>
        <v>2621047.8301</v>
      </c>
      <c r="F6" s="103">
        <f>SUM(F3:F5)</f>
        <v>3339</v>
      </c>
      <c r="G6" s="120" t="s">
        <v>50</v>
      </c>
      <c r="H6" s="120" t="s">
        <v>50</v>
      </c>
      <c r="I6" s="120" t="s">
        <v>50</v>
      </c>
      <c r="J6" s="121" t="s">
        <v>50</v>
      </c>
    </row>
  </sheetData>
  <mergeCells count="2">
    <mergeCell ref="A1:J1"/>
    <mergeCell ref="A6:B6"/>
  </mergeCells>
  <hyperlinks>
    <hyperlink ref="J6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5" t="s">
        <v>96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 customHeight="1" thickBot="1">
      <c r="A2" s="178" t="s">
        <v>41</v>
      </c>
      <c r="B2" s="106"/>
      <c r="C2" s="107"/>
      <c r="D2" s="108"/>
      <c r="E2" s="180" t="s">
        <v>67</v>
      </c>
      <c r="F2" s="180"/>
      <c r="G2" s="180"/>
      <c r="H2" s="180"/>
      <c r="I2" s="180"/>
      <c r="J2" s="180"/>
    </row>
    <row r="3" spans="1:10" ht="75.75" thickBot="1">
      <c r="A3" s="179"/>
      <c r="B3" s="109" t="s">
        <v>25</v>
      </c>
      <c r="C3" s="26" t="s">
        <v>13</v>
      </c>
      <c r="D3" s="26" t="s">
        <v>14</v>
      </c>
      <c r="E3" s="17" t="s">
        <v>93</v>
      </c>
      <c r="F3" s="17" t="s">
        <v>112</v>
      </c>
      <c r="G3" s="17" t="s">
        <v>113</v>
      </c>
      <c r="H3" s="17" t="s">
        <v>87</v>
      </c>
      <c r="I3" s="17" t="s">
        <v>51</v>
      </c>
      <c r="J3" s="17" t="s">
        <v>94</v>
      </c>
    </row>
    <row r="4" spans="1:10" ht="14.25" collapsed="1">
      <c r="A4" s="21">
        <v>1</v>
      </c>
      <c r="B4" s="27" t="s">
        <v>68</v>
      </c>
      <c r="C4" s="110">
        <v>38441</v>
      </c>
      <c r="D4" s="110">
        <v>38625</v>
      </c>
      <c r="E4" s="104">
        <v>-0.006019822897425864</v>
      </c>
      <c r="F4" s="104">
        <v>-0.03893692052495734</v>
      </c>
      <c r="G4" s="104">
        <v>-0.29196398183469596</v>
      </c>
      <c r="H4" s="104">
        <v>-0.28802284184690463</v>
      </c>
      <c r="I4" s="104">
        <v>-0.6572069895678092</v>
      </c>
      <c r="J4" s="111">
        <v>-0.07492043346682664</v>
      </c>
    </row>
    <row r="5" spans="1:10" ht="14.25" collapsed="1">
      <c r="A5" s="21">
        <v>2</v>
      </c>
      <c r="B5" s="27" t="s">
        <v>115</v>
      </c>
      <c r="C5" s="110">
        <v>39048</v>
      </c>
      <c r="D5" s="110">
        <v>39140</v>
      </c>
      <c r="E5" s="104">
        <v>-0.01210605866320269</v>
      </c>
      <c r="F5" s="104">
        <v>-0.025334012960900765</v>
      </c>
      <c r="G5" s="104">
        <v>-0.08077280429943856</v>
      </c>
      <c r="H5" s="104">
        <v>-0.07654051552067342</v>
      </c>
      <c r="I5" s="104">
        <v>-0.5293772901415441</v>
      </c>
      <c r="J5" s="111">
        <v>-0.059263874691147356</v>
      </c>
    </row>
    <row r="6" spans="1:10" ht="14.25">
      <c r="A6" s="21">
        <v>3</v>
      </c>
      <c r="B6" s="27" t="s">
        <v>34</v>
      </c>
      <c r="C6" s="110">
        <v>39100</v>
      </c>
      <c r="D6" s="110">
        <v>39268</v>
      </c>
      <c r="E6" s="104">
        <v>0.03608379037611065</v>
      </c>
      <c r="F6" s="104">
        <v>-0.013542555128330913</v>
      </c>
      <c r="G6" s="104" t="s">
        <v>22</v>
      </c>
      <c r="H6" s="104">
        <v>0.08699416506619695</v>
      </c>
      <c r="I6" s="104">
        <v>1.116147826086796</v>
      </c>
      <c r="J6" s="111">
        <v>0.06453473796508669</v>
      </c>
    </row>
    <row r="7" spans="1:10" ht="15.75" thickBot="1">
      <c r="A7" s="148"/>
      <c r="B7" s="153" t="s">
        <v>107</v>
      </c>
      <c r="C7" s="154" t="s">
        <v>50</v>
      </c>
      <c r="D7" s="154" t="s">
        <v>50</v>
      </c>
      <c r="E7" s="155">
        <f>AVERAGE(E4:E6)</f>
        <v>0.005985969605160697</v>
      </c>
      <c r="F7" s="155">
        <f>AVERAGE(F4:F6)</f>
        <v>-0.025937829538063006</v>
      </c>
      <c r="G7" s="155">
        <f>AVERAGE(G4:G6)</f>
        <v>-0.18636839306706726</v>
      </c>
      <c r="H7" s="155">
        <f>AVERAGE(H4:H6)</f>
        <v>-0.09252306410046036</v>
      </c>
      <c r="I7" s="154" t="s">
        <v>50</v>
      </c>
      <c r="J7" s="154" t="s">
        <v>50</v>
      </c>
    </row>
    <row r="8" spans="1:10" ht="15" thickBot="1">
      <c r="A8" s="186" t="s">
        <v>95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6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4">
    <mergeCell ref="A2:A3"/>
    <mergeCell ref="A1:J1"/>
    <mergeCell ref="E2:J2"/>
    <mergeCell ref="A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8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90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8" t="s">
        <v>41</v>
      </c>
      <c r="B2" s="94"/>
      <c r="C2" s="183" t="s">
        <v>26</v>
      </c>
      <c r="D2" s="184"/>
      <c r="E2" s="183" t="s">
        <v>27</v>
      </c>
      <c r="F2" s="184"/>
      <c r="G2" s="95"/>
    </row>
    <row r="3" spans="1:7" s="31" customFormat="1" ht="45.75" thickBot="1">
      <c r="A3" s="179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101</v>
      </c>
    </row>
    <row r="4" spans="1:7" s="31" customFormat="1" ht="14.25">
      <c r="A4" s="21">
        <v>1</v>
      </c>
      <c r="B4" s="37" t="s">
        <v>68</v>
      </c>
      <c r="C4" s="38">
        <v>-1.393030000000028</v>
      </c>
      <c r="D4" s="104">
        <v>-0.006019822897426708</v>
      </c>
      <c r="E4" s="39">
        <v>0</v>
      </c>
      <c r="F4" s="104">
        <v>0</v>
      </c>
      <c r="G4" s="40">
        <v>0</v>
      </c>
    </row>
    <row r="5" spans="1:7" s="31" customFormat="1" ht="14.25">
      <c r="A5" s="21">
        <v>2</v>
      </c>
      <c r="B5" s="37" t="s">
        <v>115</v>
      </c>
      <c r="C5" s="38">
        <v>-11.407529999999912</v>
      </c>
      <c r="D5" s="104">
        <v>-0.012106058663199942</v>
      </c>
      <c r="E5" s="39">
        <v>0</v>
      </c>
      <c r="F5" s="104">
        <v>0</v>
      </c>
      <c r="G5" s="40">
        <v>0</v>
      </c>
    </row>
    <row r="6" spans="1:7" s="31" customFormat="1" ht="14.25">
      <c r="A6" s="21">
        <v>3</v>
      </c>
      <c r="B6" s="37" t="s">
        <v>34</v>
      </c>
      <c r="C6" s="38">
        <v>18.173330000000075</v>
      </c>
      <c r="D6" s="104">
        <v>0.012603137903128003</v>
      </c>
      <c r="E6" s="39">
        <v>-16</v>
      </c>
      <c r="F6" s="104">
        <v>-0.0226628895184136</v>
      </c>
      <c r="G6" s="40">
        <v>-32.66073852596242</v>
      </c>
    </row>
    <row r="7" spans="1:7" s="31" customFormat="1" ht="15.75" thickBot="1">
      <c r="A7" s="122"/>
      <c r="B7" s="96" t="s">
        <v>49</v>
      </c>
      <c r="C7" s="123">
        <v>5.372770000000134</v>
      </c>
      <c r="D7" s="101">
        <v>0.0020540663027901972</v>
      </c>
      <c r="E7" s="98">
        <v>-16</v>
      </c>
      <c r="F7" s="101">
        <v>-0.004769001490312966</v>
      </c>
      <c r="G7" s="99">
        <v>-32.66073852596242</v>
      </c>
    </row>
    <row r="8" s="31" customFormat="1" ht="14.25">
      <c r="D8" s="41"/>
    </row>
    <row r="9" spans="1:4" s="31" customFormat="1" ht="14.25">
      <c r="A9" s="29"/>
      <c r="D9" s="41"/>
    </row>
    <row r="10" spans="1:4" s="31" customFormat="1" ht="14.25">
      <c r="A10" s="29"/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25</v>
      </c>
      <c r="C34" s="35" t="s">
        <v>56</v>
      </c>
      <c r="D34" s="35" t="s">
        <v>57</v>
      </c>
      <c r="E34" s="36" t="s">
        <v>53</v>
      </c>
    </row>
    <row r="35" spans="1:5" ht="14.25">
      <c r="A35" s="22">
        <v>1</v>
      </c>
      <c r="B35" s="37" t="str">
        <f aca="true" t="shared" si="0" ref="B35:D36">B4</f>
        <v>Оптімум</v>
      </c>
      <c r="C35" s="127">
        <f t="shared" si="0"/>
        <v>-1.393030000000028</v>
      </c>
      <c r="D35" s="104">
        <f t="shared" si="0"/>
        <v>-0.006019822897426708</v>
      </c>
      <c r="E35" s="128">
        <f>G4</f>
        <v>0</v>
      </c>
    </row>
    <row r="36" spans="1:5" ht="14.25">
      <c r="A36" s="22">
        <v>2</v>
      </c>
      <c r="B36" s="37" t="str">
        <f t="shared" si="0"/>
        <v>ТАСК Український Капітал</v>
      </c>
      <c r="C36" s="127">
        <f t="shared" si="0"/>
        <v>-11.407529999999912</v>
      </c>
      <c r="D36" s="104">
        <f t="shared" si="0"/>
        <v>-0.012106058663199942</v>
      </c>
      <c r="E36" s="128">
        <f>G5</f>
        <v>0</v>
      </c>
    </row>
    <row r="37" spans="1:5" ht="14.25">
      <c r="A37" s="22">
        <v>3</v>
      </c>
      <c r="B37" s="37" t="str">
        <f>B6</f>
        <v>Збалансований фонд "Паритет"</v>
      </c>
      <c r="C37" s="127">
        <f>C6</f>
        <v>18.173330000000075</v>
      </c>
      <c r="D37" s="104">
        <f>D6</f>
        <v>0.012603137903128003</v>
      </c>
      <c r="E37" s="128">
        <f>G6</f>
        <v>-32.66073852596242</v>
      </c>
    </row>
    <row r="38" ht="14.25">
      <c r="B38" s="37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25</v>
      </c>
      <c r="B1" s="69" t="s">
        <v>85</v>
      </c>
      <c r="C1" s="10"/>
      <c r="D1" s="10"/>
    </row>
    <row r="2" spans="1:4" ht="14.25">
      <c r="A2" s="27" t="s">
        <v>115</v>
      </c>
      <c r="B2" s="142">
        <v>-0.01210605866320269</v>
      </c>
      <c r="C2" s="10"/>
      <c r="D2" s="10"/>
    </row>
    <row r="3" spans="1:4" ht="14.25">
      <c r="A3" s="27" t="s">
        <v>68</v>
      </c>
      <c r="B3" s="104">
        <v>-0.006019822897425864</v>
      </c>
      <c r="C3" s="10"/>
      <c r="D3" s="10"/>
    </row>
    <row r="4" spans="1:4" ht="14.25">
      <c r="A4" s="27" t="s">
        <v>34</v>
      </c>
      <c r="B4" s="104">
        <v>0.03608379037611065</v>
      </c>
      <c r="C4" s="10"/>
      <c r="D4" s="10"/>
    </row>
    <row r="5" spans="1:4" ht="14.25">
      <c r="A5" s="27" t="s">
        <v>30</v>
      </c>
      <c r="B5" s="143">
        <v>0.005985969605160697</v>
      </c>
      <c r="C5" s="10"/>
      <c r="D5" s="10"/>
    </row>
    <row r="6" spans="1:4" ht="14.25">
      <c r="A6" s="27" t="s">
        <v>1</v>
      </c>
      <c r="B6" s="143">
        <v>-0.04713270743466125</v>
      </c>
      <c r="C6" s="10"/>
      <c r="D6" s="10"/>
    </row>
    <row r="7" spans="1:4" ht="14.25">
      <c r="A7" s="27" t="s">
        <v>0</v>
      </c>
      <c r="B7" s="143">
        <v>-0.04053192619612567</v>
      </c>
      <c r="C7" s="10"/>
      <c r="D7" s="10"/>
    </row>
    <row r="8" spans="1:4" ht="14.25">
      <c r="A8" s="27" t="s">
        <v>31</v>
      </c>
      <c r="B8" s="143">
        <v>-0.004501997335693009</v>
      </c>
      <c r="C8" s="10"/>
      <c r="D8" s="10"/>
    </row>
    <row r="9" spans="1:4" ht="14.25">
      <c r="A9" s="27" t="s">
        <v>32</v>
      </c>
      <c r="B9" s="143">
        <v>-0.024838674450100573</v>
      </c>
      <c r="C9" s="10"/>
      <c r="D9" s="10"/>
    </row>
    <row r="10" spans="1:4" ht="14.25">
      <c r="A10" s="27" t="s">
        <v>33</v>
      </c>
      <c r="B10" s="143">
        <v>0.002367123287671233</v>
      </c>
      <c r="C10" s="10"/>
      <c r="D10" s="10"/>
    </row>
    <row r="11" spans="1:4" ht="15" thickBot="1">
      <c r="A11" s="81" t="s">
        <v>108</v>
      </c>
      <c r="B11" s="144">
        <v>0.0749538455991372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2019-07-15T09:41:10Z</dcterms:modified>
  <cp:category/>
  <cp:version/>
  <cp:contentType/>
  <cp:contentStatus/>
</cp:coreProperties>
</file>