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3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<sst xmlns="http://schemas.openxmlformats.org/spreadsheetml/2006/main" count="354" uniqueCount="130">
  <si>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</si>
  <si>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</si>
  <si>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</si>
  <si>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</si>
  <si>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</si>
  <si>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</si>
  <si>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</si>
  <si>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</si>
  <si>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</si>
  <si>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</si>
  <si>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</si>
  <si>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</si>
  <si>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</si>
  <si>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</si>
  <si>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</si>
  <si>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</si>
  <si>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</si>
  <si>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</si>
  <si>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</si>
  <si>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</si>
  <si>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ТОВ КУА "ОТП Капітал"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</si>
  <si>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</si>
  <si>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</si>
  <si>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</si>
  <si>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</si>
  <si>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</si>
  <si>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</si>
  <si>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</si>
  <si>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</si>
  <si>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</si>
  <si>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</si>
  <si>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</si>
  <si>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</si>
  <si>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</si>
  <si>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</si>
  <si>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</si>
  <si>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</si>
  <si>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</si>
  <si>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</si>
  <si>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</si>
  <si>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</si>
  <si>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</si>
  <si>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</si>
  <si>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</si>
  <si>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</si>
  <si>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</si>
  <si>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</si>
  <si>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</si>
  <si>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</si>
  <si>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</si>
  <si>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</si>
  <si>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</si>
  <si>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</si>
  <si>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</si>
  <si>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</si>
  <si>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</si>
  <si>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</si>
  <si>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</si>
  <si>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</si>
  <si>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</si>
  <si>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</si>
  <si>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</si>
  <si>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</si>
  <si>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</si>
  <si>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</si>
  <si>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</si>
  <si>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</si>
  <si>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</si>
  <si>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</si>
  <si>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</si>
  <si>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</si>
  <si>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</si>
  <si>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</si>
  <si>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</si>
  <si>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</si>
  <si>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</si>
  <si>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</si>
  <si>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</si>
  <si>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</si>
  <si>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</si>
  <si>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</si>
  <si>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</si>
  <si>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</si>
  <si>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</si>
  <si>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</si>
  <si>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</si>
  <si>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</si>
  <si>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</si>
  <si>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</si>
  <si>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</si>
  <si>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</si>
  <si>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</si>
  <si>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</si>
  <si>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</si>
  <si>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</si>
  <si>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</si>
  <si>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</si>
  <si>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</si>
  <si>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</si>
  <si>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</si>
  <si>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</si>
  <si>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</si>
  <si>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</si>
  <si>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</si>
  <si>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</si>
  <si>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</si>
  <si>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</si>
  <si>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</si>
  <si>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</si>
  <si>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</si>
  <si>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</si>
  <si>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</si>
  <si>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</si>
  <si>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</si>
  <si>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</si>
  <si>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</si>
  <si>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</si>
  <si>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</si>
  <si>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</si>
  <si>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</si>
  <si>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</si>
  <si>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жовтень</t>
  </si>
  <si>
    <t>листопад</t>
  </si>
  <si>
    <t>ОТП Класичний</t>
  </si>
  <si>
    <t>** За наявними даними чистий притік/відтік становив -1299,68 тис. грн. , але з урахуванням даних фондів, інформації за якими недостатньо для порівняння з минулим періодом, чистий притік/відтік</t>
  </si>
  <si>
    <t>становив -1252,88 тис. грн.</t>
  </si>
  <si>
    <t>з початку 2018 року</t>
  </si>
  <si>
    <t>Бонум Оптімум</t>
  </si>
  <si>
    <t>ТОВ КУА "Бонум Груп"</t>
  </si>
  <si>
    <t>http://bonum-group.com/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</si>
</sst>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22" fillId="0" borderId="43" xfId="20" applyFont="1" applyFill="1" applyBorder="1" applyAlignment="1">
      <alignment horizontal="left" vertical="center" wrapTex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  <xf numFmtId="0" fontId="12" fillId="0" borderId="5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44926849"/>
        <c:axId val="1688458"/>
      </c:barChart>
      <c:catAx>
        <c:axId val="449268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688458"/>
        <c:crosses val="autoZero"/>
        <c:auto val="1"/>
        <c:lblOffset val="0"/>
        <c:noMultiLvlLbl val="0"/>
      </c:catAx>
      <c:valAx>
        <c:axId val="1688458"/>
        <c:scaling>
          <c:orientation val="minMax"/>
          <c:max val="0.9"/>
          <c:min val="-0.03"/>
        </c:scaling>
        <c:axPos val="l"/>
        <c:delete val="0"/>
        <c:numFmt formatCode="0%" sourceLinked="0"/>
        <c:majorTickMark val="out"/>
        <c:minorTickMark val="none"/>
        <c:tickLblPos val="nextTo"/>
        <c:crossAx val="44926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15196123"/>
        <c:axId val="2547380"/>
      </c:barChart>
      <c:catAx>
        <c:axId val="151961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7380"/>
        <c:crosses val="autoZero"/>
        <c:auto val="0"/>
        <c:lblOffset val="100"/>
        <c:tickLblSkip val="1"/>
        <c:noMultiLvlLbl val="0"/>
      </c:catAx>
      <c:valAx>
        <c:axId val="2547380"/>
        <c:scaling>
          <c:orientation val="minMax"/>
          <c:max val="0.9"/>
          <c:min val="-0.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96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ВЧА'!$C$58:$C$68</c:f>
              <c:numCache/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ВЧА'!$E$58:$E$68</c:f>
              <c:numCache/>
            </c:numRef>
          </c:val>
        </c:ser>
        <c:overlap val="-30"/>
        <c:axId val="22926421"/>
        <c:axId val="5011198"/>
      </c:barChart>
      <c:lineChart>
        <c:grouping val="standard"/>
        <c:varyColors val="0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ВЧА'!$B$58:$B$67</c:f>
              <c:strCache/>
            </c:strRef>
          </c:cat>
          <c:val>
            <c:numRef>
              <c:f>'В_динаміка ВЧА'!$D$58:$D$67</c:f>
              <c:numCache/>
            </c:numRef>
          </c:val>
          <c:smooth val="0"/>
        </c:ser>
        <c:axId val="45100783"/>
        <c:axId val="3253864"/>
      </c:lineChart>
      <c:catAx>
        <c:axId val="229264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011198"/>
        <c:crosses val="autoZero"/>
        <c:auto val="0"/>
        <c:lblOffset val="40"/>
        <c:noMultiLvlLbl val="0"/>
      </c:catAx>
      <c:valAx>
        <c:axId val="5011198"/>
        <c:scaling>
          <c:orientation val="minMax"/>
          <c:max val="450"/>
          <c:min val="-400"/>
        </c:scaling>
        <c:axPos val="l"/>
        <c:delete val="0"/>
        <c:numFmt formatCode="#,##0" sourceLinked="0"/>
        <c:majorTickMark val="in"/>
        <c:minorTickMark val="none"/>
        <c:tickLblPos val="nextTo"/>
        <c:crossAx val="22926421"/>
        <c:crossesAt val="1"/>
        <c:crossBetween val="between"/>
        <c:dispUnits/>
      </c:valAx>
      <c:catAx>
        <c:axId val="45100783"/>
        <c:scaling>
          <c:orientation val="minMax"/>
        </c:scaling>
        <c:axPos val="b"/>
        <c:delete val="1"/>
        <c:majorTickMark val="in"/>
        <c:minorTickMark val="none"/>
        <c:tickLblPos val="nextTo"/>
        <c:crossAx val="3253864"/>
        <c:crosses val="autoZero"/>
        <c:auto val="0"/>
        <c:lblOffset val="100"/>
        <c:noMultiLvlLbl val="0"/>
      </c:catAx>
      <c:valAx>
        <c:axId val="3253864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451007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9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60"/>
        <c:axId val="29284777"/>
        <c:axId val="62236402"/>
      </c:barChart>
      <c:catAx>
        <c:axId val="29284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36402"/>
        <c:crosses val="autoZero"/>
        <c:auto val="0"/>
        <c:lblOffset val="0"/>
        <c:tickLblSkip val="1"/>
        <c:noMultiLvlLbl val="0"/>
      </c:catAx>
      <c:valAx>
        <c:axId val="62236402"/>
        <c:scaling>
          <c:orientation val="minMax"/>
          <c:max val="0.0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847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ВЧА'!$B$36:$B$38</c:f>
              <c:strCache/>
            </c:strRef>
          </c:cat>
          <c:val>
            <c:numRef>
              <c:f>'І_динаміка ВЧА'!$C$36:$C$38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ВЧА'!$B$36:$B$38</c:f>
              <c:strCache/>
            </c:strRef>
          </c:cat>
          <c:val>
            <c:numRef>
              <c:f>'І_динаміка ВЧА'!$E$36:$E$38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-20"/>
        <c:axId val="23256707"/>
        <c:axId val="7983772"/>
      </c:barChart>
      <c:lineChart>
        <c:grouping val="standard"/>
        <c:varyColors val="0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ВЧА'!$D$36:$D$38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4745085"/>
        <c:axId val="42705766"/>
      </c:lineChart>
      <c:catAx>
        <c:axId val="232567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7983772"/>
        <c:crosses val="autoZero"/>
        <c:auto val="0"/>
        <c:lblOffset val="100"/>
        <c:noMultiLvlLbl val="0"/>
      </c:catAx>
      <c:valAx>
        <c:axId val="7983772"/>
        <c:scaling>
          <c:orientation val="minMax"/>
          <c:max val="15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256707"/>
        <c:crossesAt val="1"/>
        <c:crossBetween val="between"/>
        <c:dispUnits/>
      </c:valAx>
      <c:catAx>
        <c:axId val="4745085"/>
        <c:scaling>
          <c:orientation val="minMax"/>
        </c:scaling>
        <c:axPos val="b"/>
        <c:delete val="1"/>
        <c:majorTickMark val="in"/>
        <c:minorTickMark val="none"/>
        <c:tickLblPos val="nextTo"/>
        <c:crossAx val="42705766"/>
        <c:crosses val="autoZero"/>
        <c:auto val="0"/>
        <c:lblOffset val="100"/>
        <c:noMultiLvlLbl val="0"/>
      </c:catAx>
      <c:valAx>
        <c:axId val="42705766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450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9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60"/>
        <c:axId val="48807575"/>
        <c:axId val="36614992"/>
      </c:barChart>
      <c:catAx>
        <c:axId val="48807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14992"/>
        <c:crosses val="autoZero"/>
        <c:auto val="0"/>
        <c:lblOffset val="100"/>
        <c:tickLblSkip val="1"/>
        <c:noMultiLvlLbl val="0"/>
      </c:catAx>
      <c:valAx>
        <c:axId val="36614992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07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-20"/>
        <c:axId val="61099473"/>
        <c:axId val="13024346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50110251"/>
        <c:axId val="48339076"/>
      </c:lineChart>
      <c:catAx>
        <c:axId val="610994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3024346"/>
        <c:crosses val="autoZero"/>
        <c:auto val="0"/>
        <c:lblOffset val="100"/>
        <c:noMultiLvlLbl val="0"/>
      </c:catAx>
      <c:valAx>
        <c:axId val="13024346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099473"/>
        <c:crossesAt val="1"/>
        <c:crossBetween val="between"/>
        <c:dispUnits/>
      </c:valAx>
      <c:catAx>
        <c:axId val="50110251"/>
        <c:scaling>
          <c:orientation val="minMax"/>
        </c:scaling>
        <c:axPos val="b"/>
        <c:delete val="1"/>
        <c:majorTickMark val="in"/>
        <c:minorTickMark val="none"/>
        <c:tickLblPos val="nextTo"/>
        <c:crossAx val="48339076"/>
        <c:crosses val="autoZero"/>
        <c:auto val="0"/>
        <c:lblOffset val="100"/>
        <c:noMultiLvlLbl val="0"/>
      </c:catAx>
      <c:valAx>
        <c:axId val="48339076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1102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60"/>
        <c:axId val="32398501"/>
        <c:axId val="23151054"/>
      </c:barChart>
      <c:catAx>
        <c:axId val="32398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51054"/>
        <c:crosses val="autoZero"/>
        <c:auto val="0"/>
        <c:lblOffset val="100"/>
        <c:tickLblSkip val="1"/>
        <c:noMultiLvlLbl val="0"/>
      </c:catAx>
      <c:valAx>
        <c:axId val="23151054"/>
        <c:scaling>
          <c:orientation val="minMax"/>
          <c:max val="0.03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98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95250</xdr:rowOff>
    </xdr:from>
    <xdr:to>
      <xdr:col>7</xdr:col>
      <xdr:colOff>47625</xdr:colOff>
      <xdr:row>51</xdr:row>
      <xdr:rowOff>142875</xdr:rowOff>
    </xdr:to>
    <xdr:graphicFrame>
      <xdr:nvGraphicFramePr>
        <xdr:cNvPr id="1" name="Chart 7"/>
        <xdr:cNvGraphicFramePr/>
      </xdr:nvGraphicFramePr>
      <xdr:xfrm>
        <a:off x="66675" y="522922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115050" y="95250"/>
        <a:ext cx="10287000" cy="889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7</xdr:col>
      <xdr:colOff>9525</xdr:colOff>
      <xdr:row>32</xdr:row>
      <xdr:rowOff>133350</xdr:rowOff>
    </xdr:to>
    <xdr:graphicFrame>
      <xdr:nvGraphicFramePr>
        <xdr:cNvPr id="1" name="Chart 8"/>
        <xdr:cNvGraphicFramePr/>
      </xdr:nvGraphicFramePr>
      <xdr:xfrm>
        <a:off x="0" y="284797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zoomScale="85" zoomScaleNormal="85" workbookViewId="0" topLeftCell="A1">
      <selection activeCell="C50" sqref="C50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96</v>
      </c>
      <c r="B1" s="72"/>
      <c r="C1" s="72"/>
      <c r="D1" s="73"/>
      <c r="E1" s="73"/>
      <c r="F1" s="73"/>
    </row>
    <row r="2" spans="1:9" ht="15.75" thickBot="1">
      <c r="A2" s="25" t="s">
        <v>59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121</v>
      </c>
      <c r="B3" s="87">
        <v>0.050594296981082865</v>
      </c>
      <c r="C3" s="87">
        <v>0.050167405664645726</v>
      </c>
      <c r="D3" s="87">
        <v>0.011730575090262482</v>
      </c>
      <c r="E3" s="87">
        <v>-0.026127447457018116</v>
      </c>
      <c r="F3" s="87">
        <v>0.05633608741814489</v>
      </c>
      <c r="G3" s="59"/>
      <c r="H3" s="59"/>
      <c r="I3" s="2"/>
      <c r="J3" s="2"/>
      <c r="K3" s="2"/>
      <c r="L3" s="2"/>
    </row>
    <row r="4" spans="1:12" ht="14.25">
      <c r="A4" s="86" t="s">
        <v>122</v>
      </c>
      <c r="B4" s="87">
        <v>0.02692940989005166</v>
      </c>
      <c r="C4" s="87">
        <v>0.004308339221396951</v>
      </c>
      <c r="D4" s="87">
        <v>0.006105752887082439</v>
      </c>
      <c r="E4" s="87">
        <v>0.0069801131246434904</v>
      </c>
      <c r="F4" s="87">
        <v>0.01981678882990634</v>
      </c>
      <c r="G4" s="59"/>
      <c r="H4" s="59"/>
      <c r="I4" s="2"/>
      <c r="J4" s="2"/>
      <c r="K4" s="2"/>
      <c r="L4" s="2"/>
    </row>
    <row r="5" spans="1:12" ht="15" thickBot="1">
      <c r="A5" s="76" t="s">
        <v>126</v>
      </c>
      <c r="B5" s="78">
        <v>0.840982669967625</v>
      </c>
      <c r="C5" s="78">
        <v>0.28265494776382205</v>
      </c>
      <c r="D5" s="78">
        <v>0.09383725173424907</v>
      </c>
      <c r="E5" s="78">
        <v>0.019171327827676055</v>
      </c>
      <c r="F5" s="78">
        <v>0.27629539503040434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5" thickBot="1">
      <c r="A21" s="70"/>
      <c r="B21" s="71"/>
      <c r="C21" s="71"/>
      <c r="D21" s="71"/>
      <c r="E21" s="71"/>
      <c r="F21" s="71"/>
    </row>
    <row r="22" spans="1:6" ht="30.75" thickBot="1">
      <c r="A22" s="25" t="s">
        <v>86</v>
      </c>
      <c r="B22" s="18" t="s">
        <v>91</v>
      </c>
      <c r="C22" s="18" t="s">
        <v>72</v>
      </c>
      <c r="D22" s="75"/>
      <c r="E22" s="71"/>
      <c r="F22" s="71"/>
    </row>
    <row r="23" spans="1:6" ht="14.25">
      <c r="A23" s="27" t="s">
        <v>7</v>
      </c>
      <c r="B23" s="28">
        <v>-0.02074325556599943</v>
      </c>
      <c r="C23" s="66">
        <v>-0.0920331903790047</v>
      </c>
      <c r="D23" s="75"/>
      <c r="E23" s="71"/>
      <c r="F23" s="71"/>
    </row>
    <row r="24" spans="1:6" ht="14.25">
      <c r="A24" s="27" t="s">
        <v>6</v>
      </c>
      <c r="B24" s="28">
        <v>-0.01757554815605944</v>
      </c>
      <c r="C24" s="66">
        <v>-0.05809628503019271</v>
      </c>
      <c r="D24" s="75"/>
      <c r="E24" s="71"/>
      <c r="F24" s="71"/>
    </row>
    <row r="25" spans="1:6" ht="14.25">
      <c r="A25" s="27" t="s">
        <v>10</v>
      </c>
      <c r="B25" s="28">
        <v>-0.01662108178983901</v>
      </c>
      <c r="C25" s="66">
        <v>-0.12853741085833015</v>
      </c>
      <c r="D25" s="75"/>
      <c r="E25" s="71"/>
      <c r="F25" s="71"/>
    </row>
    <row r="26" spans="1:6" ht="28.5">
      <c r="A26" s="27" t="s">
        <v>5</v>
      </c>
      <c r="B26" s="28">
        <v>-0.005605544840516785</v>
      </c>
      <c r="C26" s="66">
        <v>-0.2174008488218937</v>
      </c>
      <c r="D26" s="75"/>
      <c r="E26" s="71"/>
      <c r="F26" s="71"/>
    </row>
    <row r="27" spans="1:6" ht="14.25">
      <c r="A27" s="27" t="s">
        <v>55</v>
      </c>
      <c r="B27" s="28">
        <v>-6.215537066789345E-05</v>
      </c>
      <c r="C27" s="66">
        <v>-0.024505600166315866</v>
      </c>
      <c r="D27" s="75"/>
      <c r="E27" s="71"/>
      <c r="F27" s="71"/>
    </row>
    <row r="28" spans="1:6" ht="14.25">
      <c r="A28" s="27" t="s">
        <v>1</v>
      </c>
      <c r="B28" s="28">
        <v>0.004308339221396951</v>
      </c>
      <c r="C28" s="66">
        <v>0.28265494776382205</v>
      </c>
      <c r="D28" s="75"/>
      <c r="E28" s="71"/>
      <c r="F28" s="71"/>
    </row>
    <row r="29" spans="1:6" ht="14.25">
      <c r="A29" s="27" t="s">
        <v>11</v>
      </c>
      <c r="B29" s="28">
        <v>0.016830070043669876</v>
      </c>
      <c r="C29" s="66">
        <v>0.03314182243614483</v>
      </c>
      <c r="D29" s="75"/>
      <c r="E29" s="71"/>
      <c r="F29" s="71"/>
    </row>
    <row r="30" spans="1:6" ht="14.25">
      <c r="A30" s="27" t="s">
        <v>76</v>
      </c>
      <c r="B30" s="28">
        <v>0.016912411644444125</v>
      </c>
      <c r="C30" s="66">
        <v>0.13402599372434532</v>
      </c>
      <c r="D30" s="75"/>
      <c r="E30" s="71"/>
      <c r="F30" s="71"/>
    </row>
    <row r="31" spans="1:6" ht="14.25">
      <c r="A31" s="27" t="s">
        <v>12</v>
      </c>
      <c r="B31" s="28">
        <v>0.01785938179914015</v>
      </c>
      <c r="C31" s="66">
        <v>0.03237570176652538</v>
      </c>
      <c r="D31" s="75"/>
      <c r="E31" s="71"/>
      <c r="F31" s="71"/>
    </row>
    <row r="32" spans="1:6" ht="14.25">
      <c r="A32" s="27" t="s">
        <v>9</v>
      </c>
      <c r="B32" s="28">
        <v>0.01964374835199645</v>
      </c>
      <c r="C32" s="66">
        <v>-0.018180588220307103</v>
      </c>
      <c r="D32" s="75"/>
      <c r="E32" s="71"/>
      <c r="F32" s="71"/>
    </row>
    <row r="33" spans="1:6" ht="14.25">
      <c r="A33" s="27" t="s">
        <v>0</v>
      </c>
      <c r="B33" s="28">
        <v>0.02692940989005166</v>
      </c>
      <c r="C33" s="66">
        <v>0.840982669967625</v>
      </c>
      <c r="D33" s="75"/>
      <c r="E33" s="71"/>
      <c r="F33" s="71"/>
    </row>
    <row r="34" spans="1:6" ht="14.25">
      <c r="A34" s="27" t="s">
        <v>8</v>
      </c>
      <c r="B34" s="28">
        <v>0.06113631168485956</v>
      </c>
      <c r="C34" s="66">
        <v>-0.11405404231069405</v>
      </c>
      <c r="D34" s="75"/>
      <c r="E34" s="71"/>
      <c r="F34" s="71"/>
    </row>
    <row r="35" spans="1:6" ht="15" thickBot="1">
      <c r="A35" s="76" t="s">
        <v>106</v>
      </c>
      <c r="B35" s="77">
        <v>0.06468762198635614</v>
      </c>
      <c r="C35" s="78">
        <v>-0.06912453630531323</v>
      </c>
      <c r="D35" s="75"/>
      <c r="E35" s="71"/>
      <c r="F35" s="71"/>
    </row>
    <row r="36" spans="1:6" ht="14.25">
      <c r="A36" s="70"/>
      <c r="B36" s="71"/>
      <c r="C36" s="71"/>
      <c r="D36" s="75"/>
      <c r="E36" s="71"/>
      <c r="F36" s="71"/>
    </row>
    <row r="37" spans="1:6" ht="14.25">
      <c r="A37" s="70"/>
      <c r="B37" s="71"/>
      <c r="C37" s="71"/>
      <c r="D37" s="75"/>
      <c r="E37" s="71"/>
      <c r="F37" s="7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9" t="s">
        <v>117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0.75" thickBot="1">
      <c r="A2" s="15" t="s">
        <v>41</v>
      </c>
      <c r="B2" s="48" t="s">
        <v>25</v>
      </c>
      <c r="C2" s="18" t="s">
        <v>36</v>
      </c>
      <c r="D2" s="18" t="s">
        <v>37</v>
      </c>
      <c r="E2" s="17" t="s">
        <v>42</v>
      </c>
      <c r="F2" s="17" t="s">
        <v>65</v>
      </c>
      <c r="G2" s="17" t="s">
        <v>66</v>
      </c>
      <c r="H2" s="18" t="s">
        <v>67</v>
      </c>
      <c r="I2" s="18" t="s">
        <v>16</v>
      </c>
      <c r="J2" s="18" t="s">
        <v>17</v>
      </c>
    </row>
    <row r="3" spans="1:11" ht="14.25" customHeight="1">
      <c r="A3" s="21">
        <v>1</v>
      </c>
      <c r="B3" s="109" t="s">
        <v>85</v>
      </c>
      <c r="C3" s="110" t="s">
        <v>39</v>
      </c>
      <c r="D3" s="111" t="s">
        <v>38</v>
      </c>
      <c r="E3" s="112">
        <v>13169903.33</v>
      </c>
      <c r="F3" s="113">
        <v>184391</v>
      </c>
      <c r="G3" s="112">
        <v>71.42378603077157</v>
      </c>
      <c r="H3" s="53">
        <v>100</v>
      </c>
      <c r="I3" s="109" t="s">
        <v>97</v>
      </c>
      <c r="J3" s="114" t="s">
        <v>78</v>
      </c>
      <c r="K3" s="49"/>
    </row>
    <row r="4" spans="1:11" ht="14.25">
      <c r="A4" s="21">
        <v>2</v>
      </c>
      <c r="B4" s="109" t="s">
        <v>109</v>
      </c>
      <c r="C4" s="110" t="s">
        <v>39</v>
      </c>
      <c r="D4" s="111" t="s">
        <v>38</v>
      </c>
      <c r="E4" s="112">
        <v>1147706.9101</v>
      </c>
      <c r="F4" s="113">
        <v>648</v>
      </c>
      <c r="G4" s="112">
        <v>1771.1526390432098</v>
      </c>
      <c r="H4" s="53">
        <v>5000</v>
      </c>
      <c r="I4" s="109" t="s">
        <v>21</v>
      </c>
      <c r="J4" s="114" t="s">
        <v>35</v>
      </c>
      <c r="K4" s="50"/>
    </row>
    <row r="5" spans="1:10" ht="15.75" thickBot="1">
      <c r="A5" s="180" t="s">
        <v>50</v>
      </c>
      <c r="B5" s="181"/>
      <c r="C5" s="115" t="s">
        <v>51</v>
      </c>
      <c r="D5" s="115" t="s">
        <v>51</v>
      </c>
      <c r="E5" s="97">
        <f>SUM(E3:E4)</f>
        <v>14317610.2401</v>
      </c>
      <c r="F5" s="98">
        <f>SUM(F3:F4)</f>
        <v>185039</v>
      </c>
      <c r="G5" s="115" t="s">
        <v>51</v>
      </c>
      <c r="H5" s="115" t="s">
        <v>51</v>
      </c>
      <c r="I5" s="115" t="s">
        <v>51</v>
      </c>
      <c r="J5" s="115" t="s">
        <v>51</v>
      </c>
    </row>
    <row r="6" spans="1:10" ht="15" thickBot="1">
      <c r="A6" s="197"/>
      <c r="B6" s="197"/>
      <c r="C6" s="197"/>
      <c r="D6" s="197"/>
      <c r="E6" s="197"/>
      <c r="F6" s="197"/>
      <c r="G6" s="197"/>
      <c r="H6" s="197"/>
      <c r="I6" s="170"/>
      <c r="J6" s="170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5" t="s">
        <v>118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s="22" customFormat="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2" customFormat="1" ht="14.25" collapsed="1">
      <c r="A4" s="21">
        <v>1</v>
      </c>
      <c r="B4" s="27" t="s">
        <v>109</v>
      </c>
      <c r="C4" s="105">
        <v>38945</v>
      </c>
      <c r="D4" s="105">
        <v>39016</v>
      </c>
      <c r="E4" s="99">
        <v>0.007553365351699481</v>
      </c>
      <c r="F4" s="99">
        <v>0.06473027562258293</v>
      </c>
      <c r="G4" s="99">
        <v>0.09917603474514536</v>
      </c>
      <c r="H4" s="99">
        <v>0.18162337661536143</v>
      </c>
      <c r="I4" s="99">
        <v>0.16414395912432544</v>
      </c>
      <c r="J4" s="106">
        <v>-0.6457694721913647</v>
      </c>
      <c r="K4" s="123">
        <v>-0.08216724008612275</v>
      </c>
    </row>
    <row r="5" spans="1:11" s="22" customFormat="1" ht="14.25" collapsed="1">
      <c r="A5" s="21">
        <v>2</v>
      </c>
      <c r="B5" s="27" t="s">
        <v>85</v>
      </c>
      <c r="C5" s="105">
        <v>40555</v>
      </c>
      <c r="D5" s="105">
        <v>40626</v>
      </c>
      <c r="E5" s="99">
        <v>0.0320802123081132</v>
      </c>
      <c r="F5" s="99">
        <v>0.08979816803368834</v>
      </c>
      <c r="G5" s="99">
        <v>0.15397057531682057</v>
      </c>
      <c r="H5" s="99">
        <v>0.4798943987912674</v>
      </c>
      <c r="I5" s="99">
        <v>0.38844683093648325</v>
      </c>
      <c r="J5" s="106">
        <v>-0.2857621396923028</v>
      </c>
      <c r="K5" s="124">
        <v>-0.04280228150493082</v>
      </c>
    </row>
    <row r="6" spans="1:11" s="22" customFormat="1" ht="15.75" collapsed="1" thickBot="1">
      <c r="A6" s="171"/>
      <c r="B6" s="172" t="s">
        <v>105</v>
      </c>
      <c r="C6" s="173" t="s">
        <v>51</v>
      </c>
      <c r="D6" s="173" t="s">
        <v>51</v>
      </c>
      <c r="E6" s="174">
        <f>AVERAGE(E4:E5)</f>
        <v>0.01981678882990634</v>
      </c>
      <c r="F6" s="174">
        <f>AVERAGE(F4:F5)</f>
        <v>0.07726422182813564</v>
      </c>
      <c r="G6" s="174">
        <f>AVERAGE(G4:G5)</f>
        <v>0.12657330503098296</v>
      </c>
      <c r="H6" s="174">
        <f>AVERAGE(H4:H5)</f>
        <v>0.3307588877033144</v>
      </c>
      <c r="I6" s="174">
        <f>AVERAGE(I4:I5)</f>
        <v>0.27629539503040434</v>
      </c>
      <c r="J6" s="173" t="s">
        <v>51</v>
      </c>
      <c r="K6" s="173" t="s">
        <v>51</v>
      </c>
    </row>
    <row r="7" spans="1:11" s="22" customFormat="1" ht="14.25" hidden="1">
      <c r="A7" s="200" t="s">
        <v>94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22" customFormat="1" ht="15" hidden="1" thickBot="1">
      <c r="A8" s="199" t="s">
        <v>95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3:4" s="22" customFormat="1" ht="15.75" customHeight="1" hidden="1">
      <c r="C9" s="65"/>
      <c r="D9" s="65"/>
    </row>
    <row r="10" spans="1:11" ht="15" thickBot="1">
      <c r="A10" s="198"/>
      <c r="B10" s="198"/>
      <c r="C10" s="198"/>
      <c r="D10" s="198"/>
      <c r="E10" s="198"/>
      <c r="F10" s="198"/>
      <c r="G10" s="198"/>
      <c r="H10" s="198"/>
      <c r="I10" s="175"/>
      <c r="J10" s="175"/>
      <c r="K10" s="175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1" t="s">
        <v>119</v>
      </c>
      <c r="B1" s="191"/>
      <c r="C1" s="191"/>
      <c r="D1" s="191"/>
      <c r="E1" s="191"/>
      <c r="F1" s="191"/>
      <c r="G1" s="191"/>
    </row>
    <row r="2" spans="1:7" s="29" customFormat="1" ht="15.75" customHeight="1" thickBot="1">
      <c r="A2" s="203" t="s">
        <v>41</v>
      </c>
      <c r="B2" s="89"/>
      <c r="C2" s="192" t="s">
        <v>26</v>
      </c>
      <c r="D2" s="201"/>
      <c r="E2" s="202" t="s">
        <v>68</v>
      </c>
      <c r="F2" s="178"/>
      <c r="G2" s="90"/>
    </row>
    <row r="3" spans="1:7" s="29" customFormat="1" ht="45.75" thickBot="1">
      <c r="A3" s="187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29" customFormat="1" ht="14.25">
      <c r="A4" s="21">
        <v>1</v>
      </c>
      <c r="B4" s="37" t="s">
        <v>85</v>
      </c>
      <c r="C4" s="38">
        <v>409.3609100000001</v>
      </c>
      <c r="D4" s="99">
        <v>0.032080212308090904</v>
      </c>
      <c r="E4" s="39">
        <v>0</v>
      </c>
      <c r="F4" s="99">
        <v>0</v>
      </c>
      <c r="G4" s="40">
        <v>0</v>
      </c>
    </row>
    <row r="5" spans="1:7" s="29" customFormat="1" ht="14.25">
      <c r="A5" s="21">
        <v>2</v>
      </c>
      <c r="B5" s="37" t="s">
        <v>109</v>
      </c>
      <c r="C5" s="38">
        <v>8.604060000000056</v>
      </c>
      <c r="D5" s="99">
        <v>0.0075533653517280905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8"/>
      <c r="B6" s="91" t="s">
        <v>50</v>
      </c>
      <c r="C6" s="92">
        <v>417.96497000000016</v>
      </c>
      <c r="D6" s="96">
        <v>0.03007018969750968</v>
      </c>
      <c r="E6" s="93">
        <v>0</v>
      </c>
      <c r="F6" s="96">
        <v>0</v>
      </c>
      <c r="G6" s="119">
        <v>0</v>
      </c>
    </row>
    <row r="7" spans="1:8" s="29" customFormat="1" ht="15" customHeight="1" thickBot="1">
      <c r="A7" s="182"/>
      <c r="B7" s="182"/>
      <c r="C7" s="182"/>
      <c r="D7" s="182"/>
      <c r="E7" s="182"/>
      <c r="F7" s="182"/>
      <c r="G7" s="182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0"/>
      <c r="C29" s="80"/>
      <c r="D29" s="81"/>
      <c r="E29" s="80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25</v>
      </c>
      <c r="C35" s="35" t="s">
        <v>57</v>
      </c>
      <c r="D35" s="35" t="s">
        <v>58</v>
      </c>
      <c r="E35" s="36" t="s">
        <v>54</v>
      </c>
    </row>
    <row r="36" spans="2:5" s="29" customFormat="1" ht="14.25">
      <c r="B36" s="131" t="str">
        <f aca="true" t="shared" si="0" ref="B36:D37">B4</f>
        <v>Індекс Української Біржі</v>
      </c>
      <c r="C36" s="132">
        <f t="shared" si="0"/>
        <v>409.3609100000001</v>
      </c>
      <c r="D36" s="159">
        <f t="shared" si="0"/>
        <v>0.032080212308090904</v>
      </c>
      <c r="E36" s="133">
        <f>G4</f>
        <v>0</v>
      </c>
    </row>
    <row r="37" spans="2:6" ht="14.25">
      <c r="B37" s="37" t="str">
        <f t="shared" si="0"/>
        <v>ТАСК Універсал</v>
      </c>
      <c r="C37" s="38">
        <f t="shared" si="0"/>
        <v>8.604060000000056</v>
      </c>
      <c r="D37" s="160">
        <f t="shared" si="0"/>
        <v>0.0075533653517280905</v>
      </c>
      <c r="E37" s="40">
        <f>G5</f>
        <v>0</v>
      </c>
      <c r="F37" s="19"/>
    </row>
    <row r="38" spans="2:6" ht="14.25">
      <c r="B38" s="37"/>
      <c r="C38" s="38"/>
      <c r="D38" s="160"/>
      <c r="E38" s="40"/>
      <c r="F38" s="19"/>
    </row>
    <row r="39" spans="2:6" ht="14.25">
      <c r="B39" s="161"/>
      <c r="C39" s="162"/>
      <c r="D39" s="163"/>
      <c r="E39" s="164"/>
      <c r="F39" s="19"/>
    </row>
    <row r="40" spans="2:6" ht="14.25">
      <c r="B40" s="29"/>
      <c r="C40" s="165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5" sqref="A5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109</v>
      </c>
      <c r="B2" s="143">
        <v>0.007553365351699481</v>
      </c>
      <c r="C2" s="10"/>
      <c r="D2" s="10"/>
    </row>
    <row r="3" spans="1:4" ht="14.25">
      <c r="A3" s="27" t="s">
        <v>85</v>
      </c>
      <c r="B3" s="144">
        <v>0.0320802123081132</v>
      </c>
      <c r="C3" s="10"/>
      <c r="D3" s="10"/>
    </row>
    <row r="4" spans="1:4" ht="14.25">
      <c r="A4" s="27" t="s">
        <v>30</v>
      </c>
      <c r="B4" s="144">
        <v>0.01981678882990634</v>
      </c>
      <c r="C4" s="10"/>
      <c r="D4" s="10"/>
    </row>
    <row r="5" spans="1:4" ht="14.25">
      <c r="A5" s="27" t="s">
        <v>1</v>
      </c>
      <c r="B5" s="144">
        <v>0.004308339221396951</v>
      </c>
      <c r="C5" s="10"/>
      <c r="D5" s="10"/>
    </row>
    <row r="6" spans="1:4" ht="14.25">
      <c r="A6" s="27" t="s">
        <v>0</v>
      </c>
      <c r="B6" s="144">
        <v>0.02692940989005166</v>
      </c>
      <c r="C6" s="10"/>
      <c r="D6" s="10"/>
    </row>
    <row r="7" spans="1:4" ht="14.25">
      <c r="A7" s="27" t="s">
        <v>31</v>
      </c>
      <c r="B7" s="144">
        <v>0.011445550834767948</v>
      </c>
      <c r="C7" s="10"/>
      <c r="D7" s="10"/>
    </row>
    <row r="8" spans="1:4" ht="14.25">
      <c r="A8" s="27" t="s">
        <v>32</v>
      </c>
      <c r="B8" s="144">
        <v>0.011770253270545927</v>
      </c>
      <c r="C8" s="10"/>
      <c r="D8" s="10"/>
    </row>
    <row r="9" spans="1:4" ht="14.25">
      <c r="A9" s="27" t="s">
        <v>33</v>
      </c>
      <c r="B9" s="144">
        <v>0.011917808219178082</v>
      </c>
      <c r="C9" s="10"/>
      <c r="D9" s="10"/>
    </row>
    <row r="10" spans="1:4" ht="15" thickBot="1">
      <c r="A10" s="76" t="s">
        <v>107</v>
      </c>
      <c r="B10" s="145">
        <v>0.01529739767609728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B8" sqref="B8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9" t="s">
        <v>111</v>
      </c>
      <c r="B1" s="179"/>
      <c r="C1" s="179"/>
      <c r="D1" s="179"/>
      <c r="E1" s="179"/>
      <c r="F1" s="179"/>
      <c r="G1" s="179"/>
      <c r="H1" s="179"/>
      <c r="I1" s="13"/>
    </row>
    <row r="2" spans="1:9" ht="30.75" thickBot="1">
      <c r="A2" s="15" t="s">
        <v>41</v>
      </c>
      <c r="B2" s="16" t="s">
        <v>89</v>
      </c>
      <c r="C2" s="17" t="s">
        <v>42</v>
      </c>
      <c r="D2" s="17" t="s">
        <v>43</v>
      </c>
      <c r="E2" s="17" t="s">
        <v>44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2" t="s">
        <v>77</v>
      </c>
      <c r="C3" s="83">
        <v>31263070.26</v>
      </c>
      <c r="D3" s="84">
        <v>48830</v>
      </c>
      <c r="E3" s="83">
        <v>640.2430935900062</v>
      </c>
      <c r="F3" s="84">
        <v>100</v>
      </c>
      <c r="G3" s="82" t="s">
        <v>97</v>
      </c>
      <c r="H3" s="85" t="s">
        <v>78</v>
      </c>
      <c r="I3" s="19"/>
    </row>
    <row r="4" spans="1:9" ht="14.25">
      <c r="A4" s="21">
        <v>2</v>
      </c>
      <c r="B4" s="82" t="s">
        <v>60</v>
      </c>
      <c r="C4" s="83">
        <v>13898566.24</v>
      </c>
      <c r="D4" s="84">
        <v>9710640</v>
      </c>
      <c r="E4" s="83">
        <v>1.431271907927799</v>
      </c>
      <c r="F4" s="84">
        <v>1</v>
      </c>
      <c r="G4" s="82" t="s">
        <v>20</v>
      </c>
      <c r="H4" s="85" t="s">
        <v>49</v>
      </c>
      <c r="I4" s="19"/>
    </row>
    <row r="5" spans="1:9" ht="14.25" customHeight="1">
      <c r="A5" s="21">
        <v>3</v>
      </c>
      <c r="B5" s="82" t="s">
        <v>82</v>
      </c>
      <c r="C5" s="83">
        <v>6811123.52</v>
      </c>
      <c r="D5" s="84">
        <v>2093</v>
      </c>
      <c r="E5" s="83">
        <v>3254.2396177735304</v>
      </c>
      <c r="F5" s="84">
        <v>1000</v>
      </c>
      <c r="G5" s="82" t="s">
        <v>19</v>
      </c>
      <c r="H5" s="85" t="s">
        <v>46</v>
      </c>
      <c r="I5" s="19"/>
    </row>
    <row r="6" spans="1:9" ht="14.25">
      <c r="A6" s="21">
        <v>4</v>
      </c>
      <c r="B6" s="82" t="s">
        <v>61</v>
      </c>
      <c r="C6" s="83">
        <v>6107591.43</v>
      </c>
      <c r="D6" s="84">
        <v>3581</v>
      </c>
      <c r="E6" s="83">
        <v>1705.554713767104</v>
      </c>
      <c r="F6" s="84">
        <v>1000</v>
      </c>
      <c r="G6" s="82" t="s">
        <v>80</v>
      </c>
      <c r="H6" s="85" t="s">
        <v>87</v>
      </c>
      <c r="I6" s="19"/>
    </row>
    <row r="7" spans="1:9" ht="14.25" customHeight="1">
      <c r="A7" s="21">
        <v>5</v>
      </c>
      <c r="B7" s="82" t="s">
        <v>79</v>
      </c>
      <c r="C7" s="83">
        <v>5927079.07</v>
      </c>
      <c r="D7" s="84">
        <v>4472</v>
      </c>
      <c r="E7" s="83">
        <v>1325.3754628801432</v>
      </c>
      <c r="F7" s="84">
        <v>1000</v>
      </c>
      <c r="G7" s="82" t="s">
        <v>97</v>
      </c>
      <c r="H7" s="85" t="s">
        <v>78</v>
      </c>
      <c r="I7" s="19"/>
    </row>
    <row r="8" spans="1:9" ht="14.25">
      <c r="A8" s="21">
        <v>6</v>
      </c>
      <c r="B8" s="82" t="s">
        <v>123</v>
      </c>
      <c r="C8" s="83">
        <v>4809233.83</v>
      </c>
      <c r="D8" s="84">
        <v>1430</v>
      </c>
      <c r="E8" s="83">
        <v>3363.1005804195806</v>
      </c>
      <c r="F8" s="84">
        <v>1000</v>
      </c>
      <c r="G8" s="82" t="s">
        <v>20</v>
      </c>
      <c r="H8" s="85" t="s">
        <v>49</v>
      </c>
      <c r="I8" s="19"/>
    </row>
    <row r="9" spans="1:9" ht="14.25">
      <c r="A9" s="21">
        <v>7</v>
      </c>
      <c r="B9" s="82" t="s">
        <v>64</v>
      </c>
      <c r="C9" s="83">
        <v>4146952.94</v>
      </c>
      <c r="D9" s="84">
        <v>1256</v>
      </c>
      <c r="E9" s="83">
        <v>3301.7141242038215</v>
      </c>
      <c r="F9" s="84">
        <v>1000</v>
      </c>
      <c r="G9" s="82" t="s">
        <v>45</v>
      </c>
      <c r="H9" s="85" t="s">
        <v>63</v>
      </c>
      <c r="I9" s="19"/>
    </row>
    <row r="10" spans="1:9" ht="14.25">
      <c r="A10" s="21">
        <v>8</v>
      </c>
      <c r="B10" s="82" t="s">
        <v>62</v>
      </c>
      <c r="C10" s="83">
        <v>3111635.19</v>
      </c>
      <c r="D10" s="84">
        <v>678</v>
      </c>
      <c r="E10" s="83">
        <v>4589.432433628319</v>
      </c>
      <c r="F10" s="84">
        <v>1000</v>
      </c>
      <c r="G10" s="82" t="s">
        <v>18</v>
      </c>
      <c r="H10" s="85" t="s">
        <v>63</v>
      </c>
      <c r="I10" s="19"/>
    </row>
    <row r="11" spans="1:9" ht="14.25">
      <c r="A11" s="21">
        <v>9</v>
      </c>
      <c r="B11" s="82" t="s">
        <v>104</v>
      </c>
      <c r="C11" s="83">
        <v>2730512</v>
      </c>
      <c r="D11" s="84">
        <v>11958</v>
      </c>
      <c r="E11" s="83">
        <v>228.34186318782406</v>
      </c>
      <c r="F11" s="84">
        <v>100</v>
      </c>
      <c r="G11" s="82" t="s">
        <v>97</v>
      </c>
      <c r="H11" s="85" t="s">
        <v>78</v>
      </c>
      <c r="I11" s="19"/>
    </row>
    <row r="12" spans="1:9" ht="14.25">
      <c r="A12" s="21">
        <v>10</v>
      </c>
      <c r="B12" s="82" t="s">
        <v>73</v>
      </c>
      <c r="C12" s="83">
        <v>1873986.86</v>
      </c>
      <c r="D12" s="84">
        <v>1367</v>
      </c>
      <c r="E12" s="83">
        <v>1370.875537673738</v>
      </c>
      <c r="F12" s="84">
        <v>1000</v>
      </c>
      <c r="G12" s="82" t="s">
        <v>74</v>
      </c>
      <c r="H12" s="85" t="s">
        <v>75</v>
      </c>
      <c r="I12" s="19"/>
    </row>
    <row r="13" spans="1:9" ht="14.25">
      <c r="A13" s="21">
        <v>11</v>
      </c>
      <c r="B13" s="82" t="s">
        <v>84</v>
      </c>
      <c r="C13" s="83">
        <v>1742560.9</v>
      </c>
      <c r="D13" s="84">
        <v>623</v>
      </c>
      <c r="E13" s="83">
        <v>2797.047993579454</v>
      </c>
      <c r="F13" s="84">
        <v>1000</v>
      </c>
      <c r="G13" s="82" t="s">
        <v>19</v>
      </c>
      <c r="H13" s="85" t="s">
        <v>46</v>
      </c>
      <c r="I13" s="19"/>
    </row>
    <row r="14" spans="1:9" ht="14.25">
      <c r="A14" s="21">
        <v>12</v>
      </c>
      <c r="B14" s="82" t="s">
        <v>81</v>
      </c>
      <c r="C14" s="83">
        <v>1241805.23</v>
      </c>
      <c r="D14" s="84">
        <v>1426</v>
      </c>
      <c r="E14" s="83">
        <v>870.831157082749</v>
      </c>
      <c r="F14" s="84">
        <v>1000</v>
      </c>
      <c r="G14" s="82" t="s">
        <v>19</v>
      </c>
      <c r="H14" s="85" t="s">
        <v>46</v>
      </c>
      <c r="I14" s="19"/>
    </row>
    <row r="15" spans="1:9" ht="14.25">
      <c r="A15" s="21">
        <v>13</v>
      </c>
      <c r="B15" s="82" t="s">
        <v>120</v>
      </c>
      <c r="C15" s="83">
        <v>1203528.98</v>
      </c>
      <c r="D15" s="84">
        <v>955</v>
      </c>
      <c r="E15" s="83">
        <v>1260.2397696335079</v>
      </c>
      <c r="F15" s="84">
        <v>1000</v>
      </c>
      <c r="G15" s="82" t="s">
        <v>21</v>
      </c>
      <c r="H15" s="85" t="s">
        <v>35</v>
      </c>
      <c r="I15" s="19"/>
    </row>
    <row r="16" spans="1:9" ht="14.25">
      <c r="A16" s="21">
        <v>14</v>
      </c>
      <c r="B16" s="82" t="s">
        <v>83</v>
      </c>
      <c r="C16" s="83">
        <v>1098177.96</v>
      </c>
      <c r="D16" s="84">
        <v>391</v>
      </c>
      <c r="E16" s="83">
        <v>2808.639283887468</v>
      </c>
      <c r="F16" s="84">
        <v>1000</v>
      </c>
      <c r="G16" s="82" t="s">
        <v>19</v>
      </c>
      <c r="H16" s="85" t="s">
        <v>46</v>
      </c>
      <c r="I16" s="19"/>
    </row>
    <row r="17" spans="1:9" ht="14.25">
      <c r="A17" s="21">
        <v>15</v>
      </c>
      <c r="B17" s="82" t="s">
        <v>23</v>
      </c>
      <c r="C17" s="83">
        <v>892337.39</v>
      </c>
      <c r="D17" s="84">
        <v>8375</v>
      </c>
      <c r="E17" s="83">
        <v>106.54774805970149</v>
      </c>
      <c r="F17" s="84">
        <v>100</v>
      </c>
      <c r="G17" s="82" t="s">
        <v>47</v>
      </c>
      <c r="H17" s="85" t="s">
        <v>100</v>
      </c>
      <c r="I17" s="19"/>
    </row>
    <row r="18" spans="1:9" ht="14.25">
      <c r="A18" s="21">
        <v>16</v>
      </c>
      <c r="B18" s="82" t="s">
        <v>127</v>
      </c>
      <c r="C18" s="83">
        <v>447022.2499</v>
      </c>
      <c r="D18" s="84">
        <v>8840</v>
      </c>
      <c r="E18" s="83">
        <v>50.568127816742084</v>
      </c>
      <c r="F18" s="84">
        <v>100</v>
      </c>
      <c r="G18" s="82" t="s">
        <v>128</v>
      </c>
      <c r="H18" s="85" t="s">
        <v>129</v>
      </c>
      <c r="I18" s="19"/>
    </row>
    <row r="19" spans="1:8" ht="15" customHeight="1" thickBot="1">
      <c r="A19" s="180" t="s">
        <v>50</v>
      </c>
      <c r="B19" s="181"/>
      <c r="C19" s="97">
        <f>SUM(C3:C18)</f>
        <v>87305184.0499</v>
      </c>
      <c r="D19" s="98">
        <f>SUM(D3:D18)</f>
        <v>9806915</v>
      </c>
      <c r="E19" s="57" t="s">
        <v>51</v>
      </c>
      <c r="F19" s="57" t="s">
        <v>51</v>
      </c>
      <c r="G19" s="57" t="s">
        <v>51</v>
      </c>
      <c r="H19" s="57" t="s">
        <v>51</v>
      </c>
    </row>
    <row r="20" spans="1:8" ht="15" customHeight="1">
      <c r="A20" s="183" t="s">
        <v>98</v>
      </c>
      <c r="B20" s="183"/>
      <c r="C20" s="183"/>
      <c r="D20" s="183"/>
      <c r="E20" s="183"/>
      <c r="F20" s="183"/>
      <c r="G20" s="183"/>
      <c r="H20" s="183"/>
    </row>
    <row r="21" spans="1:8" ht="15" customHeight="1" thickBot="1">
      <c r="A21" s="182"/>
      <c r="B21" s="182"/>
      <c r="C21" s="182"/>
      <c r="D21" s="182"/>
      <c r="E21" s="182"/>
      <c r="F21" s="182"/>
      <c r="G21" s="182"/>
      <c r="H21" s="182"/>
    </row>
    <row r="23" spans="2:4" ht="14.25">
      <c r="B23" s="20" t="s">
        <v>56</v>
      </c>
      <c r="C23" s="23">
        <f>C19-SUM(C3:C10)</f>
        <v>11229931.569900006</v>
      </c>
      <c r="D23" s="130">
        <f>C23/$C$19</f>
        <v>0.1286284622397846</v>
      </c>
    </row>
    <row r="24" spans="2:8" ht="14.25">
      <c r="B24" s="82" t="str">
        <f>B3</f>
        <v>КІНТО-Класичний</v>
      </c>
      <c r="C24" s="83">
        <f>C3</f>
        <v>31263070.26</v>
      </c>
      <c r="D24" s="130">
        <f>C24/$C$19</f>
        <v>0.35808950637033576</v>
      </c>
      <c r="H24" s="19"/>
    </row>
    <row r="25" spans="2:8" ht="14.25">
      <c r="B25" s="82" t="str">
        <f>B4</f>
        <v>ОТП Фонд Акцій</v>
      </c>
      <c r="C25" s="83">
        <f>C4</f>
        <v>13898566.24</v>
      </c>
      <c r="D25" s="130">
        <f aca="true" t="shared" si="0" ref="D25:D33">C25/$C$19</f>
        <v>0.15919520004741253</v>
      </c>
      <c r="H25" s="19"/>
    </row>
    <row r="26" spans="2:8" ht="14.25">
      <c r="B26" s="82" t="str">
        <f aca="true" t="shared" si="1" ref="B26:C33">B5</f>
        <v>УНIВЕР.УА/Михайло Грушевський: Фонд Державних Паперiв</v>
      </c>
      <c r="C26" s="83">
        <f t="shared" si="1"/>
        <v>6811123.52</v>
      </c>
      <c r="D26" s="130">
        <f t="shared" si="0"/>
        <v>0.07801510980272428</v>
      </c>
      <c r="H26" s="19"/>
    </row>
    <row r="27" spans="2:8" ht="14.25">
      <c r="B27" s="82" t="str">
        <f t="shared" si="1"/>
        <v>Софіївський</v>
      </c>
      <c r="C27" s="83">
        <f t="shared" si="1"/>
        <v>6107591.43</v>
      </c>
      <c r="D27" s="130">
        <f t="shared" si="0"/>
        <v>0.06995680149427502</v>
      </c>
      <c r="H27" s="19"/>
    </row>
    <row r="28" spans="2:8" ht="14.25">
      <c r="B28" s="82" t="str">
        <f t="shared" si="1"/>
        <v>КІНТО-Еквіті</v>
      </c>
      <c r="C28" s="83">
        <f t="shared" si="1"/>
        <v>5927079.07</v>
      </c>
      <c r="D28" s="130">
        <f t="shared" si="0"/>
        <v>0.06788919964491832</v>
      </c>
      <c r="H28" s="19"/>
    </row>
    <row r="29" spans="2:8" ht="14.25">
      <c r="B29" s="82" t="str">
        <f t="shared" si="1"/>
        <v>ОТП Класичний</v>
      </c>
      <c r="C29" s="83">
        <f t="shared" si="1"/>
        <v>4809233.83</v>
      </c>
      <c r="D29" s="130">
        <f t="shared" si="0"/>
        <v>0.05508531804080778</v>
      </c>
      <c r="H29" s="19"/>
    </row>
    <row r="30" spans="2:8" ht="14.25">
      <c r="B30" s="82" t="str">
        <f t="shared" si="1"/>
        <v>Альтус-Депозит</v>
      </c>
      <c r="C30" s="83">
        <f t="shared" si="1"/>
        <v>4146952.94</v>
      </c>
      <c r="D30" s="130">
        <f t="shared" si="0"/>
        <v>0.04749950401146597</v>
      </c>
      <c r="H30" s="19"/>
    </row>
    <row r="31" spans="2:8" ht="14.25">
      <c r="B31" s="82" t="str">
        <f t="shared" si="1"/>
        <v>Альтус-Збалансований</v>
      </c>
      <c r="C31" s="83">
        <f t="shared" si="1"/>
        <v>3111635.19</v>
      </c>
      <c r="D31" s="130">
        <f t="shared" si="0"/>
        <v>0.03564089834827585</v>
      </c>
      <c r="H31" s="19"/>
    </row>
    <row r="32" spans="2:4" ht="14.25">
      <c r="B32" s="82" t="str">
        <f t="shared" si="1"/>
        <v>КІНТО-Казначейський</v>
      </c>
      <c r="C32" s="83">
        <f t="shared" si="1"/>
        <v>2730512</v>
      </c>
      <c r="D32" s="130">
        <f t="shared" si="0"/>
        <v>0.03127548529580275</v>
      </c>
    </row>
    <row r="33" spans="2:4" ht="14.25">
      <c r="B33" s="82" t="str">
        <f t="shared" si="1"/>
        <v>ВСІ</v>
      </c>
      <c r="C33" s="83">
        <f t="shared" si="1"/>
        <v>1873986.86</v>
      </c>
      <c r="D33" s="130">
        <f t="shared" si="0"/>
        <v>0.021464783338969968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5" t="s">
        <v>112</v>
      </c>
      <c r="B1" s="185"/>
      <c r="C1" s="185"/>
      <c r="D1" s="185"/>
      <c r="E1" s="185"/>
      <c r="F1" s="185"/>
      <c r="G1" s="185"/>
      <c r="H1" s="185"/>
      <c r="I1" s="185"/>
      <c r="J1" s="100"/>
    </row>
    <row r="2" spans="1:11" s="20" customFormat="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0" customFormat="1" ht="14.25" collapsed="1">
      <c r="A4" s="21">
        <v>1</v>
      </c>
      <c r="B4" s="151" t="s">
        <v>77</v>
      </c>
      <c r="C4" s="152">
        <v>38118</v>
      </c>
      <c r="D4" s="152">
        <v>38182</v>
      </c>
      <c r="E4" s="153">
        <v>0.0049397696399269275</v>
      </c>
      <c r="F4" s="153">
        <v>0.01799294438948884</v>
      </c>
      <c r="G4" s="153">
        <v>0.06265903918800375</v>
      </c>
      <c r="H4" s="153">
        <v>0.17103395533125565</v>
      </c>
      <c r="I4" s="153">
        <v>0.1841838243443985</v>
      </c>
      <c r="J4" s="154">
        <v>5.402430935899814</v>
      </c>
      <c r="K4" s="123">
        <v>0.13772898207515394</v>
      </c>
    </row>
    <row r="5" spans="1:11" s="20" customFormat="1" ht="14.25" collapsed="1">
      <c r="A5" s="21">
        <v>2</v>
      </c>
      <c r="B5" s="151" t="s">
        <v>62</v>
      </c>
      <c r="C5" s="152">
        <v>38828</v>
      </c>
      <c r="D5" s="152">
        <v>39028</v>
      </c>
      <c r="E5" s="153">
        <v>0.005624761265435874</v>
      </c>
      <c r="F5" s="153">
        <v>0.014416661611077242</v>
      </c>
      <c r="G5" s="153">
        <v>0.04263437877509757</v>
      </c>
      <c r="H5" s="153">
        <v>0.08410082158996413</v>
      </c>
      <c r="I5" s="153">
        <v>0.0741018786326928</v>
      </c>
      <c r="J5" s="154">
        <v>3.5894324336283443</v>
      </c>
      <c r="K5" s="124">
        <v>0.13454351906111395</v>
      </c>
    </row>
    <row r="6" spans="1:11" s="20" customFormat="1" ht="14.25" collapsed="1">
      <c r="A6" s="21">
        <v>3</v>
      </c>
      <c r="B6" s="151" t="s">
        <v>84</v>
      </c>
      <c r="C6" s="152">
        <v>38919</v>
      </c>
      <c r="D6" s="152">
        <v>39092</v>
      </c>
      <c r="E6" s="153">
        <v>0.019747644785983454</v>
      </c>
      <c r="F6" s="153">
        <v>0.033571280264816705</v>
      </c>
      <c r="G6" s="153">
        <v>0.08629709015689535</v>
      </c>
      <c r="H6" s="153">
        <v>0.19164599186892728</v>
      </c>
      <c r="I6" s="153">
        <v>0.18547791322416773</v>
      </c>
      <c r="J6" s="154">
        <v>1.7970479935794264</v>
      </c>
      <c r="K6" s="124">
        <v>0.0903119603774325</v>
      </c>
    </row>
    <row r="7" spans="1:11" s="20" customFormat="1" ht="14.25" collapsed="1">
      <c r="A7" s="21">
        <v>4</v>
      </c>
      <c r="B7" s="151" t="s">
        <v>81</v>
      </c>
      <c r="C7" s="152">
        <v>38919</v>
      </c>
      <c r="D7" s="152">
        <v>39092</v>
      </c>
      <c r="E7" s="153">
        <v>0.006457583940403522</v>
      </c>
      <c r="F7" s="153">
        <v>0.029128591780671398</v>
      </c>
      <c r="G7" s="153">
        <v>0.08715427715941026</v>
      </c>
      <c r="H7" s="153">
        <v>0.2728961493466133</v>
      </c>
      <c r="I7" s="153">
        <v>0.25009086645297507</v>
      </c>
      <c r="J7" s="154">
        <v>-0.12916884291728514</v>
      </c>
      <c r="K7" s="124">
        <v>-0.011559140235859577</v>
      </c>
    </row>
    <row r="8" spans="1:11" s="20" customFormat="1" ht="14.25" collapsed="1">
      <c r="A8" s="21">
        <v>5</v>
      </c>
      <c r="B8" s="151" t="s">
        <v>127</v>
      </c>
      <c r="C8" s="152">
        <v>38968</v>
      </c>
      <c r="D8" s="152">
        <v>39140</v>
      </c>
      <c r="E8" s="153">
        <v>-0.002446651182038573</v>
      </c>
      <c r="F8" s="153">
        <v>-0.030569985206103878</v>
      </c>
      <c r="G8" s="153">
        <v>-0.3694163186573236</v>
      </c>
      <c r="H8" s="153" t="s">
        <v>22</v>
      </c>
      <c r="I8" s="153">
        <v>-0.3740021115014067</v>
      </c>
      <c r="J8" s="154">
        <v>-0.49431872183258296</v>
      </c>
      <c r="K8" s="124">
        <v>-0.056311104336959183</v>
      </c>
    </row>
    <row r="9" spans="1:11" s="20" customFormat="1" ht="14.25" collapsed="1">
      <c r="A9" s="21">
        <v>6</v>
      </c>
      <c r="B9" s="151" t="s">
        <v>123</v>
      </c>
      <c r="C9" s="152">
        <v>39413</v>
      </c>
      <c r="D9" s="152">
        <v>39589</v>
      </c>
      <c r="E9" s="153">
        <v>0.012081632012283627</v>
      </c>
      <c r="F9" s="153">
        <v>0.02465598567970151</v>
      </c>
      <c r="G9" s="153">
        <v>0.07234152562635732</v>
      </c>
      <c r="H9" s="153">
        <v>0.13899867713709324</v>
      </c>
      <c r="I9" s="153">
        <v>0.1278301722210664</v>
      </c>
      <c r="J9" s="154">
        <v>2.3631005804200846</v>
      </c>
      <c r="K9" s="124">
        <v>0.12202520541988982</v>
      </c>
    </row>
    <row r="10" spans="1:11" s="20" customFormat="1" ht="14.25" collapsed="1">
      <c r="A10" s="21">
        <v>7</v>
      </c>
      <c r="B10" s="151" t="s">
        <v>120</v>
      </c>
      <c r="C10" s="152">
        <v>39429</v>
      </c>
      <c r="D10" s="152">
        <v>39618</v>
      </c>
      <c r="E10" s="153">
        <v>-0.019123221758477915</v>
      </c>
      <c r="F10" s="153">
        <v>0.006683725481215541</v>
      </c>
      <c r="G10" s="153">
        <v>0.03842562004121164</v>
      </c>
      <c r="H10" s="153">
        <v>0.1558786679127171</v>
      </c>
      <c r="I10" s="153">
        <v>0.12679486914811822</v>
      </c>
      <c r="J10" s="154">
        <v>0.26023976963344864</v>
      </c>
      <c r="K10" s="124">
        <v>0.022370562513554848</v>
      </c>
    </row>
    <row r="11" spans="1:11" s="20" customFormat="1" ht="14.25" collapsed="1">
      <c r="A11" s="21">
        <v>8</v>
      </c>
      <c r="B11" s="151" t="s">
        <v>23</v>
      </c>
      <c r="C11" s="152">
        <v>39560</v>
      </c>
      <c r="D11" s="152">
        <v>39770</v>
      </c>
      <c r="E11" s="153">
        <v>0.0017681820322832387</v>
      </c>
      <c r="F11" s="153">
        <v>0.026437781152878648</v>
      </c>
      <c r="G11" s="153">
        <v>0.1371915701760651</v>
      </c>
      <c r="H11" s="153">
        <v>0.06716311832365474</v>
      </c>
      <c r="I11" s="153">
        <v>0.009259799129766266</v>
      </c>
      <c r="J11" s="154">
        <v>0.06547748059691894</v>
      </c>
      <c r="K11" s="124">
        <v>0.006338071139436963</v>
      </c>
    </row>
    <row r="12" spans="1:11" s="20" customFormat="1" ht="14.25">
      <c r="A12" s="21">
        <v>9</v>
      </c>
      <c r="B12" s="151" t="s">
        <v>79</v>
      </c>
      <c r="C12" s="152">
        <v>39884</v>
      </c>
      <c r="D12" s="152">
        <v>40001</v>
      </c>
      <c r="E12" s="153" t="s">
        <v>22</v>
      </c>
      <c r="F12" s="153">
        <v>0.0219680632573791</v>
      </c>
      <c r="G12" s="153">
        <v>0.06145084296389913</v>
      </c>
      <c r="H12" s="153">
        <v>0.2555235390829349</v>
      </c>
      <c r="I12" s="153">
        <v>0.2603099768374362</v>
      </c>
      <c r="J12" s="154">
        <v>0.32537546288030916</v>
      </c>
      <c r="K12" s="124">
        <v>0.030403196336804994</v>
      </c>
    </row>
    <row r="13" spans="1:11" s="20" customFormat="1" ht="14.25">
      <c r="A13" s="21">
        <v>10</v>
      </c>
      <c r="B13" s="151" t="s">
        <v>60</v>
      </c>
      <c r="C13" s="152">
        <v>40253</v>
      </c>
      <c r="D13" s="152">
        <v>40366</v>
      </c>
      <c r="E13" s="153">
        <v>0.016428656019971566</v>
      </c>
      <c r="F13" s="153">
        <v>0.05401270487463572</v>
      </c>
      <c r="G13" s="153">
        <v>0.09022865815995007</v>
      </c>
      <c r="H13" s="153">
        <v>0.2348387996744774</v>
      </c>
      <c r="I13" s="153">
        <v>0.19496714890773292</v>
      </c>
      <c r="J13" s="154">
        <v>0.4312719079278351</v>
      </c>
      <c r="K13" s="124">
        <v>0.043581246051217715</v>
      </c>
    </row>
    <row r="14" spans="1:11" s="20" customFormat="1" ht="14.25">
      <c r="A14" s="21">
        <v>11</v>
      </c>
      <c r="B14" s="151" t="s">
        <v>61</v>
      </c>
      <c r="C14" s="152">
        <v>40114</v>
      </c>
      <c r="D14" s="152">
        <v>40401</v>
      </c>
      <c r="E14" s="153">
        <v>0.00213184865788274</v>
      </c>
      <c r="F14" s="153">
        <v>0.008425445420736644</v>
      </c>
      <c r="G14" s="153">
        <v>0.09650791570610862</v>
      </c>
      <c r="H14" s="153">
        <v>0.031454096489726524</v>
      </c>
      <c r="I14" s="153">
        <v>-0.03505372056414513</v>
      </c>
      <c r="J14" s="154">
        <v>0.7055547137671148</v>
      </c>
      <c r="K14" s="124">
        <v>0.0663588662796033</v>
      </c>
    </row>
    <row r="15" spans="1:11" s="20" customFormat="1" ht="14.25" collapsed="1">
      <c r="A15" s="21">
        <v>12</v>
      </c>
      <c r="B15" s="151" t="s">
        <v>64</v>
      </c>
      <c r="C15" s="152">
        <v>40226</v>
      </c>
      <c r="D15" s="152">
        <v>40430</v>
      </c>
      <c r="E15" s="153">
        <v>0.005438970131712351</v>
      </c>
      <c r="F15" s="153">
        <v>0.010450341239442995</v>
      </c>
      <c r="G15" s="153">
        <v>0.05054942749913738</v>
      </c>
      <c r="H15" s="153">
        <v>0.07756111803346144</v>
      </c>
      <c r="I15" s="153">
        <v>0.06078674521611549</v>
      </c>
      <c r="J15" s="154">
        <v>2.3017141242037575</v>
      </c>
      <c r="K15" s="124">
        <v>0.15619014395025466</v>
      </c>
    </row>
    <row r="16" spans="1:11" s="20" customFormat="1" ht="14.25" collapsed="1">
      <c r="A16" s="21">
        <v>13</v>
      </c>
      <c r="B16" s="151" t="s">
        <v>83</v>
      </c>
      <c r="C16" s="152">
        <v>40427</v>
      </c>
      <c r="D16" s="152">
        <v>40543</v>
      </c>
      <c r="E16" s="153">
        <v>0.010101047636179805</v>
      </c>
      <c r="F16" s="153">
        <v>0.022189477103038646</v>
      </c>
      <c r="G16" s="153">
        <v>0.06845625377848852</v>
      </c>
      <c r="H16" s="153">
        <v>0.15314096220974238</v>
      </c>
      <c r="I16" s="153">
        <v>0.1423303688975781</v>
      </c>
      <c r="J16" s="154">
        <v>1.8086392838875396</v>
      </c>
      <c r="K16" s="124">
        <v>0.1392639653682335</v>
      </c>
    </row>
    <row r="17" spans="1:11" s="20" customFormat="1" ht="14.25">
      <c r="A17" s="21">
        <v>14</v>
      </c>
      <c r="B17" s="151" t="s">
        <v>73</v>
      </c>
      <c r="C17" s="152">
        <v>40444</v>
      </c>
      <c r="D17" s="152">
        <v>40638</v>
      </c>
      <c r="E17" s="153">
        <v>0.002257513872002903</v>
      </c>
      <c r="F17" s="153">
        <v>0.0011484703278710207</v>
      </c>
      <c r="G17" s="153">
        <v>0.042697916374329736</v>
      </c>
      <c r="H17" s="153">
        <v>0.03579505021265028</v>
      </c>
      <c r="I17" s="153">
        <v>-0.0029706338306807467</v>
      </c>
      <c r="J17" s="154">
        <v>0.37087553767373294</v>
      </c>
      <c r="K17" s="124">
        <v>0.04203959215680131</v>
      </c>
    </row>
    <row r="18" spans="1:11" s="20" customFormat="1" ht="14.25" collapsed="1">
      <c r="A18" s="21">
        <v>15</v>
      </c>
      <c r="B18" s="151" t="s">
        <v>82</v>
      </c>
      <c r="C18" s="152">
        <v>40427</v>
      </c>
      <c r="D18" s="152">
        <v>40708</v>
      </c>
      <c r="E18" s="153">
        <v>0.011516243069102705</v>
      </c>
      <c r="F18" s="153">
        <v>0.025075221759180977</v>
      </c>
      <c r="G18" s="153">
        <v>0.07423979714208717</v>
      </c>
      <c r="H18" s="153">
        <v>0.1327203278963538</v>
      </c>
      <c r="I18" s="153">
        <v>0.124250114231228</v>
      </c>
      <c r="J18" s="154">
        <v>2.254239617773471</v>
      </c>
      <c r="K18" s="124">
        <v>0.1711562725145761</v>
      </c>
    </row>
    <row r="19" spans="1:11" s="20" customFormat="1" ht="14.25" collapsed="1">
      <c r="A19" s="21">
        <v>16</v>
      </c>
      <c r="B19" s="151" t="s">
        <v>104</v>
      </c>
      <c r="C19" s="152">
        <v>41026</v>
      </c>
      <c r="D19" s="152">
        <v>41242</v>
      </c>
      <c r="E19" s="153">
        <v>0.014662313183584352</v>
      </c>
      <c r="F19" s="153">
        <v>0.025286517409163656</v>
      </c>
      <c r="G19" s="153">
        <v>0.04783569145853339</v>
      </c>
      <c r="H19" s="153">
        <v>0.30550314722605965</v>
      </c>
      <c r="I19" s="153">
        <v>0.17303881640094199</v>
      </c>
      <c r="J19" s="154">
        <v>1.2834186318782335</v>
      </c>
      <c r="K19" s="124">
        <v>0.14738647775787328</v>
      </c>
    </row>
    <row r="20" spans="1:12" s="20" customFormat="1" ht="15.75" thickBot="1">
      <c r="A20" s="150"/>
      <c r="B20" s="155" t="s">
        <v>105</v>
      </c>
      <c r="C20" s="156" t="s">
        <v>51</v>
      </c>
      <c r="D20" s="156" t="s">
        <v>51</v>
      </c>
      <c r="E20" s="157">
        <f>AVERAGE(E4:E19)</f>
        <v>0.006105752887082439</v>
      </c>
      <c r="F20" s="157">
        <f>AVERAGE(F4:F19)</f>
        <v>0.018179576659074673</v>
      </c>
      <c r="G20" s="157">
        <f>AVERAGE(G4:G19)</f>
        <v>0.04307835534676571</v>
      </c>
      <c r="H20" s="157">
        <f>AVERAGE(H4:H19)</f>
        <v>0.1538836281557088</v>
      </c>
      <c r="I20" s="157">
        <f>AVERAGE(I4:I19)</f>
        <v>0.09383725173424907</v>
      </c>
      <c r="J20" s="156" t="s">
        <v>51</v>
      </c>
      <c r="K20" s="156" t="s">
        <v>51</v>
      </c>
      <c r="L20" s="158"/>
    </row>
    <row r="21" spans="1:11" s="20" customFormat="1" ht="14.25">
      <c r="A21" s="189" t="s">
        <v>94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s="20" customFormat="1" ht="15" collapsed="1" thickBot="1">
      <c r="A22" s="184"/>
      <c r="B22" s="184"/>
      <c r="C22" s="184"/>
      <c r="D22" s="184"/>
      <c r="E22" s="184"/>
      <c r="F22" s="184"/>
      <c r="G22" s="184"/>
      <c r="H22" s="184"/>
      <c r="I22" s="169"/>
      <c r="J22" s="169"/>
      <c r="K22" s="169"/>
    </row>
    <row r="23" spans="5:10" s="20" customFormat="1" ht="14.25" collapsed="1">
      <c r="E23" s="107"/>
      <c r="J23" s="19"/>
    </row>
    <row r="24" spans="5:10" s="20" customFormat="1" ht="14.25" collapsed="1">
      <c r="E24" s="108"/>
      <c r="J24" s="19"/>
    </row>
    <row r="25" spans="5:10" s="20" customFormat="1" ht="14.25">
      <c r="E25" s="107"/>
      <c r="F25" s="107"/>
      <c r="J25" s="19"/>
    </row>
    <row r="26" spans="5:10" s="20" customFormat="1" ht="14.25" collapsed="1">
      <c r="E26" s="108"/>
      <c r="I26" s="108"/>
      <c r="J26" s="19"/>
    </row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/>
    <row r="41" s="20" customFormat="1" ht="14.25"/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tabSelected="1" zoomScale="85" zoomScaleNormal="85" workbookViewId="0" topLeftCell="A5">
      <selection activeCell="D16" sqref="D16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1" t="s">
        <v>113</v>
      </c>
      <c r="B1" s="191"/>
      <c r="C1" s="191"/>
      <c r="D1" s="191"/>
      <c r="E1" s="191"/>
      <c r="F1" s="191"/>
      <c r="G1" s="191"/>
    </row>
    <row r="2" spans="1:7" ht="15.75" thickBot="1">
      <c r="A2" s="186" t="s">
        <v>41</v>
      </c>
      <c r="B2" s="89"/>
      <c r="C2" s="192" t="s">
        <v>26</v>
      </c>
      <c r="D2" s="193"/>
      <c r="E2" s="192" t="s">
        <v>27</v>
      </c>
      <c r="F2" s="193"/>
      <c r="G2" s="90"/>
    </row>
    <row r="3" spans="1:7" ht="45.75" thickBot="1">
      <c r="A3" s="187"/>
      <c r="B3" s="42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8" ht="15" customHeight="1">
      <c r="A4" s="21">
        <v>1</v>
      </c>
      <c r="B4" s="37" t="s">
        <v>73</v>
      </c>
      <c r="C4" s="38">
        <v>350.27132000000006</v>
      </c>
      <c r="D4" s="95">
        <v>0.22987973201349646</v>
      </c>
      <c r="E4" s="39">
        <v>253</v>
      </c>
      <c r="F4" s="95">
        <v>0.22710951526032316</v>
      </c>
      <c r="G4" s="40">
        <v>345.51563190396325</v>
      </c>
      <c r="H4" s="54"/>
    </row>
    <row r="5" spans="1:8" ht="14.25" customHeight="1">
      <c r="A5" s="21">
        <v>2</v>
      </c>
      <c r="B5" s="37" t="s">
        <v>77</v>
      </c>
      <c r="C5" s="38">
        <v>192.53611000000313</v>
      </c>
      <c r="D5" s="95">
        <v>0.006196742839067127</v>
      </c>
      <c r="E5" s="39">
        <v>61</v>
      </c>
      <c r="F5" s="95">
        <v>0.0012507945621193792</v>
      </c>
      <c r="G5" s="40">
        <v>38.756858074628354</v>
      </c>
      <c r="H5" s="54"/>
    </row>
    <row r="6" spans="1:7" ht="14.25">
      <c r="A6" s="21">
        <v>3</v>
      </c>
      <c r="B6" s="37" t="s">
        <v>104</v>
      </c>
      <c r="C6" s="38">
        <v>57.68550999999977</v>
      </c>
      <c r="D6" s="95">
        <v>0.021582212768326677</v>
      </c>
      <c r="E6" s="39">
        <v>81</v>
      </c>
      <c r="F6" s="95">
        <v>0.006819904016165698</v>
      </c>
      <c r="G6" s="40">
        <v>18.452045751599513</v>
      </c>
    </row>
    <row r="7" spans="1:7" ht="14.25">
      <c r="A7" s="21">
        <v>4</v>
      </c>
      <c r="B7" s="37" t="s">
        <v>82</v>
      </c>
      <c r="C7" s="38">
        <v>87.19708999999985</v>
      </c>
      <c r="D7" s="95">
        <v>0.012968180260116239</v>
      </c>
      <c r="E7" s="39">
        <v>3</v>
      </c>
      <c r="F7" s="95">
        <v>0.0014354066985645933</v>
      </c>
      <c r="G7" s="40">
        <v>9.666039100479043</v>
      </c>
    </row>
    <row r="8" spans="1:7" ht="14.25">
      <c r="A8" s="21">
        <v>5</v>
      </c>
      <c r="B8" s="37" t="s">
        <v>64</v>
      </c>
      <c r="C8" s="38">
        <v>22.43314000000013</v>
      </c>
      <c r="D8" s="95">
        <v>0.005438970131747247</v>
      </c>
      <c r="E8" s="39">
        <v>0</v>
      </c>
      <c r="F8" s="95">
        <v>0</v>
      </c>
      <c r="G8" s="40">
        <v>0</v>
      </c>
    </row>
    <row r="9" spans="1:7" ht="14.25">
      <c r="A9" s="21">
        <v>6</v>
      </c>
      <c r="B9" s="37" t="s">
        <v>62</v>
      </c>
      <c r="C9" s="38">
        <v>17.404310000000056</v>
      </c>
      <c r="D9" s="95">
        <v>0.00562476126539079</v>
      </c>
      <c r="E9" s="39">
        <v>0</v>
      </c>
      <c r="F9" s="95">
        <v>0</v>
      </c>
      <c r="G9" s="40">
        <v>0</v>
      </c>
    </row>
    <row r="10" spans="1:8" ht="14.25">
      <c r="A10" s="21">
        <v>7</v>
      </c>
      <c r="B10" s="37" t="s">
        <v>83</v>
      </c>
      <c r="C10" s="38">
        <v>10.981820000000065</v>
      </c>
      <c r="D10" s="95">
        <v>0.010101047636169924</v>
      </c>
      <c r="E10" s="39">
        <v>0</v>
      </c>
      <c r="F10" s="95">
        <v>0</v>
      </c>
      <c r="G10" s="40">
        <v>0</v>
      </c>
      <c r="H10" s="54"/>
    </row>
    <row r="11" spans="1:7" ht="14.25">
      <c r="A11" s="21">
        <v>8</v>
      </c>
      <c r="B11" s="37" t="s">
        <v>81</v>
      </c>
      <c r="C11" s="38">
        <v>7.967609999999871</v>
      </c>
      <c r="D11" s="95">
        <v>0.0064575839404214875</v>
      </c>
      <c r="E11" s="39">
        <v>0</v>
      </c>
      <c r="F11" s="95">
        <v>0</v>
      </c>
      <c r="G11" s="40">
        <v>0</v>
      </c>
    </row>
    <row r="12" spans="1:7" ht="14.25">
      <c r="A12" s="21">
        <v>9</v>
      </c>
      <c r="B12" s="37" t="s">
        <v>23</v>
      </c>
      <c r="C12" s="38">
        <v>1.575030000000028</v>
      </c>
      <c r="D12" s="95">
        <v>0.0017681820322987469</v>
      </c>
      <c r="E12" s="39">
        <v>0</v>
      </c>
      <c r="F12" s="95">
        <v>0</v>
      </c>
      <c r="G12" s="40">
        <v>0</v>
      </c>
    </row>
    <row r="13" spans="1:7" ht="14.25">
      <c r="A13" s="21">
        <v>10</v>
      </c>
      <c r="B13" s="37" t="s">
        <v>127</v>
      </c>
      <c r="C13" s="38">
        <v>-1.0963900000000137</v>
      </c>
      <c r="D13" s="95">
        <v>-0.0024466511820277746</v>
      </c>
      <c r="E13" s="39">
        <v>0</v>
      </c>
      <c r="F13" s="95">
        <v>0</v>
      </c>
      <c r="G13" s="40">
        <v>0</v>
      </c>
    </row>
    <row r="14" spans="1:7" ht="14.25">
      <c r="A14" s="21">
        <v>11</v>
      </c>
      <c r="B14" s="37" t="s">
        <v>120</v>
      </c>
      <c r="C14" s="38">
        <v>-23.464060000000057</v>
      </c>
      <c r="D14" s="95">
        <v>-0.019123221758454354</v>
      </c>
      <c r="E14" s="39">
        <v>0</v>
      </c>
      <c r="F14" s="95">
        <v>0</v>
      </c>
      <c r="G14" s="40">
        <v>0</v>
      </c>
    </row>
    <row r="15" spans="1:7" ht="14.25">
      <c r="A15" s="21">
        <v>12</v>
      </c>
      <c r="B15" s="37" t="s">
        <v>84</v>
      </c>
      <c r="C15" s="38">
        <v>14.544909999999916</v>
      </c>
      <c r="D15" s="95">
        <v>0.008417115399493448</v>
      </c>
      <c r="E15" s="39">
        <v>-7</v>
      </c>
      <c r="F15" s="95">
        <v>-0.011111111111111112</v>
      </c>
      <c r="G15" s="40">
        <v>-20.150041444444373</v>
      </c>
    </row>
    <row r="16" spans="1:7" ht="13.5" customHeight="1">
      <c r="A16" s="21">
        <v>13</v>
      </c>
      <c r="B16" s="37" t="s">
        <v>60</v>
      </c>
      <c r="C16" s="38">
        <v>192.1330700000003</v>
      </c>
      <c r="D16" s="95">
        <v>0.014017729311264741</v>
      </c>
      <c r="E16" s="39">
        <v>-23088</v>
      </c>
      <c r="F16" s="95">
        <v>-0.0023719586164725375</v>
      </c>
      <c r="G16" s="40">
        <v>-32.83839662140472</v>
      </c>
    </row>
    <row r="17" spans="1:7" ht="14.25">
      <c r="A17" s="21">
        <v>14</v>
      </c>
      <c r="B17" s="37" t="s">
        <v>61</v>
      </c>
      <c r="C17" s="38">
        <v>-82.3151200000001</v>
      </c>
      <c r="D17" s="95">
        <v>-0.013298281538676883</v>
      </c>
      <c r="E17" s="39">
        <v>-56</v>
      </c>
      <c r="F17" s="95">
        <v>-0.01539730547154248</v>
      </c>
      <c r="G17" s="40">
        <v>-97.05267585961019</v>
      </c>
    </row>
    <row r="18" spans="1:7" ht="14.25">
      <c r="A18" s="21">
        <v>15</v>
      </c>
      <c r="B18" s="37" t="s">
        <v>123</v>
      </c>
      <c r="C18" s="38">
        <v>-328.05286000000035</v>
      </c>
      <c r="D18" s="95">
        <v>-0.06385722265385199</v>
      </c>
      <c r="E18" s="39">
        <v>-116</v>
      </c>
      <c r="F18" s="95">
        <v>-0.07503234152652005</v>
      </c>
      <c r="G18" s="40">
        <v>-388.6254781986239</v>
      </c>
    </row>
    <row r="19" spans="1:7" ht="14.25">
      <c r="A19" s="21">
        <v>16</v>
      </c>
      <c r="B19" s="37" t="s">
        <v>79</v>
      </c>
      <c r="C19" s="38" t="s">
        <v>22</v>
      </c>
      <c r="D19" s="95" t="s">
        <v>22</v>
      </c>
      <c r="E19" s="39" t="s">
        <v>22</v>
      </c>
      <c r="F19" s="95" t="s">
        <v>22</v>
      </c>
      <c r="G19" s="40" t="s">
        <v>22</v>
      </c>
    </row>
    <row r="20" spans="1:8" ht="15.75" thickBot="1">
      <c r="A20" s="88"/>
      <c r="B20" s="91" t="s">
        <v>50</v>
      </c>
      <c r="C20" s="92">
        <v>519.8014900000027</v>
      </c>
      <c r="D20" s="96">
        <v>0.0064285480595685646</v>
      </c>
      <c r="E20" s="93">
        <v>-22869</v>
      </c>
      <c r="F20" s="96">
        <v>-0.002327559674440873</v>
      </c>
      <c r="G20" s="94">
        <v>-126.27601729341302</v>
      </c>
      <c r="H20" s="54"/>
    </row>
    <row r="21" spans="1:8" ht="15" customHeight="1" thickBot="1">
      <c r="A21" s="190"/>
      <c r="B21" s="190"/>
      <c r="C21" s="190"/>
      <c r="D21" s="190"/>
      <c r="E21" s="190"/>
      <c r="F21" s="190"/>
      <c r="G21" s="190"/>
      <c r="H21" s="168"/>
    </row>
    <row r="23" ht="14.25">
      <c r="A23" s="29" t="s">
        <v>124</v>
      </c>
    </row>
    <row r="24" ht="14.25">
      <c r="A24" s="29" t="s">
        <v>125</v>
      </c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">
      <c r="B47" s="61"/>
      <c r="C47" s="62"/>
      <c r="D47" s="63"/>
      <c r="E47" s="64"/>
    </row>
    <row r="48" spans="2:5" ht="15">
      <c r="B48" s="61"/>
      <c r="C48" s="62"/>
      <c r="D48" s="63"/>
      <c r="E48" s="64"/>
    </row>
    <row r="49" spans="2:5" ht="15.75" thickBot="1">
      <c r="B49" s="79"/>
      <c r="C49" s="79"/>
      <c r="D49" s="79"/>
      <c r="E49" s="79"/>
    </row>
    <row r="52" ht="14.25" customHeight="1"/>
    <row r="53" ht="14.25">
      <c r="F53" s="54"/>
    </row>
    <row r="55" ht="14.25">
      <c r="F55"/>
    </row>
    <row r="56" ht="14.25">
      <c r="F56"/>
    </row>
    <row r="57" spans="2:6" ht="30.75" thickBot="1">
      <c r="B57" s="42" t="s">
        <v>25</v>
      </c>
      <c r="C57" s="35" t="s">
        <v>57</v>
      </c>
      <c r="D57" s="35" t="s">
        <v>58</v>
      </c>
      <c r="E57" s="60" t="s">
        <v>54</v>
      </c>
      <c r="F57"/>
    </row>
    <row r="58" spans="2:5" ht="14.25">
      <c r="B58" s="37" t="str">
        <f aca="true" t="shared" si="0" ref="B58:D62">B4</f>
        <v>ВСІ</v>
      </c>
      <c r="C58" s="38">
        <f t="shared" si="0"/>
        <v>350.27132000000006</v>
      </c>
      <c r="D58" s="95">
        <f t="shared" si="0"/>
        <v>0.22987973201349646</v>
      </c>
      <c r="E58" s="40">
        <f>G4</f>
        <v>345.51563190396325</v>
      </c>
    </row>
    <row r="59" spans="2:5" ht="14.25">
      <c r="B59" s="37" t="str">
        <f t="shared" si="0"/>
        <v>КІНТО-Класичний</v>
      </c>
      <c r="C59" s="38">
        <f t="shared" si="0"/>
        <v>192.53611000000313</v>
      </c>
      <c r="D59" s="95">
        <f t="shared" si="0"/>
        <v>0.006196742839067127</v>
      </c>
      <c r="E59" s="40">
        <f>G5</f>
        <v>38.756858074628354</v>
      </c>
    </row>
    <row r="60" spans="2:5" ht="14.25">
      <c r="B60" s="37" t="str">
        <f t="shared" si="0"/>
        <v>КІНТО-Казначейський</v>
      </c>
      <c r="C60" s="38">
        <f t="shared" si="0"/>
        <v>57.68550999999977</v>
      </c>
      <c r="D60" s="95">
        <f t="shared" si="0"/>
        <v>0.021582212768326677</v>
      </c>
      <c r="E60" s="40">
        <f>G6</f>
        <v>18.452045751599513</v>
      </c>
    </row>
    <row r="61" spans="2:5" ht="14.25">
      <c r="B61" s="37" t="str">
        <f t="shared" si="0"/>
        <v>УНIВЕР.УА/Михайло Грушевський: Фонд Державних Паперiв</v>
      </c>
      <c r="C61" s="38">
        <f t="shared" si="0"/>
        <v>87.19708999999985</v>
      </c>
      <c r="D61" s="95">
        <f t="shared" si="0"/>
        <v>0.012968180260116239</v>
      </c>
      <c r="E61" s="40">
        <f>G7</f>
        <v>9.666039100479043</v>
      </c>
    </row>
    <row r="62" spans="2:5" ht="14.25">
      <c r="B62" s="126" t="str">
        <f t="shared" si="0"/>
        <v>Альтус-Депозит</v>
      </c>
      <c r="C62" s="127">
        <f t="shared" si="0"/>
        <v>22.43314000000013</v>
      </c>
      <c r="D62" s="128">
        <f t="shared" si="0"/>
        <v>0.005438970131747247</v>
      </c>
      <c r="E62" s="129">
        <f>G8</f>
        <v>0</v>
      </c>
    </row>
    <row r="63" spans="2:5" ht="14.25">
      <c r="B63" s="125" t="str">
        <f aca="true" t="shared" si="1" ref="B63:D66">B14</f>
        <v>ТАСК Ресурс</v>
      </c>
      <c r="C63" s="38">
        <f t="shared" si="1"/>
        <v>-23.464060000000057</v>
      </c>
      <c r="D63" s="95">
        <f t="shared" si="1"/>
        <v>-0.019123221758454354</v>
      </c>
      <c r="E63" s="40">
        <f>G14</f>
        <v>0</v>
      </c>
    </row>
    <row r="64" spans="2:5" ht="14.25">
      <c r="B64" s="125" t="str">
        <f t="shared" si="1"/>
        <v>УНІВЕР.УА/Володимир Великий: Фонд Збалансований</v>
      </c>
      <c r="C64" s="38">
        <f t="shared" si="1"/>
        <v>14.544909999999916</v>
      </c>
      <c r="D64" s="95">
        <f t="shared" si="1"/>
        <v>0.008417115399493448</v>
      </c>
      <c r="E64" s="40">
        <f>G15</f>
        <v>-20.150041444444373</v>
      </c>
    </row>
    <row r="65" spans="2:5" ht="14.25">
      <c r="B65" s="125" t="str">
        <f t="shared" si="1"/>
        <v>ОТП Фонд Акцій</v>
      </c>
      <c r="C65" s="38">
        <f t="shared" si="1"/>
        <v>192.1330700000003</v>
      </c>
      <c r="D65" s="95">
        <f t="shared" si="1"/>
        <v>0.014017729311264741</v>
      </c>
      <c r="E65" s="40">
        <f>G16</f>
        <v>-32.83839662140472</v>
      </c>
    </row>
    <row r="66" spans="2:5" ht="14.25">
      <c r="B66" s="125" t="str">
        <f t="shared" si="1"/>
        <v>Софіївський</v>
      </c>
      <c r="C66" s="38">
        <f t="shared" si="1"/>
        <v>-82.3151200000001</v>
      </c>
      <c r="D66" s="95">
        <f t="shared" si="1"/>
        <v>-0.013298281538676883</v>
      </c>
      <c r="E66" s="40">
        <f>G17</f>
        <v>-97.05267585961019</v>
      </c>
    </row>
    <row r="67" spans="2:5" ht="14.25">
      <c r="B67" s="125" t="str">
        <f>B18</f>
        <v>ОТП Класичний</v>
      </c>
      <c r="C67" s="38">
        <f>C18</f>
        <v>-328.05286000000035</v>
      </c>
      <c r="D67" s="95">
        <f>D18</f>
        <v>-0.06385722265385199</v>
      </c>
      <c r="E67" s="40">
        <f>G18</f>
        <v>-388.6254781986239</v>
      </c>
    </row>
    <row r="68" spans="2:5" ht="14.25">
      <c r="B68" s="136" t="s">
        <v>56</v>
      </c>
      <c r="C68" s="137">
        <f>C20-SUM(C58:C67)</f>
        <v>36.83237999999983</v>
      </c>
      <c r="D68" s="138"/>
      <c r="E68" s="137">
        <f>G20-SUM(E58:E67)</f>
        <v>0</v>
      </c>
    </row>
    <row r="69" spans="2:5" ht="15">
      <c r="B69" s="134" t="s">
        <v>50</v>
      </c>
      <c r="C69" s="135">
        <f>SUM(C58:C68)</f>
        <v>519.8014900000027</v>
      </c>
      <c r="D69" s="135"/>
      <c r="E69" s="135">
        <f>SUM(E58:E68)</f>
        <v>-126.27601729341308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12" sqref="A12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25</v>
      </c>
      <c r="B1" s="68" t="s">
        <v>88</v>
      </c>
      <c r="C1" s="10"/>
    </row>
    <row r="2" spans="1:3" ht="14.25">
      <c r="A2" s="176" t="s">
        <v>120</v>
      </c>
      <c r="B2" s="177">
        <v>-0.019123221758477915</v>
      </c>
      <c r="C2" s="10"/>
    </row>
    <row r="3" spans="1:3" ht="14.25">
      <c r="A3" s="139" t="s">
        <v>127</v>
      </c>
      <c r="B3" s="146">
        <v>-0.002446651182038573</v>
      </c>
      <c r="C3" s="10"/>
    </row>
    <row r="4" spans="1:3" ht="14.25">
      <c r="A4" s="139" t="s">
        <v>23</v>
      </c>
      <c r="B4" s="146">
        <v>0.0017681820322832387</v>
      </c>
      <c r="C4" s="10"/>
    </row>
    <row r="5" spans="1:3" ht="14.25">
      <c r="A5" s="140" t="s">
        <v>61</v>
      </c>
      <c r="B5" s="148">
        <v>0.00213184865788274</v>
      </c>
      <c r="C5" s="10"/>
    </row>
    <row r="6" spans="1:3" ht="14.25">
      <c r="A6" s="139" t="s">
        <v>73</v>
      </c>
      <c r="B6" s="147">
        <v>0.002257513872002903</v>
      </c>
      <c r="C6" s="10"/>
    </row>
    <row r="7" spans="1:3" ht="14.25">
      <c r="A7" s="139" t="s">
        <v>77</v>
      </c>
      <c r="B7" s="147">
        <v>0.0049397696399269275</v>
      </c>
      <c r="C7" s="10"/>
    </row>
    <row r="8" spans="1:3" ht="14.25">
      <c r="A8" s="140" t="s">
        <v>64</v>
      </c>
      <c r="B8" s="148">
        <v>0.005438970131712351</v>
      </c>
      <c r="C8" s="10"/>
    </row>
    <row r="9" spans="1:3" ht="14.25">
      <c r="A9" s="139" t="s">
        <v>62</v>
      </c>
      <c r="B9" s="147">
        <v>0.005624761265435874</v>
      </c>
      <c r="C9" s="10"/>
    </row>
    <row r="10" spans="1:3" ht="14.25">
      <c r="A10" s="139" t="s">
        <v>81</v>
      </c>
      <c r="B10" s="147">
        <v>0.006457583940403522</v>
      </c>
      <c r="C10" s="10"/>
    </row>
    <row r="11" spans="1:3" ht="14.25">
      <c r="A11" s="140" t="s">
        <v>83</v>
      </c>
      <c r="B11" s="148">
        <v>0.010101047636179805</v>
      </c>
      <c r="C11" s="10"/>
    </row>
    <row r="12" spans="1:3" ht="14.25">
      <c r="A12" s="139" t="s">
        <v>82</v>
      </c>
      <c r="B12" s="147">
        <v>0.011516243069102705</v>
      </c>
      <c r="C12" s="10"/>
    </row>
    <row r="13" spans="1:3" ht="14.25">
      <c r="A13" s="139" t="s">
        <v>123</v>
      </c>
      <c r="B13" s="147">
        <v>0.012081632012283627</v>
      </c>
      <c r="C13" s="10"/>
    </row>
    <row r="14" spans="1:3" ht="14.25">
      <c r="A14" s="140" t="s">
        <v>104</v>
      </c>
      <c r="B14" s="148">
        <v>0.014662313183584352</v>
      </c>
      <c r="C14" s="10"/>
    </row>
    <row r="15" spans="1:3" ht="14.25">
      <c r="A15" s="139" t="s">
        <v>60</v>
      </c>
      <c r="B15" s="147">
        <v>0.016428656019971566</v>
      </c>
      <c r="C15" s="10"/>
    </row>
    <row r="16" spans="1:3" ht="14.25">
      <c r="A16" s="140" t="s">
        <v>84</v>
      </c>
      <c r="B16" s="148">
        <v>0.019747644785983454</v>
      </c>
      <c r="C16" s="10"/>
    </row>
    <row r="17" spans="1:3" ht="14.25">
      <c r="A17" s="141" t="s">
        <v>30</v>
      </c>
      <c r="B17" s="146">
        <v>0.006105752887082439</v>
      </c>
      <c r="C17" s="10"/>
    </row>
    <row r="18" spans="1:3" ht="14.25">
      <c r="A18" s="141" t="s">
        <v>1</v>
      </c>
      <c r="B18" s="146">
        <v>0.004308339221396951</v>
      </c>
      <c r="C18" s="10"/>
    </row>
    <row r="19" spans="1:3" ht="14.25">
      <c r="A19" s="141" t="s">
        <v>0</v>
      </c>
      <c r="B19" s="146">
        <v>0.02692940989005166</v>
      </c>
      <c r="C19" s="58"/>
    </row>
    <row r="20" spans="1:3" ht="14.25">
      <c r="A20" s="141" t="s">
        <v>31</v>
      </c>
      <c r="B20" s="146">
        <v>0.011445550834767948</v>
      </c>
      <c r="C20" s="9"/>
    </row>
    <row r="21" spans="1:3" ht="14.25">
      <c r="A21" s="141" t="s">
        <v>32</v>
      </c>
      <c r="B21" s="146">
        <v>0.011770253270545927</v>
      </c>
      <c r="C21" s="74"/>
    </row>
    <row r="22" spans="1:3" ht="14.25">
      <c r="A22" s="141" t="s">
        <v>33</v>
      </c>
      <c r="B22" s="146">
        <v>0.011917808219178082</v>
      </c>
      <c r="C22" s="10"/>
    </row>
    <row r="23" spans="1:3" ht="15" thickBot="1">
      <c r="A23" s="142" t="s">
        <v>107</v>
      </c>
      <c r="B23" s="149">
        <v>0.01529739767609728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9" t="s">
        <v>114</v>
      </c>
      <c r="B1" s="179"/>
      <c r="C1" s="179"/>
      <c r="D1" s="179"/>
      <c r="E1" s="179"/>
      <c r="F1" s="179"/>
      <c r="G1" s="179"/>
      <c r="H1" s="179"/>
      <c r="I1" s="179"/>
      <c r="J1" s="179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09" t="s">
        <v>34</v>
      </c>
      <c r="C3" s="110" t="s">
        <v>39</v>
      </c>
      <c r="D3" s="111" t="s">
        <v>40</v>
      </c>
      <c r="E3" s="112">
        <v>1517622.71</v>
      </c>
      <c r="F3" s="113">
        <v>706</v>
      </c>
      <c r="G3" s="112">
        <v>2149.6072379603397</v>
      </c>
      <c r="H3" s="53">
        <v>1000</v>
      </c>
      <c r="I3" s="109" t="s">
        <v>24</v>
      </c>
      <c r="J3" s="114" t="s">
        <v>100</v>
      </c>
    </row>
    <row r="4" spans="1:10" ht="14.25">
      <c r="A4" s="21">
        <v>2</v>
      </c>
      <c r="B4" s="109" t="s">
        <v>108</v>
      </c>
      <c r="C4" s="110" t="s">
        <v>39</v>
      </c>
      <c r="D4" s="111" t="s">
        <v>110</v>
      </c>
      <c r="E4" s="112">
        <v>1051113.0801</v>
      </c>
      <c r="F4" s="113">
        <v>1975</v>
      </c>
      <c r="G4" s="112">
        <v>532.2091544810127</v>
      </c>
      <c r="H4" s="53">
        <v>1000</v>
      </c>
      <c r="I4" s="109" t="s">
        <v>21</v>
      </c>
      <c r="J4" s="114" t="s">
        <v>35</v>
      </c>
    </row>
    <row r="5" spans="1:10" ht="14.25">
      <c r="A5" s="21">
        <v>3</v>
      </c>
      <c r="B5" s="109" t="s">
        <v>70</v>
      </c>
      <c r="C5" s="110" t="s">
        <v>39</v>
      </c>
      <c r="D5" s="111" t="s">
        <v>40</v>
      </c>
      <c r="E5" s="112">
        <v>328841.83</v>
      </c>
      <c r="F5" s="113">
        <v>679</v>
      </c>
      <c r="G5" s="112">
        <v>484.30313696612666</v>
      </c>
      <c r="H5" s="53">
        <v>1000</v>
      </c>
      <c r="I5" s="109" t="s">
        <v>71</v>
      </c>
      <c r="J5" s="114" t="s">
        <v>48</v>
      </c>
    </row>
    <row r="6" spans="1:10" ht="15.75" thickBot="1">
      <c r="A6" s="180" t="s">
        <v>50</v>
      </c>
      <c r="B6" s="181"/>
      <c r="C6" s="115" t="s">
        <v>51</v>
      </c>
      <c r="D6" s="115" t="s">
        <v>51</v>
      </c>
      <c r="E6" s="97">
        <f>SUM(E3:E5)</f>
        <v>2897577.6201</v>
      </c>
      <c r="F6" s="98">
        <f>SUM(F3:F5)</f>
        <v>3360</v>
      </c>
      <c r="G6" s="115" t="s">
        <v>51</v>
      </c>
      <c r="H6" s="115" t="s">
        <v>51</v>
      </c>
      <c r="I6" s="115" t="s">
        <v>51</v>
      </c>
      <c r="J6" s="115" t="s">
        <v>51</v>
      </c>
    </row>
    <row r="7" spans="1:8" ht="14.25">
      <c r="A7" s="183"/>
      <c r="B7" s="183"/>
      <c r="C7" s="183"/>
      <c r="D7" s="183"/>
      <c r="E7" s="183"/>
      <c r="F7" s="183"/>
      <c r="G7" s="183"/>
      <c r="H7" s="183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E4" activeCellId="1" sqref="B4:B6 E4:E6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5" t="s">
        <v>115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ht="45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ht="14.25" collapsed="1">
      <c r="A4" s="21">
        <v>1</v>
      </c>
      <c r="B4" s="27" t="s">
        <v>70</v>
      </c>
      <c r="C4" s="105">
        <v>38441</v>
      </c>
      <c r="D4" s="105">
        <v>38625</v>
      </c>
      <c r="E4" s="99">
        <v>0.0017806152264732145</v>
      </c>
      <c r="F4" s="99">
        <v>-0.050684926840445566</v>
      </c>
      <c r="G4" s="99">
        <v>-5.795763674021348E-05</v>
      </c>
      <c r="H4" s="99">
        <v>-0.20700018356285999</v>
      </c>
      <c r="I4" s="99">
        <v>-0.14908719771241452</v>
      </c>
      <c r="J4" s="106">
        <v>-0.5156968630338741</v>
      </c>
      <c r="K4" s="166">
        <v>-0.05354361658613005</v>
      </c>
    </row>
    <row r="5" spans="1:11" ht="14.25" collapsed="1">
      <c r="A5" s="21">
        <v>2</v>
      </c>
      <c r="B5" s="27" t="s">
        <v>108</v>
      </c>
      <c r="C5" s="105">
        <v>39048</v>
      </c>
      <c r="D5" s="105">
        <v>39140</v>
      </c>
      <c r="E5" s="99">
        <v>0.012842218922989979</v>
      </c>
      <c r="F5" s="99">
        <v>-0.029450864386451614</v>
      </c>
      <c r="G5" s="99">
        <v>0.0009372329162748994</v>
      </c>
      <c r="H5" s="99">
        <v>0.2258091117844805</v>
      </c>
      <c r="I5" s="99">
        <v>0.17329291815406256</v>
      </c>
      <c r="J5" s="106">
        <v>-0.4677908455189641</v>
      </c>
      <c r="K5" s="167">
        <v>-0.052200749269800006</v>
      </c>
    </row>
    <row r="6" spans="1:11" ht="14.25">
      <c r="A6" s="21">
        <v>3</v>
      </c>
      <c r="B6" s="27" t="s">
        <v>34</v>
      </c>
      <c r="C6" s="105">
        <v>39100</v>
      </c>
      <c r="D6" s="105">
        <v>39268</v>
      </c>
      <c r="E6" s="99">
        <v>0.006317505224467279</v>
      </c>
      <c r="F6" s="99">
        <v>0.022163763298437056</v>
      </c>
      <c r="G6" s="99">
        <v>0.09012950451441881</v>
      </c>
      <c r="H6" s="99">
        <v>0.066939101647572</v>
      </c>
      <c r="I6" s="99">
        <v>0.033308263041380126</v>
      </c>
      <c r="J6" s="106">
        <v>1.1496072379602977</v>
      </c>
      <c r="K6" s="167">
        <v>0.06934863063767494</v>
      </c>
    </row>
    <row r="7" spans="1:11" ht="15.75" thickBot="1">
      <c r="A7" s="150"/>
      <c r="B7" s="155" t="s">
        <v>105</v>
      </c>
      <c r="C7" s="156" t="s">
        <v>51</v>
      </c>
      <c r="D7" s="156" t="s">
        <v>51</v>
      </c>
      <c r="E7" s="157">
        <f>AVERAGE(E4:E6)</f>
        <v>0.0069801131246434904</v>
      </c>
      <c r="F7" s="157">
        <f>AVERAGE(F4:F6)</f>
        <v>-0.019324009309486707</v>
      </c>
      <c r="G7" s="157">
        <f>AVERAGE(G4:G6)</f>
        <v>0.030336259931317833</v>
      </c>
      <c r="H7" s="157">
        <f>AVERAGE(H4:H6)</f>
        <v>0.028582676623064168</v>
      </c>
      <c r="I7" s="157">
        <f>AVERAGE(I4:I6)</f>
        <v>0.019171327827676055</v>
      </c>
      <c r="J7" s="156" t="s">
        <v>51</v>
      </c>
      <c r="K7" s="156" t="s">
        <v>51</v>
      </c>
    </row>
    <row r="8" spans="1:11" ht="14.25">
      <c r="A8" s="196" t="s">
        <v>94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</row>
    <row r="9" spans="1:11" ht="15" thickBo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0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8"/>
  <sheetViews>
    <sheetView zoomScale="85" zoomScaleNormal="85" workbookViewId="0" topLeftCell="A1">
      <selection activeCell="B6" sqref="B6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1" t="s">
        <v>116</v>
      </c>
      <c r="B1" s="191"/>
      <c r="C1" s="191"/>
      <c r="D1" s="191"/>
      <c r="E1" s="191"/>
      <c r="F1" s="191"/>
      <c r="G1" s="191"/>
    </row>
    <row r="2" spans="1:7" s="31" customFormat="1" ht="15.75" customHeight="1" thickBot="1">
      <c r="A2" s="186" t="s">
        <v>41</v>
      </c>
      <c r="B2" s="89"/>
      <c r="C2" s="192" t="s">
        <v>26</v>
      </c>
      <c r="D2" s="193"/>
      <c r="E2" s="192" t="s">
        <v>27</v>
      </c>
      <c r="F2" s="193"/>
      <c r="G2" s="90"/>
    </row>
    <row r="3" spans="1:7" s="31" customFormat="1" ht="45.75" thickBot="1">
      <c r="A3" s="187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31" customFormat="1" ht="14.25">
      <c r="A4" s="21">
        <v>1</v>
      </c>
      <c r="B4" s="37" t="s">
        <v>108</v>
      </c>
      <c r="C4" s="38">
        <v>13.327469999999856</v>
      </c>
      <c r="D4" s="99">
        <v>0.012842218922958117</v>
      </c>
      <c r="E4" s="39">
        <v>0</v>
      </c>
      <c r="F4" s="99">
        <v>0</v>
      </c>
      <c r="G4" s="40">
        <v>0</v>
      </c>
    </row>
    <row r="5" spans="1:7" s="31" customFormat="1" ht="14.25">
      <c r="A5" s="21">
        <v>2</v>
      </c>
      <c r="B5" s="37" t="s">
        <v>34</v>
      </c>
      <c r="C5" s="38">
        <v>9.527399999999908</v>
      </c>
      <c r="D5" s="99">
        <v>0.006317505224520529</v>
      </c>
      <c r="E5" s="39">
        <v>0</v>
      </c>
      <c r="F5" s="99">
        <v>0</v>
      </c>
      <c r="G5" s="40">
        <v>0</v>
      </c>
    </row>
    <row r="6" spans="1:7" s="31" customFormat="1" ht="14.25">
      <c r="A6" s="21">
        <v>3</v>
      </c>
      <c r="B6" s="37" t="s">
        <v>70</v>
      </c>
      <c r="C6" s="38">
        <v>0.5845</v>
      </c>
      <c r="D6" s="99">
        <v>0.001780615226474912</v>
      </c>
      <c r="E6" s="39">
        <v>0</v>
      </c>
      <c r="F6" s="99">
        <v>0</v>
      </c>
      <c r="G6" s="40">
        <v>0</v>
      </c>
    </row>
    <row r="7" spans="1:7" s="31" customFormat="1" ht="15.75" thickBot="1">
      <c r="A7" s="116"/>
      <c r="B7" s="91" t="s">
        <v>50</v>
      </c>
      <c r="C7" s="117">
        <v>23.439369999999762</v>
      </c>
      <c r="D7" s="96">
        <v>0.008155268800721132</v>
      </c>
      <c r="E7" s="93">
        <v>0</v>
      </c>
      <c r="F7" s="96">
        <v>0</v>
      </c>
      <c r="G7" s="94">
        <v>0</v>
      </c>
    </row>
    <row r="8" spans="1:11" s="31" customFormat="1" ht="15" customHeight="1" thickBot="1">
      <c r="A8" s="194"/>
      <c r="B8" s="194"/>
      <c r="C8" s="194"/>
      <c r="D8" s="194"/>
      <c r="E8" s="194"/>
      <c r="F8" s="194"/>
      <c r="G8" s="194"/>
      <c r="H8" s="7"/>
      <c r="I8" s="7"/>
      <c r="J8" s="7"/>
      <c r="K8" s="7"/>
    </row>
    <row r="9" s="31" customFormat="1" ht="14.25">
      <c r="D9" s="41"/>
    </row>
    <row r="10" spans="1:4" s="31" customFormat="1" ht="14.25">
      <c r="A10" s="29"/>
      <c r="D10" s="41"/>
    </row>
    <row r="11" spans="1:4" s="31" customFormat="1" ht="14.25">
      <c r="A11" s="29"/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/>
    <row r="31" s="31" customFormat="1" ht="14.25"/>
    <row r="32" spans="8:9" s="31" customFormat="1" ht="14.25">
      <c r="H32" s="22"/>
      <c r="I32" s="22"/>
    </row>
    <row r="35" spans="2:5" ht="30.75" thickBot="1">
      <c r="B35" s="42" t="s">
        <v>25</v>
      </c>
      <c r="C35" s="35" t="s">
        <v>57</v>
      </c>
      <c r="D35" s="35" t="s">
        <v>58</v>
      </c>
      <c r="E35" s="36" t="s">
        <v>54</v>
      </c>
    </row>
    <row r="36" spans="1:5" ht="14.25">
      <c r="A36" s="22">
        <v>1</v>
      </c>
      <c r="B36" s="37" t="str">
        <f aca="true" t="shared" si="0" ref="B36:D38">B4</f>
        <v>ТАСК Український Капітал</v>
      </c>
      <c r="C36" s="121">
        <f t="shared" si="0"/>
        <v>13.327469999999856</v>
      </c>
      <c r="D36" s="99">
        <f t="shared" si="0"/>
        <v>0.012842218922958117</v>
      </c>
      <c r="E36" s="122">
        <f>G4</f>
        <v>0</v>
      </c>
    </row>
    <row r="37" spans="1:5" ht="14.25">
      <c r="A37" s="22">
        <v>2</v>
      </c>
      <c r="B37" s="37" t="str">
        <f t="shared" si="0"/>
        <v>Збалансований фонд "Паритет"</v>
      </c>
      <c r="C37" s="121">
        <f t="shared" si="0"/>
        <v>9.527399999999908</v>
      </c>
      <c r="D37" s="99">
        <f t="shared" si="0"/>
        <v>0.006317505224520529</v>
      </c>
      <c r="E37" s="122">
        <f>G5</f>
        <v>0</v>
      </c>
    </row>
    <row r="38" spans="1:5" ht="14.25">
      <c r="A38" s="22">
        <v>3</v>
      </c>
      <c r="B38" s="37" t="str">
        <f t="shared" si="0"/>
        <v>Оптімум</v>
      </c>
      <c r="C38" s="121">
        <f t="shared" si="0"/>
        <v>0.5845</v>
      </c>
      <c r="D38" s="99">
        <f t="shared" si="0"/>
        <v>0.001780615226474912</v>
      </c>
      <c r="E38" s="122">
        <f>G6</f>
        <v>0</v>
      </c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70</v>
      </c>
      <c r="B2" s="143">
        <v>0.0017806152264732145</v>
      </c>
      <c r="C2" s="10"/>
      <c r="D2" s="10"/>
    </row>
    <row r="3" spans="1:4" ht="14.25">
      <c r="A3" s="27" t="s">
        <v>34</v>
      </c>
      <c r="B3" s="143">
        <v>0.006317505224467279</v>
      </c>
      <c r="C3" s="10"/>
      <c r="D3" s="10"/>
    </row>
    <row r="4" spans="1:4" ht="14.25">
      <c r="A4" s="27" t="s">
        <v>108</v>
      </c>
      <c r="B4" s="143">
        <v>0.012842218922989979</v>
      </c>
      <c r="C4" s="10"/>
      <c r="D4" s="10"/>
    </row>
    <row r="5" spans="1:4" ht="14.25">
      <c r="A5" s="27" t="s">
        <v>30</v>
      </c>
      <c r="B5" s="144">
        <v>0.0069801131246434904</v>
      </c>
      <c r="C5" s="10"/>
      <c r="D5" s="10"/>
    </row>
    <row r="6" spans="1:4" ht="14.25">
      <c r="A6" s="27" t="s">
        <v>1</v>
      </c>
      <c r="B6" s="144">
        <v>0.004308339221396951</v>
      </c>
      <c r="C6" s="10"/>
      <c r="D6" s="10"/>
    </row>
    <row r="7" spans="1:4" ht="14.25">
      <c r="A7" s="27" t="s">
        <v>0</v>
      </c>
      <c r="B7" s="144">
        <v>0.02692940989005166</v>
      </c>
      <c r="C7" s="10"/>
      <c r="D7" s="10"/>
    </row>
    <row r="8" spans="1:4" ht="14.25">
      <c r="A8" s="27" t="s">
        <v>31</v>
      </c>
      <c r="B8" s="144">
        <v>0.011445550834767948</v>
      </c>
      <c r="C8" s="10"/>
      <c r="D8" s="10"/>
    </row>
    <row r="9" spans="1:4" ht="14.25">
      <c r="A9" s="27" t="s">
        <v>32</v>
      </c>
      <c r="B9" s="144">
        <v>0.011770253270545927</v>
      </c>
      <c r="C9" s="10"/>
      <c r="D9" s="10"/>
    </row>
    <row r="10" spans="1:4" ht="14.25">
      <c r="A10" s="27" t="s">
        <v>33</v>
      </c>
      <c r="B10" s="144">
        <v>0.011917808219178082</v>
      </c>
      <c r="C10" s="10"/>
      <c r="D10" s="10"/>
    </row>
    <row r="11" spans="1:4" ht="15" thickBot="1">
      <c r="A11" s="76" t="s">
        <v>107</v>
      </c>
      <c r="B11" s="145">
        <v>0.01529739767609728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2018-12-14T09:52:54Z</dcterms:modified>
  <cp:category/>
  <cp:version/>
  <cp:contentType/>
  <cp:contentStatus/>
</cp:coreProperties>
</file>