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<sst xmlns="http://schemas.openxmlformats.org/spreadsheetml/2006/main" count="351" uniqueCount="130">
  <si>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</si>
  <si>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</si>
  <si>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</si>
  <si>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</si>
  <si>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</si>
  <si>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</si>
  <si>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</si>
  <si>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</si>
  <si>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</si>
  <si>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</si>
  <si>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</si>
  <si>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</si>
  <si>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</si>
  <si>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</si>
  <si>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</si>
  <si>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</si>
  <si>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</si>
  <si>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</si>
  <si>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</si>
  <si>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</si>
  <si>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</si>
  <si>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</si>
  <si>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</si>
  <si>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</si>
  <si>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</si>
  <si>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</si>
  <si>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</si>
  <si>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</si>
  <si>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</si>
  <si>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</si>
  <si>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</si>
  <si>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</si>
  <si>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</si>
  <si>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</si>
  <si>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</si>
  <si>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</si>
  <si>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</si>
  <si>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</si>
  <si>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</si>
  <si>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</si>
  <si>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</si>
  <si>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</si>
  <si>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</si>
  <si>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</si>
  <si>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</si>
  <si>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</si>
  <si>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</si>
  <si>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</si>
  <si>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</si>
  <si>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</si>
  <si>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</si>
  <si>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</si>
  <si>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</si>
  <si>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</si>
  <si>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</si>
  <si>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</si>
  <si>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</si>
  <si>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</si>
  <si>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</si>
  <si>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</si>
  <si>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</si>
  <si>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</si>
  <si>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</si>
  <si>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</si>
  <si>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</si>
  <si>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</si>
  <si>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</si>
  <si>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</si>
  <si>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</si>
  <si>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</si>
  <si>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</si>
  <si>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</si>
  <si>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</si>
  <si>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</si>
  <si>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</si>
  <si>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</si>
  <si>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</si>
  <si>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</si>
  <si>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</si>
  <si>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</si>
  <si>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</si>
  <si>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</si>
  <si>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</si>
  <si>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</si>
  <si>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</si>
  <si>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</si>
  <si>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</si>
  <si>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</si>
  <si>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</si>
  <si>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</si>
  <si>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</si>
  <si>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</si>
  <si>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</si>
  <si>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</si>
  <si>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</si>
  <si>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</si>
  <si>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</si>
  <si>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</si>
  <si>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</si>
  <si>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</si>
  <si>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</si>
  <si>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</si>
  <si>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</si>
  <si>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</si>
  <si>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</si>
  <si>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</si>
  <si>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</si>
  <si>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</si>
  <si>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</si>
  <si>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</si>
  <si>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</si>
  <si>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</si>
  <si>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</si>
  <si>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</si>
  <si>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</si>
  <si>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</si>
  <si>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</si>
  <si>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</si>
  <si>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</si>
  <si>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</si>
  <si>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</si>
  <si>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</si>
  <si>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</si>
  <si>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</si>
  <si>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</si>
  <si>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</si>
  <si>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</si>
  <si>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становив -81,80 тис. грн.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</si>
  <si>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</si>
  <si>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з початку 2019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</si>
</sst>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4" xfId="20" applyFont="1" applyFill="1" applyBorder="1" applyAlignment="1">
      <alignment vertical="center" wrapText="1"/>
      <protection/>
    </xf>
    <xf numFmtId="10" fontId="41" fillId="0" borderId="54" xfId="21" applyNumberFormat="1" applyFont="1" applyFill="1" applyBorder="1" applyAlignment="1">
      <alignment horizontal="center" vertical="center" wrapText="1"/>
      <protection/>
    </xf>
    <xf numFmtId="10" fontId="41" fillId="0" borderId="54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2351574"/>
        <c:crosses val="autoZero"/>
        <c:auto val="1"/>
        <c:lblOffset val="0"/>
        <c:noMultiLvlLbl val="0"/>
      </c:catAx>
      <c:valAx>
        <c:axId val="42351574"/>
        <c:scaling>
          <c:orientation val="minMax"/>
          <c:max val="0.02"/>
          <c:min val="-0.14"/>
        </c:scaling>
        <c:axPos val="l"/>
        <c:delete val="0"/>
        <c:numFmt formatCode="0%" sourceLinked="0"/>
        <c:majorTickMark val="out"/>
        <c:minorTickMark val="none"/>
        <c:tickLblPos val="nextTo"/>
        <c:crossAx val="4944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5619847"/>
        <c:axId val="7925440"/>
      </c:barChart>
      <c:catAx>
        <c:axId val="45619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5440"/>
        <c:crosses val="autoZero"/>
        <c:auto val="0"/>
        <c:lblOffset val="100"/>
        <c:tickLblSkip val="1"/>
        <c:noMultiLvlLbl val="0"/>
      </c:catAx>
      <c:valAx>
        <c:axId val="7925440"/>
        <c:scaling>
          <c:orientation val="minMax"/>
          <c:max val="0.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1984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4220097"/>
        <c:axId val="37980874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6283547"/>
        <c:axId val="56551924"/>
      </c:lineChart>
      <c:catAx>
        <c:axId val="42200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7980874"/>
        <c:crosses val="autoZero"/>
        <c:auto val="0"/>
        <c:lblOffset val="40"/>
        <c:noMultiLvlLbl val="0"/>
      </c:catAx>
      <c:valAx>
        <c:axId val="37980874"/>
        <c:scaling>
          <c:orientation val="minMax"/>
          <c:max val="100"/>
          <c:min val="-350"/>
        </c:scaling>
        <c:axPos val="l"/>
        <c:delete val="0"/>
        <c:numFmt formatCode="#,##0" sourceLinked="0"/>
        <c:majorTickMark val="in"/>
        <c:minorTickMark val="none"/>
        <c:tickLblPos val="nextTo"/>
        <c:crossAx val="4220097"/>
        <c:crossesAt val="1"/>
        <c:crossBetween val="between"/>
        <c:dispUnits/>
      </c:valAx>
      <c:catAx>
        <c:axId val="6283547"/>
        <c:scaling>
          <c:orientation val="minMax"/>
        </c:scaling>
        <c:axPos val="b"/>
        <c:delete val="1"/>
        <c:majorTickMark val="in"/>
        <c:minorTickMark val="none"/>
        <c:tickLblPos val="nextTo"/>
        <c:crossAx val="56551924"/>
        <c:crosses val="autoZero"/>
        <c:auto val="0"/>
        <c:lblOffset val="100"/>
        <c:noMultiLvlLbl val="0"/>
      </c:catAx>
      <c:valAx>
        <c:axId val="5655192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2835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39205269"/>
        <c:axId val="17303102"/>
      </c:barChart>
      <c:catAx>
        <c:axId val="3920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3102"/>
        <c:crosses val="autoZero"/>
        <c:auto val="0"/>
        <c:lblOffset val="0"/>
        <c:tickLblSkip val="1"/>
        <c:noMultiLvlLbl val="0"/>
      </c:catAx>
      <c:valAx>
        <c:axId val="17303102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0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21510191"/>
        <c:axId val="59373992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64603881"/>
        <c:axId val="44564018"/>
      </c:lineChart>
      <c:catAx>
        <c:axId val="215101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373992"/>
        <c:crosses val="autoZero"/>
        <c:auto val="0"/>
        <c:lblOffset val="100"/>
        <c:noMultiLvlLbl val="0"/>
      </c:catAx>
      <c:valAx>
        <c:axId val="59373992"/>
        <c:scaling>
          <c:orientation val="minMax"/>
          <c:max val="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510191"/>
        <c:crossesAt val="1"/>
        <c:crossBetween val="between"/>
        <c:dispUnits/>
      </c:valAx>
      <c:catAx>
        <c:axId val="64603881"/>
        <c:scaling>
          <c:orientation val="minMax"/>
        </c:scaling>
        <c:axPos val="b"/>
        <c:delete val="1"/>
        <c:majorTickMark val="in"/>
        <c:minorTickMark val="none"/>
        <c:tickLblPos val="nextTo"/>
        <c:crossAx val="44564018"/>
        <c:crosses val="autoZero"/>
        <c:auto val="0"/>
        <c:lblOffset val="100"/>
        <c:noMultiLvlLbl val="0"/>
      </c:catAx>
      <c:valAx>
        <c:axId val="4456401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6038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5"/>
          <c:w val="0.964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65531843"/>
        <c:axId val="52915676"/>
      </c:barChart>
      <c:catAx>
        <c:axId val="6553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5676"/>
        <c:crosses val="autoZero"/>
        <c:auto val="0"/>
        <c:lblOffset val="100"/>
        <c:tickLblSkip val="1"/>
        <c:noMultiLvlLbl val="0"/>
      </c:catAx>
      <c:valAx>
        <c:axId val="52915676"/>
        <c:scaling>
          <c:orientation val="minMax"/>
          <c:max val="0.02"/>
          <c:min val="-0.2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31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6479037"/>
        <c:axId val="58311334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55039959"/>
        <c:axId val="25597584"/>
      </c:lineChart>
      <c:catAx>
        <c:axId val="6479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8311334"/>
        <c:crosses val="autoZero"/>
        <c:auto val="0"/>
        <c:lblOffset val="100"/>
        <c:noMultiLvlLbl val="0"/>
      </c:catAx>
      <c:valAx>
        <c:axId val="5831133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79037"/>
        <c:crossesAt val="1"/>
        <c:crossBetween val="between"/>
        <c:dispUnits/>
      </c:valAx>
      <c:catAx>
        <c:axId val="55039959"/>
        <c:scaling>
          <c:orientation val="minMax"/>
        </c:scaling>
        <c:axPos val="b"/>
        <c:delete val="1"/>
        <c:majorTickMark val="in"/>
        <c:minorTickMark val="none"/>
        <c:tickLblPos val="nextTo"/>
        <c:crossAx val="25597584"/>
        <c:crosses val="autoZero"/>
        <c:auto val="0"/>
        <c:lblOffset val="100"/>
        <c:noMultiLvlLbl val="0"/>
      </c:catAx>
      <c:valAx>
        <c:axId val="2559758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0399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9051665"/>
        <c:axId val="60138394"/>
      </c:barChart>
      <c:catAx>
        <c:axId val="29051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38394"/>
        <c:crosses val="autoZero"/>
        <c:auto val="0"/>
        <c:lblOffset val="100"/>
        <c:tickLblSkip val="1"/>
        <c:noMultiLvlLbl val="0"/>
      </c:catAx>
      <c:valAx>
        <c:axId val="60138394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51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672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3" t="s">
        <v>97</v>
      </c>
      <c r="B1" s="73"/>
      <c r="C1" s="73"/>
      <c r="D1" s="74"/>
      <c r="E1" s="74"/>
      <c r="F1" s="74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8" t="s">
        <v>124</v>
      </c>
      <c r="B3" s="89">
        <v>-0.013390303203661302</v>
      </c>
      <c r="C3" s="89">
        <v>0.0032902453901375583</v>
      </c>
      <c r="D3" s="89">
        <v>-0.005967487055943458</v>
      </c>
      <c r="E3" s="89">
        <v>-0.0065620231618163105</v>
      </c>
      <c r="F3" s="89">
        <v>-0.004622251800472099</v>
      </c>
      <c r="G3" s="60"/>
      <c r="H3" s="60"/>
      <c r="I3" s="2"/>
      <c r="J3" s="2"/>
      <c r="K3" s="2"/>
      <c r="L3" s="2"/>
    </row>
    <row r="4" spans="1:12" ht="14.25">
      <c r="A4" s="88" t="s">
        <v>125</v>
      </c>
      <c r="B4" s="89">
        <v>0.011850616993132279</v>
      </c>
      <c r="C4" s="89">
        <v>-0.007079180428492204</v>
      </c>
      <c r="D4" s="89">
        <v>0.0041224761026376205</v>
      </c>
      <c r="E4" s="89">
        <v>-0.08773774049444694</v>
      </c>
      <c r="F4" s="89">
        <v>-0.012372292574686694</v>
      </c>
      <c r="G4" s="60"/>
      <c r="H4" s="60"/>
      <c r="I4" s="2"/>
      <c r="J4" s="2"/>
      <c r="K4" s="2"/>
      <c r="L4" s="2"/>
    </row>
    <row r="5" spans="1:12" ht="15" thickBot="1">
      <c r="A5" s="77" t="s">
        <v>129</v>
      </c>
      <c r="B5" s="79">
        <v>-0.0016983695652175168</v>
      </c>
      <c r="C5" s="79">
        <v>-0.0038122272791254463</v>
      </c>
      <c r="D5" s="79">
        <v>-0.0026560077788354564</v>
      </c>
      <c r="E5" s="79">
        <v>-0.1385734315781485</v>
      </c>
      <c r="F5" s="79">
        <v>-0.01700454205834595</v>
      </c>
      <c r="G5" s="60"/>
      <c r="H5" s="60"/>
      <c r="I5" s="2"/>
      <c r="J5" s="2"/>
      <c r="K5" s="2"/>
      <c r="L5" s="2"/>
    </row>
    <row r="6" spans="1:14" ht="14.25">
      <c r="A6" s="71"/>
      <c r="B6" s="70"/>
      <c r="C6" s="70"/>
      <c r="D6" s="72"/>
      <c r="E6" s="72"/>
      <c r="F6" s="72"/>
      <c r="G6" s="10"/>
      <c r="J6" s="2"/>
      <c r="K6" s="2"/>
      <c r="L6" s="2"/>
      <c r="M6" s="2"/>
      <c r="N6" s="2"/>
    </row>
    <row r="7" spans="1:14" ht="14.25">
      <c r="A7" s="71"/>
      <c r="B7" s="72"/>
      <c r="C7" s="72"/>
      <c r="D7" s="72"/>
      <c r="E7" s="72"/>
      <c r="F7" s="72"/>
      <c r="J7" s="4"/>
      <c r="K7" s="4"/>
      <c r="L7" s="4"/>
      <c r="M7" s="4"/>
      <c r="N7" s="4"/>
    </row>
    <row r="8" spans="1:6" ht="14.25">
      <c r="A8" s="71"/>
      <c r="B8" s="72"/>
      <c r="C8" s="72"/>
      <c r="D8" s="72"/>
      <c r="E8" s="72"/>
      <c r="F8" s="72"/>
    </row>
    <row r="9" spans="1:6" ht="14.25">
      <c r="A9" s="71"/>
      <c r="B9" s="72"/>
      <c r="C9" s="72"/>
      <c r="D9" s="72"/>
      <c r="E9" s="72"/>
      <c r="F9" s="72"/>
    </row>
    <row r="10" spans="1:14" ht="14.25">
      <c r="A10" s="71"/>
      <c r="B10" s="72"/>
      <c r="C10" s="72"/>
      <c r="D10" s="72"/>
      <c r="E10" s="72"/>
      <c r="F10" s="72"/>
      <c r="N10" s="10"/>
    </row>
    <row r="11" spans="1:6" ht="14.25">
      <c r="A11" s="71"/>
      <c r="B11" s="72"/>
      <c r="C11" s="72"/>
      <c r="D11" s="72"/>
      <c r="E11" s="72"/>
      <c r="F11" s="72"/>
    </row>
    <row r="12" spans="1:6" ht="14.25">
      <c r="A12" s="71"/>
      <c r="B12" s="72"/>
      <c r="C12" s="72"/>
      <c r="D12" s="72"/>
      <c r="E12" s="72"/>
      <c r="F12" s="72"/>
    </row>
    <row r="13" spans="1:6" ht="14.25">
      <c r="A13" s="71"/>
      <c r="B13" s="72"/>
      <c r="C13" s="72"/>
      <c r="D13" s="72"/>
      <c r="E13" s="72"/>
      <c r="F13" s="72"/>
    </row>
    <row r="14" spans="1:6" ht="14.25">
      <c r="A14" s="71"/>
      <c r="B14" s="72"/>
      <c r="C14" s="72"/>
      <c r="D14" s="72"/>
      <c r="E14" s="72"/>
      <c r="F14" s="72"/>
    </row>
    <row r="15" spans="1:6" ht="14.25">
      <c r="A15" s="71"/>
      <c r="B15" s="72"/>
      <c r="C15" s="72"/>
      <c r="D15" s="72"/>
      <c r="E15" s="72"/>
      <c r="F15" s="72"/>
    </row>
    <row r="16" spans="1:6" ht="14.25">
      <c r="A16" s="71"/>
      <c r="B16" s="72"/>
      <c r="C16" s="72"/>
      <c r="D16" s="72"/>
      <c r="E16" s="72"/>
      <c r="F16" s="72"/>
    </row>
    <row r="17" spans="1:6" ht="14.25">
      <c r="A17" s="71"/>
      <c r="B17" s="72"/>
      <c r="C17" s="72"/>
      <c r="D17" s="72"/>
      <c r="E17" s="72"/>
      <c r="F17" s="72"/>
    </row>
    <row r="18" spans="1:6" ht="14.25">
      <c r="A18" s="71"/>
      <c r="B18" s="72"/>
      <c r="C18" s="72"/>
      <c r="D18" s="72"/>
      <c r="E18" s="72"/>
      <c r="F18" s="72"/>
    </row>
    <row r="19" spans="1:6" ht="14.25">
      <c r="A19" s="71"/>
      <c r="B19" s="72"/>
      <c r="C19" s="72"/>
      <c r="D19" s="72"/>
      <c r="E19" s="72"/>
      <c r="F19" s="72"/>
    </row>
    <row r="20" spans="1:6" ht="14.25">
      <c r="A20" s="71"/>
      <c r="B20" s="72"/>
      <c r="C20" s="72"/>
      <c r="D20" s="72"/>
      <c r="E20" s="72"/>
      <c r="F20" s="72"/>
    </row>
    <row r="21" spans="1:6" ht="15" thickBot="1">
      <c r="A21" s="71"/>
      <c r="B21" s="72"/>
      <c r="C21" s="72"/>
      <c r="D21" s="72"/>
      <c r="E21" s="72"/>
      <c r="F21" s="72"/>
    </row>
    <row r="22" spans="1:6" ht="30.75" thickBot="1">
      <c r="A22" s="25" t="s">
        <v>87</v>
      </c>
      <c r="B22" s="18" t="s">
        <v>92</v>
      </c>
      <c r="C22" s="18" t="s">
        <v>73</v>
      </c>
      <c r="D22" s="76"/>
      <c r="E22" s="72"/>
      <c r="F22" s="72"/>
    </row>
    <row r="23" spans="1:6" ht="14.25">
      <c r="A23" s="27" t="s">
        <v>56</v>
      </c>
      <c r="B23" s="28">
        <v>-0.02154884927333367</v>
      </c>
      <c r="C23" s="67">
        <v>0.11457326967630577</v>
      </c>
      <c r="D23" s="76"/>
      <c r="E23" s="72"/>
      <c r="F23" s="72"/>
    </row>
    <row r="24" spans="1:6" ht="14.25">
      <c r="A24" s="27" t="s">
        <v>107</v>
      </c>
      <c r="B24" s="28">
        <v>-0.020116717294578867</v>
      </c>
      <c r="C24" s="67">
        <v>0.024422062434387604</v>
      </c>
      <c r="D24" s="76"/>
      <c r="E24" s="72"/>
      <c r="F24" s="72"/>
    </row>
    <row r="25" spans="1:6" ht="14.25">
      <c r="A25" s="27" t="s">
        <v>77</v>
      </c>
      <c r="B25" s="28">
        <v>-0.014212050295505874</v>
      </c>
      <c r="C25" s="67">
        <v>0.05375026499894009</v>
      </c>
      <c r="D25" s="76"/>
      <c r="E25" s="72"/>
      <c r="F25" s="72"/>
    </row>
    <row r="26" spans="1:6" ht="14.25">
      <c r="A26" s="27" t="s">
        <v>1</v>
      </c>
      <c r="B26" s="28">
        <v>-0.007079180428492204</v>
      </c>
      <c r="C26" s="67">
        <v>-0.0038122272791254463</v>
      </c>
      <c r="D26" s="76"/>
      <c r="E26" s="72"/>
      <c r="F26" s="72"/>
    </row>
    <row r="27" spans="1:6" ht="14.25">
      <c r="A27" s="27" t="s">
        <v>0</v>
      </c>
      <c r="B27" s="28">
        <v>0.011850616993132279</v>
      </c>
      <c r="C27" s="67">
        <v>-0.0016983695652175168</v>
      </c>
      <c r="D27" s="76"/>
      <c r="E27" s="72"/>
      <c r="F27" s="72"/>
    </row>
    <row r="28" spans="1:6" ht="14.25">
      <c r="A28" s="27" t="s">
        <v>7</v>
      </c>
      <c r="B28" s="28">
        <v>0.015193324580095702</v>
      </c>
      <c r="C28" s="67">
        <v>0.05060313604010691</v>
      </c>
      <c r="D28" s="76"/>
      <c r="E28" s="72"/>
      <c r="F28" s="72"/>
    </row>
    <row r="29" spans="1:6" ht="14.25">
      <c r="A29" s="27" t="s">
        <v>8</v>
      </c>
      <c r="B29" s="28">
        <v>0.024719003008681684</v>
      </c>
      <c r="C29" s="67">
        <v>0.12268489111597303</v>
      </c>
      <c r="D29" s="76"/>
      <c r="E29" s="72"/>
      <c r="F29" s="72"/>
    </row>
    <row r="30" spans="1:6" ht="14.25">
      <c r="A30" s="27" t="s">
        <v>9</v>
      </c>
      <c r="B30" s="28">
        <v>0.02944473942510384</v>
      </c>
      <c r="C30" s="67">
        <v>0.06846893569099222</v>
      </c>
      <c r="D30" s="76"/>
      <c r="E30" s="72"/>
      <c r="F30" s="72"/>
    </row>
    <row r="31" spans="1:6" ht="14.25">
      <c r="A31" s="27" t="s">
        <v>12</v>
      </c>
      <c r="B31" s="28">
        <v>0.02972893014311606</v>
      </c>
      <c r="C31" s="67">
        <v>0.12018553831052325</v>
      </c>
      <c r="D31" s="76"/>
      <c r="E31" s="72"/>
      <c r="F31" s="72"/>
    </row>
    <row r="32" spans="1:6" ht="14.25">
      <c r="A32" s="27" t="s">
        <v>10</v>
      </c>
      <c r="B32" s="28">
        <v>0.030657561464588978</v>
      </c>
      <c r="C32" s="67">
        <v>0.0906036200534901</v>
      </c>
      <c r="D32" s="76"/>
      <c r="E32" s="72"/>
      <c r="F32" s="72"/>
    </row>
    <row r="33" spans="1:6" ht="14.25">
      <c r="A33" s="27" t="s">
        <v>11</v>
      </c>
      <c r="B33" s="28">
        <v>0.03665368382862666</v>
      </c>
      <c r="C33" s="67">
        <v>0.123733869848758</v>
      </c>
      <c r="D33" s="76"/>
      <c r="E33" s="72"/>
      <c r="F33" s="72"/>
    </row>
    <row r="34" spans="1:6" ht="14.25">
      <c r="A34" s="27" t="s">
        <v>6</v>
      </c>
      <c r="B34" s="28">
        <v>0.04963426749347044</v>
      </c>
      <c r="C34" s="67">
        <v>0.12007292561672589</v>
      </c>
      <c r="D34" s="76"/>
      <c r="E34" s="72"/>
      <c r="F34" s="72"/>
    </row>
    <row r="35" spans="1:6" ht="29.25" thickBot="1">
      <c r="A35" s="77" t="s">
        <v>5</v>
      </c>
      <c r="B35" s="78">
        <v>0.13788754028716554</v>
      </c>
      <c r="C35" s="79">
        <v>0.17925738802678515</v>
      </c>
      <c r="D35" s="76"/>
      <c r="E35" s="72"/>
      <c r="F35" s="72"/>
    </row>
    <row r="36" spans="1:6" ht="14.25">
      <c r="A36" s="71"/>
      <c r="B36" s="72"/>
      <c r="C36" s="72"/>
      <c r="D36" s="76"/>
      <c r="E36" s="72"/>
      <c r="F36" s="72"/>
    </row>
    <row r="37" spans="1:6" ht="14.25">
      <c r="A37" s="71"/>
      <c r="B37" s="72"/>
      <c r="C37" s="72"/>
      <c r="D37" s="76"/>
      <c r="E37" s="72"/>
      <c r="F37" s="72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66</v>
      </c>
      <c r="G2" s="17" t="s">
        <v>67</v>
      </c>
      <c r="H2" s="18" t="s">
        <v>68</v>
      </c>
      <c r="I2" s="18" t="s">
        <v>16</v>
      </c>
      <c r="J2" s="18" t="s">
        <v>17</v>
      </c>
    </row>
    <row r="3" spans="1:11" ht="14.25" customHeight="1">
      <c r="A3" s="21">
        <v>1</v>
      </c>
      <c r="B3" s="111" t="s">
        <v>86</v>
      </c>
      <c r="C3" s="112" t="s">
        <v>40</v>
      </c>
      <c r="D3" s="113" t="s">
        <v>39</v>
      </c>
      <c r="E3" s="114">
        <v>12115763.04</v>
      </c>
      <c r="F3" s="115">
        <v>178091</v>
      </c>
      <c r="G3" s="114">
        <v>68.03130444548012</v>
      </c>
      <c r="H3" s="53">
        <v>100</v>
      </c>
      <c r="I3" s="111" t="s">
        <v>98</v>
      </c>
      <c r="J3" s="116" t="s">
        <v>79</v>
      </c>
      <c r="K3" s="49"/>
    </row>
    <row r="4" spans="1:11" ht="14.25">
      <c r="A4" s="21">
        <v>2</v>
      </c>
      <c r="B4" s="111" t="s">
        <v>110</v>
      </c>
      <c r="C4" s="112" t="s">
        <v>40</v>
      </c>
      <c r="D4" s="113" t="s">
        <v>39</v>
      </c>
      <c r="E4" s="114">
        <v>1039350.5301</v>
      </c>
      <c r="F4" s="115">
        <v>648</v>
      </c>
      <c r="G4" s="114">
        <v>1603.9360032407408</v>
      </c>
      <c r="H4" s="53">
        <v>5000</v>
      </c>
      <c r="I4" s="111" t="s">
        <v>22</v>
      </c>
      <c r="J4" s="116" t="s">
        <v>36</v>
      </c>
      <c r="K4" s="50"/>
    </row>
    <row r="5" spans="1:10" ht="15.75" thickBot="1">
      <c r="A5" s="182" t="s">
        <v>51</v>
      </c>
      <c r="B5" s="183"/>
      <c r="C5" s="117" t="s">
        <v>52</v>
      </c>
      <c r="D5" s="117" t="s">
        <v>52</v>
      </c>
      <c r="E5" s="99">
        <f>SUM(E3:E4)</f>
        <v>13155113.570099998</v>
      </c>
      <c r="F5" s="100">
        <f>SUM(F3:F4)</f>
        <v>178739</v>
      </c>
      <c r="G5" s="117" t="s">
        <v>52</v>
      </c>
      <c r="H5" s="117" t="s">
        <v>52</v>
      </c>
      <c r="I5" s="117" t="s">
        <v>52</v>
      </c>
      <c r="J5" s="118" t="s">
        <v>52</v>
      </c>
    </row>
    <row r="6" spans="1:10" ht="15" thickBot="1">
      <c r="A6" s="199"/>
      <c r="B6" s="199"/>
      <c r="C6" s="199"/>
      <c r="D6" s="199"/>
      <c r="E6" s="199"/>
      <c r="F6" s="199"/>
      <c r="G6" s="199"/>
      <c r="H6" s="199"/>
      <c r="I6" s="175"/>
      <c r="J6" s="175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7" t="s">
        <v>122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s="22" customFormat="1" ht="15.75" customHeight="1" thickBot="1">
      <c r="A2" s="188" t="s">
        <v>42</v>
      </c>
      <c r="B2" s="103"/>
      <c r="C2" s="104"/>
      <c r="D2" s="105"/>
      <c r="E2" s="190" t="s">
        <v>70</v>
      </c>
      <c r="F2" s="190"/>
      <c r="G2" s="190"/>
      <c r="H2" s="190"/>
      <c r="I2" s="190"/>
      <c r="J2" s="190"/>
      <c r="K2" s="190"/>
    </row>
    <row r="3" spans="1:11" s="22" customFormat="1" ht="60.75" thickBot="1">
      <c r="A3" s="189"/>
      <c r="B3" s="106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2" customFormat="1" ht="14.25" collapsed="1">
      <c r="A4" s="21">
        <v>1</v>
      </c>
      <c r="B4" s="27" t="s">
        <v>110</v>
      </c>
      <c r="C4" s="107">
        <v>38945</v>
      </c>
      <c r="D4" s="107">
        <v>39016</v>
      </c>
      <c r="E4" s="101">
        <v>-0.022660222635268235</v>
      </c>
      <c r="F4" s="101">
        <v>-0.0944111942225132</v>
      </c>
      <c r="G4" s="101">
        <v>-0.023187644178823796</v>
      </c>
      <c r="H4" s="101">
        <v>-0.005981951372259098</v>
      </c>
      <c r="I4" s="101">
        <v>-0.020795196047253883</v>
      </c>
      <c r="J4" s="108">
        <v>-0.6792127993518491</v>
      </c>
      <c r="K4" s="126">
        <v>-0.08794759953042597</v>
      </c>
    </row>
    <row r="5" spans="1:11" s="22" customFormat="1" ht="14.25" collapsed="1">
      <c r="A5" s="21">
        <v>2</v>
      </c>
      <c r="B5" s="27" t="s">
        <v>86</v>
      </c>
      <c r="C5" s="107">
        <v>40555</v>
      </c>
      <c r="D5" s="107">
        <v>40626</v>
      </c>
      <c r="E5" s="101">
        <v>-0.0020843625141051536</v>
      </c>
      <c r="F5" s="101">
        <v>-0.047497924344579445</v>
      </c>
      <c r="G5" s="101">
        <v>0.05412808083487186</v>
      </c>
      <c r="H5" s="101">
        <v>0.15091903878094315</v>
      </c>
      <c r="I5" s="101">
        <v>-0.013213888069438018</v>
      </c>
      <c r="J5" s="108">
        <v>-0.3196869555452321</v>
      </c>
      <c r="K5" s="127">
        <v>-0.04735772063047061</v>
      </c>
    </row>
    <row r="6" spans="1:11" s="22" customFormat="1" ht="15.75" collapsed="1" thickBot="1">
      <c r="A6" s="176"/>
      <c r="B6" s="177" t="s">
        <v>106</v>
      </c>
      <c r="C6" s="178" t="s">
        <v>52</v>
      </c>
      <c r="D6" s="178" t="s">
        <v>52</v>
      </c>
      <c r="E6" s="179">
        <f>AVERAGE(E4:E5)</f>
        <v>-0.012372292574686694</v>
      </c>
      <c r="F6" s="179">
        <f>AVERAGE(F4:F5)</f>
        <v>-0.07095455928354633</v>
      </c>
      <c r="G6" s="179">
        <f>AVERAGE(G4:G5)</f>
        <v>0.015470218328024032</v>
      </c>
      <c r="H6" s="179">
        <f>AVERAGE(H4:H5)</f>
        <v>0.07246854370434203</v>
      </c>
      <c r="I6" s="179">
        <f>AVERAGE(I4:I5)</f>
        <v>-0.01700454205834595</v>
      </c>
      <c r="J6" s="178" t="s">
        <v>52</v>
      </c>
      <c r="K6" s="178" t="s">
        <v>52</v>
      </c>
    </row>
    <row r="7" spans="1:11" s="22" customFormat="1" ht="14.25" hidden="1">
      <c r="A7" s="202" t="s">
        <v>95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 s="22" customFormat="1" ht="15" hidden="1" thickBot="1">
      <c r="A8" s="201" t="s">
        <v>96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3:4" s="22" customFormat="1" ht="15.75" customHeight="1" hidden="1">
      <c r="C9" s="66"/>
      <c r="D9" s="66"/>
    </row>
    <row r="10" spans="1:11" ht="15" thickBot="1">
      <c r="A10" s="200"/>
      <c r="B10" s="200"/>
      <c r="C10" s="200"/>
      <c r="D10" s="200"/>
      <c r="E10" s="200"/>
      <c r="F10" s="200"/>
      <c r="G10" s="200"/>
      <c r="H10" s="200"/>
      <c r="I10" s="180"/>
      <c r="J10" s="180"/>
      <c r="K10" s="180"/>
    </row>
    <row r="11" spans="2:5" ht="14.25">
      <c r="B11" s="29"/>
      <c r="C11" s="109"/>
      <c r="E11" s="109"/>
    </row>
    <row r="12" spans="5:6" ht="14.25">
      <c r="E12" s="109"/>
      <c r="F12" s="109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3" t="s">
        <v>123</v>
      </c>
      <c r="B1" s="193"/>
      <c r="C1" s="193"/>
      <c r="D1" s="193"/>
      <c r="E1" s="193"/>
      <c r="F1" s="193"/>
      <c r="G1" s="193"/>
    </row>
    <row r="2" spans="1:7" s="29" customFormat="1" ht="15.75" customHeight="1" thickBot="1">
      <c r="A2" s="206" t="s">
        <v>42</v>
      </c>
      <c r="B2" s="91"/>
      <c r="C2" s="194" t="s">
        <v>27</v>
      </c>
      <c r="D2" s="203"/>
      <c r="E2" s="204" t="s">
        <v>69</v>
      </c>
      <c r="F2" s="205"/>
      <c r="G2" s="92"/>
    </row>
    <row r="3" spans="1:7" s="29" customFormat="1" ht="45.75" thickBot="1">
      <c r="A3" s="189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29" customFormat="1" ht="14.25">
      <c r="A4" s="21">
        <v>1</v>
      </c>
      <c r="B4" s="37" t="s">
        <v>110</v>
      </c>
      <c r="C4" s="38">
        <v>-24.0979800000001</v>
      </c>
      <c r="D4" s="101">
        <v>-0.022660222635258638</v>
      </c>
      <c r="E4" s="39">
        <v>0</v>
      </c>
      <c r="F4" s="101">
        <v>0</v>
      </c>
      <c r="G4" s="40">
        <v>0</v>
      </c>
    </row>
    <row r="5" spans="1:7" s="29" customFormat="1" ht="14.25">
      <c r="A5" s="21">
        <v>2</v>
      </c>
      <c r="B5" s="37" t="s">
        <v>86</v>
      </c>
      <c r="C5" s="38">
        <v>-25.306390000000594</v>
      </c>
      <c r="D5" s="101">
        <v>-0.0020843625140195407</v>
      </c>
      <c r="E5" s="39">
        <v>0</v>
      </c>
      <c r="F5" s="101">
        <v>0</v>
      </c>
      <c r="G5" s="40">
        <v>0</v>
      </c>
    </row>
    <row r="6" spans="1:7" s="29" customFormat="1" ht="15.75" thickBot="1">
      <c r="A6" s="121"/>
      <c r="B6" s="93" t="s">
        <v>51</v>
      </c>
      <c r="C6" s="94">
        <v>-49.4043700000007</v>
      </c>
      <c r="D6" s="98">
        <v>-0.003741474715253903</v>
      </c>
      <c r="E6" s="95">
        <v>0</v>
      </c>
      <c r="F6" s="98">
        <v>0</v>
      </c>
      <c r="G6" s="122">
        <v>0</v>
      </c>
    </row>
    <row r="7" spans="1:8" s="29" customFormat="1" ht="15" customHeight="1" thickBot="1">
      <c r="A7" s="184"/>
      <c r="B7" s="184"/>
      <c r="C7" s="184"/>
      <c r="D7" s="184"/>
      <c r="E7" s="184"/>
      <c r="F7" s="184"/>
      <c r="G7" s="184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1"/>
      <c r="C28" s="81"/>
      <c r="D28" s="82"/>
      <c r="E28" s="81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26</v>
      </c>
      <c r="C34" s="35" t="s">
        <v>58</v>
      </c>
      <c r="D34" s="35" t="s">
        <v>59</v>
      </c>
      <c r="E34" s="36" t="s">
        <v>55</v>
      </c>
    </row>
    <row r="35" spans="2:5" s="29" customFormat="1" ht="14.25">
      <c r="B35" s="134" t="str">
        <f aca="true" t="shared" si="0" ref="B35:D36">B4</f>
        <v>ТАСК Універсал</v>
      </c>
      <c r="C35" s="135">
        <f t="shared" si="0"/>
        <v>-24.0979800000001</v>
      </c>
      <c r="D35" s="162">
        <f t="shared" si="0"/>
        <v>-0.022660222635258638</v>
      </c>
      <c r="E35" s="136">
        <f>G4</f>
        <v>0</v>
      </c>
    </row>
    <row r="36" spans="2:5" s="29" customFormat="1" ht="14.25">
      <c r="B36" s="37" t="str">
        <f t="shared" si="0"/>
        <v>Індекс Української Біржі</v>
      </c>
      <c r="C36" s="38">
        <f t="shared" si="0"/>
        <v>-25.306390000000594</v>
      </c>
      <c r="D36" s="163">
        <f t="shared" si="0"/>
        <v>-0.0020843625140195407</v>
      </c>
      <c r="E36" s="40">
        <f>G5</f>
        <v>0</v>
      </c>
    </row>
    <row r="37" spans="2:6" ht="14.25">
      <c r="B37" s="37"/>
      <c r="C37" s="38"/>
      <c r="D37" s="163"/>
      <c r="E37" s="40"/>
      <c r="F37" s="19"/>
    </row>
    <row r="38" spans="2:6" ht="14.25">
      <c r="B38" s="37"/>
      <c r="C38" s="38"/>
      <c r="D38" s="163"/>
      <c r="E38" s="40"/>
      <c r="F38" s="19"/>
    </row>
    <row r="39" spans="2:6" ht="14.25">
      <c r="B39" s="164"/>
      <c r="C39" s="165"/>
      <c r="D39" s="166"/>
      <c r="E39" s="167"/>
      <c r="F39" s="19"/>
    </row>
    <row r="40" spans="2:6" ht="14.25">
      <c r="B40" s="29"/>
      <c r="C40" s="168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26</v>
      </c>
      <c r="B1" s="69" t="s">
        <v>89</v>
      </c>
      <c r="C1" s="10"/>
      <c r="D1" s="10"/>
    </row>
    <row r="2" spans="1:4" ht="14.25">
      <c r="A2" s="27" t="s">
        <v>110</v>
      </c>
      <c r="B2" s="146">
        <v>-0.022660222635268235</v>
      </c>
      <c r="C2" s="10"/>
      <c r="D2" s="10"/>
    </row>
    <row r="3" spans="1:4" ht="14.25">
      <c r="A3" s="27" t="s">
        <v>86</v>
      </c>
      <c r="B3" s="146">
        <v>-0.0020843625141051536</v>
      </c>
      <c r="C3" s="10"/>
      <c r="D3" s="10"/>
    </row>
    <row r="4" spans="1:4" ht="14.25">
      <c r="A4" s="27" t="s">
        <v>31</v>
      </c>
      <c r="B4" s="147">
        <v>-0.012372292574686694</v>
      </c>
      <c r="C4" s="10"/>
      <c r="D4" s="10"/>
    </row>
    <row r="5" spans="1:4" ht="14.25">
      <c r="A5" s="27" t="s">
        <v>1</v>
      </c>
      <c r="B5" s="147">
        <v>-0.007079180428492204</v>
      </c>
      <c r="C5" s="10"/>
      <c r="D5" s="10"/>
    </row>
    <row r="6" spans="1:4" ht="14.25">
      <c r="A6" s="27" t="s">
        <v>0</v>
      </c>
      <c r="B6" s="147">
        <v>0.011850616993132279</v>
      </c>
      <c r="C6" s="10"/>
      <c r="D6" s="10"/>
    </row>
    <row r="7" spans="1:4" ht="14.25">
      <c r="A7" s="27" t="s">
        <v>32</v>
      </c>
      <c r="B7" s="147">
        <v>-0.02928230585305247</v>
      </c>
      <c r="C7" s="10"/>
      <c r="D7" s="10"/>
    </row>
    <row r="8" spans="1:4" ht="14.25">
      <c r="A8" s="27" t="s">
        <v>33</v>
      </c>
      <c r="B8" s="147">
        <v>-0.024124043135777984</v>
      </c>
      <c r="C8" s="10"/>
      <c r="D8" s="10"/>
    </row>
    <row r="9" spans="1:4" ht="14.25">
      <c r="A9" s="27" t="s">
        <v>34</v>
      </c>
      <c r="B9" s="147">
        <v>0.012273972602739727</v>
      </c>
      <c r="C9" s="10"/>
      <c r="D9" s="10"/>
    </row>
    <row r="10" spans="1:4" ht="15" thickBot="1">
      <c r="A10" s="77" t="s">
        <v>108</v>
      </c>
      <c r="B10" s="148">
        <v>-0.015738837980175946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15" sqref="B15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1" t="s">
        <v>115</v>
      </c>
      <c r="B1" s="181"/>
      <c r="C1" s="181"/>
      <c r="D1" s="181"/>
      <c r="E1" s="181"/>
      <c r="F1" s="181"/>
      <c r="G1" s="181"/>
      <c r="H1" s="181"/>
      <c r="I1" s="13"/>
    </row>
    <row r="2" spans="1:9" ht="30.75" thickBot="1">
      <c r="A2" s="15" t="s">
        <v>42</v>
      </c>
      <c r="B2" s="16" t="s">
        <v>90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4" t="s">
        <v>78</v>
      </c>
      <c r="C3" s="85">
        <v>30831657.31</v>
      </c>
      <c r="D3" s="86">
        <v>48755</v>
      </c>
      <c r="E3" s="85">
        <v>632.3793930878884</v>
      </c>
      <c r="F3" s="86">
        <v>100</v>
      </c>
      <c r="G3" s="84" t="s">
        <v>98</v>
      </c>
      <c r="H3" s="87" t="s">
        <v>79</v>
      </c>
      <c r="I3" s="19"/>
    </row>
    <row r="4" spans="1:9" ht="14.25">
      <c r="A4" s="21">
        <v>2</v>
      </c>
      <c r="B4" s="84" t="s">
        <v>61</v>
      </c>
      <c r="C4" s="85">
        <v>12169172.97</v>
      </c>
      <c r="D4" s="86">
        <v>8621617</v>
      </c>
      <c r="E4" s="85">
        <v>1.4114722296293143</v>
      </c>
      <c r="F4" s="86">
        <v>1</v>
      </c>
      <c r="G4" s="84" t="s">
        <v>21</v>
      </c>
      <c r="H4" s="87" t="s">
        <v>50</v>
      </c>
      <c r="I4" s="19"/>
    </row>
    <row r="5" spans="1:9" ht="14.25" customHeight="1">
      <c r="A5" s="21">
        <v>3</v>
      </c>
      <c r="B5" s="84" t="s">
        <v>83</v>
      </c>
      <c r="C5" s="85">
        <v>7041052.36</v>
      </c>
      <c r="D5" s="86">
        <v>2088</v>
      </c>
      <c r="E5" s="85">
        <v>3372.151513409962</v>
      </c>
      <c r="F5" s="86">
        <v>1000</v>
      </c>
      <c r="G5" s="84" t="s">
        <v>19</v>
      </c>
      <c r="H5" s="87" t="s">
        <v>47</v>
      </c>
      <c r="I5" s="19"/>
    </row>
    <row r="6" spans="1:9" ht="14.25">
      <c r="A6" s="21">
        <v>4</v>
      </c>
      <c r="B6" s="84" t="s">
        <v>80</v>
      </c>
      <c r="C6" s="85">
        <v>5670369.53</v>
      </c>
      <c r="D6" s="86">
        <v>4440</v>
      </c>
      <c r="E6" s="85">
        <v>1277.1102545045046</v>
      </c>
      <c r="F6" s="86">
        <v>1000</v>
      </c>
      <c r="G6" s="84" t="s">
        <v>98</v>
      </c>
      <c r="H6" s="87" t="s">
        <v>79</v>
      </c>
      <c r="I6" s="19"/>
    </row>
    <row r="7" spans="1:9" ht="14.25" customHeight="1">
      <c r="A7" s="21">
        <v>5</v>
      </c>
      <c r="B7" s="84" t="s">
        <v>62</v>
      </c>
      <c r="C7" s="85">
        <v>5134074.3201</v>
      </c>
      <c r="D7" s="86">
        <v>3571</v>
      </c>
      <c r="E7" s="85">
        <v>1437.7133352282274</v>
      </c>
      <c r="F7" s="86">
        <v>1000</v>
      </c>
      <c r="G7" s="84" t="s">
        <v>81</v>
      </c>
      <c r="H7" s="87" t="s">
        <v>88</v>
      </c>
      <c r="I7" s="19"/>
    </row>
    <row r="8" spans="1:9" ht="14.25">
      <c r="A8" s="21">
        <v>6</v>
      </c>
      <c r="B8" s="84" t="s">
        <v>20</v>
      </c>
      <c r="C8" s="85">
        <v>4864027.98</v>
      </c>
      <c r="D8" s="86">
        <v>1392</v>
      </c>
      <c r="E8" s="85">
        <v>3494.272974137931</v>
      </c>
      <c r="F8" s="86">
        <v>1000</v>
      </c>
      <c r="G8" s="84" t="s">
        <v>21</v>
      </c>
      <c r="H8" s="87" t="s">
        <v>50</v>
      </c>
      <c r="I8" s="19"/>
    </row>
    <row r="9" spans="1:9" ht="14.25">
      <c r="A9" s="21">
        <v>7</v>
      </c>
      <c r="B9" s="84" t="s">
        <v>65</v>
      </c>
      <c r="C9" s="85">
        <v>4129814.82</v>
      </c>
      <c r="D9" s="86">
        <v>1256</v>
      </c>
      <c r="E9" s="85">
        <v>3288.0691242038215</v>
      </c>
      <c r="F9" s="86">
        <v>1000</v>
      </c>
      <c r="G9" s="84" t="s">
        <v>46</v>
      </c>
      <c r="H9" s="87" t="s">
        <v>64</v>
      </c>
      <c r="I9" s="19"/>
    </row>
    <row r="10" spans="1:9" ht="14.25">
      <c r="A10" s="21">
        <v>8</v>
      </c>
      <c r="B10" s="84" t="s">
        <v>63</v>
      </c>
      <c r="C10" s="85">
        <v>3152944.34</v>
      </c>
      <c r="D10" s="86">
        <v>678</v>
      </c>
      <c r="E10" s="85">
        <v>4650.3603834808255</v>
      </c>
      <c r="F10" s="86">
        <v>1000</v>
      </c>
      <c r="G10" s="84" t="s">
        <v>18</v>
      </c>
      <c r="H10" s="87" t="s">
        <v>64</v>
      </c>
      <c r="I10" s="19"/>
    </row>
    <row r="11" spans="1:9" ht="14.25">
      <c r="A11" s="21">
        <v>9</v>
      </c>
      <c r="B11" s="84" t="s">
        <v>105</v>
      </c>
      <c r="C11" s="85">
        <v>2732667.97</v>
      </c>
      <c r="D11" s="86">
        <v>11844</v>
      </c>
      <c r="E11" s="85">
        <v>230.7217131036812</v>
      </c>
      <c r="F11" s="86">
        <v>100</v>
      </c>
      <c r="G11" s="84" t="s">
        <v>98</v>
      </c>
      <c r="H11" s="87" t="s">
        <v>79</v>
      </c>
      <c r="I11" s="19"/>
    </row>
    <row r="12" spans="1:9" ht="14.25">
      <c r="A12" s="21">
        <v>10</v>
      </c>
      <c r="B12" s="84" t="s">
        <v>85</v>
      </c>
      <c r="C12" s="85">
        <v>1753228.54</v>
      </c>
      <c r="D12" s="86">
        <v>611</v>
      </c>
      <c r="E12" s="85">
        <v>2869.4411456628477</v>
      </c>
      <c r="F12" s="86">
        <v>1000</v>
      </c>
      <c r="G12" s="84" t="s">
        <v>19</v>
      </c>
      <c r="H12" s="87" t="s">
        <v>47</v>
      </c>
      <c r="I12" s="19"/>
    </row>
    <row r="13" spans="1:9" ht="14.25">
      <c r="A13" s="21">
        <v>11</v>
      </c>
      <c r="B13" s="84" t="s">
        <v>74</v>
      </c>
      <c r="C13" s="85">
        <v>1270624.01</v>
      </c>
      <c r="D13" s="86">
        <v>939</v>
      </c>
      <c r="E13" s="85">
        <v>1353.167209797657</v>
      </c>
      <c r="F13" s="86">
        <v>1000</v>
      </c>
      <c r="G13" s="84" t="s">
        <v>75</v>
      </c>
      <c r="H13" s="87" t="s">
        <v>76</v>
      </c>
      <c r="I13" s="19"/>
    </row>
    <row r="14" spans="1:9" ht="14.25">
      <c r="A14" s="21">
        <v>12</v>
      </c>
      <c r="B14" s="84" t="s">
        <v>82</v>
      </c>
      <c r="C14" s="85">
        <v>1189478.51</v>
      </c>
      <c r="D14" s="86">
        <v>1380</v>
      </c>
      <c r="E14" s="85">
        <v>861.9409492753623</v>
      </c>
      <c r="F14" s="86">
        <v>1000</v>
      </c>
      <c r="G14" s="84" t="s">
        <v>19</v>
      </c>
      <c r="H14" s="87" t="s">
        <v>47</v>
      </c>
      <c r="I14" s="19"/>
    </row>
    <row r="15" spans="1:9" ht="14.25">
      <c r="A15" s="21">
        <v>13</v>
      </c>
      <c r="B15" s="84" t="s">
        <v>126</v>
      </c>
      <c r="C15" s="85">
        <v>1171915.9</v>
      </c>
      <c r="D15" s="86">
        <v>953</v>
      </c>
      <c r="E15" s="85">
        <v>1229.7123819517312</v>
      </c>
      <c r="F15" s="86">
        <v>1000</v>
      </c>
      <c r="G15" s="84" t="s">
        <v>22</v>
      </c>
      <c r="H15" s="87" t="s">
        <v>36</v>
      </c>
      <c r="I15" s="19"/>
    </row>
    <row r="16" spans="1:9" ht="14.25">
      <c r="A16" s="21">
        <v>14</v>
      </c>
      <c r="B16" s="84" t="s">
        <v>84</v>
      </c>
      <c r="C16" s="85">
        <v>1145202.07</v>
      </c>
      <c r="D16" s="86">
        <v>391</v>
      </c>
      <c r="E16" s="85">
        <v>2928.9055498721227</v>
      </c>
      <c r="F16" s="86">
        <v>1000</v>
      </c>
      <c r="G16" s="84" t="s">
        <v>19</v>
      </c>
      <c r="H16" s="87" t="s">
        <v>47</v>
      </c>
      <c r="I16" s="19"/>
    </row>
    <row r="17" spans="1:9" ht="14.25">
      <c r="A17" s="21">
        <v>15</v>
      </c>
      <c r="B17" s="84" t="s">
        <v>24</v>
      </c>
      <c r="C17" s="85">
        <v>837786.11</v>
      </c>
      <c r="D17" s="86">
        <v>7875</v>
      </c>
      <c r="E17" s="85">
        <v>106.38553777777777</v>
      </c>
      <c r="F17" s="86">
        <v>100</v>
      </c>
      <c r="G17" s="84" t="s">
        <v>48</v>
      </c>
      <c r="H17" s="87" t="s">
        <v>101</v>
      </c>
      <c r="I17" s="19"/>
    </row>
    <row r="18" spans="1:9" ht="14.25">
      <c r="A18" s="21">
        <v>16</v>
      </c>
      <c r="B18" s="84" t="s">
        <v>112</v>
      </c>
      <c r="C18" s="85">
        <v>444410.2399</v>
      </c>
      <c r="D18" s="86">
        <v>8840</v>
      </c>
      <c r="E18" s="85">
        <v>50.27265157239819</v>
      </c>
      <c r="F18" s="86">
        <v>100</v>
      </c>
      <c r="G18" s="84" t="s">
        <v>113</v>
      </c>
      <c r="H18" s="87" t="s">
        <v>114</v>
      </c>
      <c r="I18" s="19"/>
    </row>
    <row r="19" spans="1:8" ht="15" customHeight="1" thickBot="1">
      <c r="A19" s="182" t="s">
        <v>51</v>
      </c>
      <c r="B19" s="183"/>
      <c r="C19" s="99">
        <f>SUM(C3:C18)</f>
        <v>83538426.98</v>
      </c>
      <c r="D19" s="100">
        <f>SUM(D3:D18)</f>
        <v>8716630</v>
      </c>
      <c r="E19" s="57" t="s">
        <v>52</v>
      </c>
      <c r="F19" s="57" t="s">
        <v>52</v>
      </c>
      <c r="G19" s="57" t="s">
        <v>52</v>
      </c>
      <c r="H19" s="58" t="s">
        <v>52</v>
      </c>
    </row>
    <row r="20" spans="1:8" ht="15" customHeight="1">
      <c r="A20" s="185" t="s">
        <v>99</v>
      </c>
      <c r="B20" s="185"/>
      <c r="C20" s="185"/>
      <c r="D20" s="185"/>
      <c r="E20" s="185"/>
      <c r="F20" s="185"/>
      <c r="G20" s="185"/>
      <c r="H20" s="185"/>
    </row>
    <row r="21" spans="1:8" ht="15" customHeight="1" thickBot="1">
      <c r="A21" s="184"/>
      <c r="B21" s="184"/>
      <c r="C21" s="184"/>
      <c r="D21" s="184"/>
      <c r="E21" s="184"/>
      <c r="F21" s="184"/>
      <c r="G21" s="184"/>
      <c r="H21" s="184"/>
    </row>
    <row r="23" spans="2:4" ht="14.25">
      <c r="B23" s="20" t="s">
        <v>57</v>
      </c>
      <c r="C23" s="23">
        <f>C19-SUM(C3:C12)</f>
        <v>6059416.839900002</v>
      </c>
      <c r="D23" s="133">
        <f>C23/$C$19</f>
        <v>0.07253448573254427</v>
      </c>
    </row>
    <row r="24" spans="2:8" ht="14.25">
      <c r="B24" s="84" t="str">
        <f>B3</f>
        <v>КІНТО-Класичний</v>
      </c>
      <c r="C24" s="85">
        <f>C3</f>
        <v>30831657.31</v>
      </c>
      <c r="D24" s="133">
        <f>C24/$C$19</f>
        <v>0.36907155694206967</v>
      </c>
      <c r="H24" s="19"/>
    </row>
    <row r="25" spans="2:8" ht="14.25">
      <c r="B25" s="84" t="str">
        <f>B4</f>
        <v>ОТП Фонд Акцій</v>
      </c>
      <c r="C25" s="85">
        <f>C4</f>
        <v>12169172.97</v>
      </c>
      <c r="D25" s="133">
        <f aca="true" t="shared" si="0" ref="D25:D33">C25/$C$19</f>
        <v>0.14567155990276703</v>
      </c>
      <c r="H25" s="19"/>
    </row>
    <row r="26" spans="2:8" ht="14.25">
      <c r="B26" s="84" t="str">
        <f aca="true" t="shared" si="1" ref="B26:C33">B5</f>
        <v>УНIВЕР.УА/Михайло Грушевський: Фонд Державних Паперiв</v>
      </c>
      <c r="C26" s="85">
        <f t="shared" si="1"/>
        <v>7041052.36</v>
      </c>
      <c r="D26" s="133">
        <f t="shared" si="0"/>
        <v>0.08428519203127567</v>
      </c>
      <c r="H26" s="19"/>
    </row>
    <row r="27" spans="2:8" ht="14.25">
      <c r="B27" s="84" t="str">
        <f t="shared" si="1"/>
        <v>КІНТО-Еквіті</v>
      </c>
      <c r="C27" s="85">
        <f t="shared" si="1"/>
        <v>5670369.53</v>
      </c>
      <c r="D27" s="133">
        <f t="shared" si="0"/>
        <v>0.06787737972798491</v>
      </c>
      <c r="H27" s="19"/>
    </row>
    <row r="28" spans="2:8" ht="14.25">
      <c r="B28" s="84" t="str">
        <f t="shared" si="1"/>
        <v>Софіївський</v>
      </c>
      <c r="C28" s="85">
        <f t="shared" si="1"/>
        <v>5134074.3201</v>
      </c>
      <c r="D28" s="133">
        <f t="shared" si="0"/>
        <v>0.06145763699056905</v>
      </c>
      <c r="H28" s="19"/>
    </row>
    <row r="29" spans="2:8" ht="14.25">
      <c r="B29" s="84" t="str">
        <f t="shared" si="1"/>
        <v>ОТП Класичний</v>
      </c>
      <c r="C29" s="85">
        <f t="shared" si="1"/>
        <v>4864027.98</v>
      </c>
      <c r="D29" s="133">
        <f t="shared" si="0"/>
        <v>0.058225036738655624</v>
      </c>
      <c r="H29" s="19"/>
    </row>
    <row r="30" spans="2:8" ht="14.25">
      <c r="B30" s="84" t="str">
        <f t="shared" si="1"/>
        <v>Альтус-Депозит</v>
      </c>
      <c r="C30" s="85">
        <f t="shared" si="1"/>
        <v>4129814.82</v>
      </c>
      <c r="D30" s="133">
        <f t="shared" si="0"/>
        <v>0.04943610945641485</v>
      </c>
      <c r="H30" s="19"/>
    </row>
    <row r="31" spans="2:8" ht="14.25">
      <c r="B31" s="84" t="str">
        <f t="shared" si="1"/>
        <v>Альтус-Збалансований</v>
      </c>
      <c r="C31" s="85">
        <f t="shared" si="1"/>
        <v>3152944.34</v>
      </c>
      <c r="D31" s="133">
        <f t="shared" si="0"/>
        <v>0.03774244325614185</v>
      </c>
      <c r="H31" s="19"/>
    </row>
    <row r="32" spans="2:4" ht="14.25">
      <c r="B32" s="84" t="str">
        <f t="shared" si="1"/>
        <v>КІНТО-Казначейський</v>
      </c>
      <c r="C32" s="85">
        <f t="shared" si="1"/>
        <v>2732667.97</v>
      </c>
      <c r="D32" s="133">
        <f t="shared" si="0"/>
        <v>0.032711508569035305</v>
      </c>
    </row>
    <row r="33" spans="2:4" ht="14.25">
      <c r="B33" s="84" t="str">
        <f t="shared" si="1"/>
        <v>УНІВЕР.УА/Володимир Великий: Фонд Збалансований</v>
      </c>
      <c r="C33" s="85">
        <f t="shared" si="1"/>
        <v>1753228.54</v>
      </c>
      <c r="D33" s="133">
        <f t="shared" si="0"/>
        <v>0.020987090652541757</v>
      </c>
    </row>
  </sheetData>
  <mergeCells count="4">
    <mergeCell ref="A1:H1"/>
    <mergeCell ref="A19:B19"/>
    <mergeCell ref="A21:H21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7" t="s">
        <v>116</v>
      </c>
      <c r="B1" s="187"/>
      <c r="C1" s="187"/>
      <c r="D1" s="187"/>
      <c r="E1" s="187"/>
      <c r="F1" s="187"/>
      <c r="G1" s="187"/>
      <c r="H1" s="187"/>
      <c r="I1" s="187"/>
      <c r="J1" s="102"/>
    </row>
    <row r="2" spans="1:11" s="20" customFormat="1" ht="15.75" customHeight="1" thickBot="1">
      <c r="A2" s="188" t="s">
        <v>42</v>
      </c>
      <c r="B2" s="103"/>
      <c r="C2" s="104"/>
      <c r="D2" s="105"/>
      <c r="E2" s="190" t="s">
        <v>70</v>
      </c>
      <c r="F2" s="190"/>
      <c r="G2" s="190"/>
      <c r="H2" s="190"/>
      <c r="I2" s="190"/>
      <c r="J2" s="190"/>
      <c r="K2" s="190"/>
    </row>
    <row r="3" spans="1:11" s="22" customFormat="1" ht="60.75" thickBot="1">
      <c r="A3" s="189"/>
      <c r="B3" s="106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0" customFormat="1" ht="14.25" collapsed="1">
      <c r="A4" s="21">
        <v>1</v>
      </c>
      <c r="B4" s="154" t="s">
        <v>78</v>
      </c>
      <c r="C4" s="155">
        <v>38118</v>
      </c>
      <c r="D4" s="155">
        <v>38182</v>
      </c>
      <c r="E4" s="156">
        <v>0.0009939700641428129</v>
      </c>
      <c r="F4" s="156">
        <v>-0.012282366777440767</v>
      </c>
      <c r="G4" s="156">
        <v>0.02648902446605028</v>
      </c>
      <c r="H4" s="156">
        <v>0.09883839474356315</v>
      </c>
      <c r="I4" s="156" t="s">
        <v>23</v>
      </c>
      <c r="J4" s="157">
        <v>5.3237939308778595</v>
      </c>
      <c r="K4" s="126">
        <v>0.13430012260250646</v>
      </c>
    </row>
    <row r="5" spans="1:11" s="20" customFormat="1" ht="14.25" collapsed="1">
      <c r="A5" s="21">
        <v>2</v>
      </c>
      <c r="B5" s="154" t="s">
        <v>63</v>
      </c>
      <c r="C5" s="155">
        <v>38828</v>
      </c>
      <c r="D5" s="155">
        <v>39028</v>
      </c>
      <c r="E5" s="156">
        <v>0.00933623689680485</v>
      </c>
      <c r="F5" s="156">
        <v>0.013275704726799287</v>
      </c>
      <c r="G5" s="156">
        <v>0.032205994658670356</v>
      </c>
      <c r="H5" s="156">
        <v>0.07588232296029762</v>
      </c>
      <c r="I5" s="156">
        <v>0.006875754329891404</v>
      </c>
      <c r="J5" s="157">
        <v>3.6503603834807903</v>
      </c>
      <c r="K5" s="127">
        <v>0.13289262182454853</v>
      </c>
    </row>
    <row r="6" spans="1:11" s="20" customFormat="1" ht="14.25" collapsed="1">
      <c r="A6" s="21">
        <v>3</v>
      </c>
      <c r="B6" s="154" t="s">
        <v>85</v>
      </c>
      <c r="C6" s="155">
        <v>38919</v>
      </c>
      <c r="D6" s="155">
        <v>39092</v>
      </c>
      <c r="E6" s="156">
        <v>0.016885363095661132</v>
      </c>
      <c r="F6" s="156">
        <v>0.025881984238219413</v>
      </c>
      <c r="G6" s="156">
        <v>0.09252094745096562</v>
      </c>
      <c r="H6" s="156">
        <v>0.15646216793934675</v>
      </c>
      <c r="I6" s="156">
        <v>0.02430914181181243</v>
      </c>
      <c r="J6" s="157">
        <v>1.8694411456627926</v>
      </c>
      <c r="K6" s="127">
        <v>0.09069210904111391</v>
      </c>
    </row>
    <row r="7" spans="1:11" s="20" customFormat="1" ht="14.25" collapsed="1">
      <c r="A7" s="21">
        <v>4</v>
      </c>
      <c r="B7" s="154" t="s">
        <v>82</v>
      </c>
      <c r="C7" s="155">
        <v>38919</v>
      </c>
      <c r="D7" s="155">
        <v>39092</v>
      </c>
      <c r="E7" s="156">
        <v>-0.003159020114408495</v>
      </c>
      <c r="F7" s="156">
        <v>-0.010208876583047033</v>
      </c>
      <c r="G7" s="156">
        <v>0.08391310754536585</v>
      </c>
      <c r="H7" s="156">
        <v>0.17782342223979364</v>
      </c>
      <c r="I7" s="156">
        <v>-0.008040031519005675</v>
      </c>
      <c r="J7" s="157">
        <v>-0.13805905072461466</v>
      </c>
      <c r="K7" s="127">
        <v>-0.012160899804089187</v>
      </c>
    </row>
    <row r="8" spans="1:11" s="20" customFormat="1" ht="14.25" collapsed="1">
      <c r="A8" s="21">
        <v>5</v>
      </c>
      <c r="B8" s="154" t="s">
        <v>112</v>
      </c>
      <c r="C8" s="155">
        <v>38968</v>
      </c>
      <c r="D8" s="155">
        <v>39140</v>
      </c>
      <c r="E8" s="156">
        <v>-0.00464364252718652</v>
      </c>
      <c r="F8" s="156">
        <v>-0.005843131970670767</v>
      </c>
      <c r="G8" s="156">
        <v>-0.042997815411103146</v>
      </c>
      <c r="H8" s="156">
        <v>-0.3767279339988362</v>
      </c>
      <c r="I8" s="156">
        <v>-0.00464364252718652</v>
      </c>
      <c r="J8" s="157">
        <v>-0.4972734842760126</v>
      </c>
      <c r="K8" s="127">
        <v>-0.05564846269873458</v>
      </c>
    </row>
    <row r="9" spans="1:11" s="20" customFormat="1" ht="14.25" collapsed="1">
      <c r="A9" s="21">
        <v>6</v>
      </c>
      <c r="B9" s="154" t="s">
        <v>20</v>
      </c>
      <c r="C9" s="155">
        <v>39413</v>
      </c>
      <c r="D9" s="155">
        <v>39589</v>
      </c>
      <c r="E9" s="156">
        <v>0.011723071070611102</v>
      </c>
      <c r="F9" s="156">
        <v>0.03900341086467707</v>
      </c>
      <c r="G9" s="156">
        <v>0.07586309949024095</v>
      </c>
      <c r="H9" s="156">
        <v>0.14917043878173875</v>
      </c>
      <c r="I9" s="156">
        <v>0.02576599361746168</v>
      </c>
      <c r="J9" s="157">
        <v>2.4942729741374543</v>
      </c>
      <c r="K9" s="127">
        <v>0.12305316417761425</v>
      </c>
    </row>
    <row r="10" spans="1:11" s="20" customFormat="1" ht="14.25" collapsed="1">
      <c r="A10" s="21">
        <v>7</v>
      </c>
      <c r="B10" s="154" t="s">
        <v>126</v>
      </c>
      <c r="C10" s="155">
        <v>39429</v>
      </c>
      <c r="D10" s="155">
        <v>39618</v>
      </c>
      <c r="E10" s="156">
        <v>-0.004544859136845547</v>
      </c>
      <c r="F10" s="156">
        <v>-0.02422347589506124</v>
      </c>
      <c r="G10" s="156">
        <v>-0.011241442035403226</v>
      </c>
      <c r="H10" s="156">
        <v>0.04814336321685686</v>
      </c>
      <c r="I10" s="156">
        <v>-0.0005338487446603368</v>
      </c>
      <c r="J10" s="157">
        <v>0.22971238195173505</v>
      </c>
      <c r="K10" s="127">
        <v>0.019510681806156338</v>
      </c>
    </row>
    <row r="11" spans="1:11" s="20" customFormat="1" ht="14.25" collapsed="1">
      <c r="A11" s="21">
        <v>8</v>
      </c>
      <c r="B11" s="154" t="s">
        <v>24</v>
      </c>
      <c r="C11" s="155">
        <v>39560</v>
      </c>
      <c r="D11" s="155">
        <v>39770</v>
      </c>
      <c r="E11" s="156">
        <v>0.016283489616367497</v>
      </c>
      <c r="F11" s="156">
        <v>-0.0015224186795473882</v>
      </c>
      <c r="G11" s="156">
        <v>0.031491059624167095</v>
      </c>
      <c r="H11" s="156">
        <v>-0.06800944777998341</v>
      </c>
      <c r="I11" s="156" t="s">
        <v>23</v>
      </c>
      <c r="J11" s="157">
        <v>0.06385537777781591</v>
      </c>
      <c r="K11" s="127">
        <v>0.006036608263643828</v>
      </c>
    </row>
    <row r="12" spans="1:11" s="20" customFormat="1" ht="14.25" collapsed="1">
      <c r="A12" s="21">
        <v>9</v>
      </c>
      <c r="B12" s="154" t="s">
        <v>80</v>
      </c>
      <c r="C12" s="155">
        <v>39884</v>
      </c>
      <c r="D12" s="155">
        <v>40001</v>
      </c>
      <c r="E12" s="156">
        <v>-0.0039573245815616165</v>
      </c>
      <c r="F12" s="156">
        <v>-0.036416253150534206</v>
      </c>
      <c r="G12" s="156">
        <v>-0.010383073861830683</v>
      </c>
      <c r="H12" s="156">
        <v>0.08748005934004444</v>
      </c>
      <c r="I12" s="156">
        <v>-0.006733919443166925</v>
      </c>
      <c r="J12" s="157">
        <v>0.2771102545045534</v>
      </c>
      <c r="K12" s="127">
        <v>0.025665576792748723</v>
      </c>
    </row>
    <row r="13" spans="1:11" s="20" customFormat="1" ht="14.25" collapsed="1">
      <c r="A13" s="21">
        <v>10</v>
      </c>
      <c r="B13" s="154" t="s">
        <v>61</v>
      </c>
      <c r="C13" s="155">
        <v>40253</v>
      </c>
      <c r="D13" s="155">
        <v>40366</v>
      </c>
      <c r="E13" s="156">
        <v>0.006840356672958903</v>
      </c>
      <c r="F13" s="156">
        <v>-0.013833624616578555</v>
      </c>
      <c r="G13" s="156">
        <v>0.05241968932491381</v>
      </c>
      <c r="H13" s="156">
        <v>0.1207546126135215</v>
      </c>
      <c r="I13" s="156">
        <v>0.00867503958974769</v>
      </c>
      <c r="J13" s="157">
        <v>0.4114722296293116</v>
      </c>
      <c r="K13" s="127">
        <v>0.04063649166197125</v>
      </c>
    </row>
    <row r="14" spans="1:11" s="20" customFormat="1" ht="14.25">
      <c r="A14" s="21">
        <v>11</v>
      </c>
      <c r="B14" s="154" t="s">
        <v>62</v>
      </c>
      <c r="C14" s="155">
        <v>40114</v>
      </c>
      <c r="D14" s="155">
        <v>40401</v>
      </c>
      <c r="E14" s="156">
        <v>0.016804428468625066</v>
      </c>
      <c r="F14" s="156">
        <v>-0.15704062518597417</v>
      </c>
      <c r="G14" s="156">
        <v>-0.1429480284758693</v>
      </c>
      <c r="H14" s="156">
        <v>-0.22165279619830336</v>
      </c>
      <c r="I14" s="156">
        <v>-0.15368533100986637</v>
      </c>
      <c r="J14" s="157">
        <v>0.43771333522824163</v>
      </c>
      <c r="K14" s="127">
        <v>0.04334495073561695</v>
      </c>
    </row>
    <row r="15" spans="1:11" s="20" customFormat="1" ht="14.25">
      <c r="A15" s="21">
        <v>12</v>
      </c>
      <c r="B15" s="154" t="s">
        <v>65</v>
      </c>
      <c r="C15" s="155">
        <v>40226</v>
      </c>
      <c r="D15" s="155">
        <v>40430</v>
      </c>
      <c r="E15" s="156">
        <v>0.00046616546182054464</v>
      </c>
      <c r="F15" s="156">
        <v>-0.004132701829021368</v>
      </c>
      <c r="G15" s="156">
        <v>0.008898635791579679</v>
      </c>
      <c r="H15" s="156">
        <v>0.055516319655517066</v>
      </c>
      <c r="I15" s="156">
        <v>-0.0021268216339376256</v>
      </c>
      <c r="J15" s="157">
        <v>2.2880691242037545</v>
      </c>
      <c r="K15" s="127">
        <v>0.1507570906575597</v>
      </c>
    </row>
    <row r="16" spans="1:11" s="20" customFormat="1" ht="14.25">
      <c r="A16" s="21">
        <v>13</v>
      </c>
      <c r="B16" s="154" t="s">
        <v>84</v>
      </c>
      <c r="C16" s="155">
        <v>40427</v>
      </c>
      <c r="D16" s="155">
        <v>40543</v>
      </c>
      <c r="E16" s="156">
        <v>0.009417161099041227</v>
      </c>
      <c r="F16" s="156">
        <v>0.042820118152790076</v>
      </c>
      <c r="G16" s="156">
        <v>0.07878130811623119</v>
      </c>
      <c r="H16" s="156">
        <v>0.1565356373562603</v>
      </c>
      <c r="I16" s="156">
        <v>0.03295406134535295</v>
      </c>
      <c r="J16" s="157">
        <v>1.9289055498721717</v>
      </c>
      <c r="K16" s="127">
        <v>0.14062897823491682</v>
      </c>
    </row>
    <row r="17" spans="1:11" s="20" customFormat="1" ht="14.25" collapsed="1">
      <c r="A17" s="21">
        <v>14</v>
      </c>
      <c r="B17" s="154" t="s">
        <v>74</v>
      </c>
      <c r="C17" s="155">
        <v>40444</v>
      </c>
      <c r="D17" s="155">
        <v>40638</v>
      </c>
      <c r="E17" s="156">
        <v>-0.011133953112587136</v>
      </c>
      <c r="F17" s="156">
        <v>-0.01291753145302088</v>
      </c>
      <c r="G17" s="156">
        <v>-0.009255297047119582</v>
      </c>
      <c r="H17" s="156">
        <v>0.001709083051962823</v>
      </c>
      <c r="I17" s="156">
        <v>-0.0012769354722651505</v>
      </c>
      <c r="J17" s="157">
        <v>0.3531672097976555</v>
      </c>
      <c r="K17" s="127">
        <v>0.03899238567391894</v>
      </c>
    </row>
    <row r="18" spans="1:11" s="20" customFormat="1" ht="14.25" collapsed="1">
      <c r="A18" s="21">
        <v>15</v>
      </c>
      <c r="B18" s="154" t="s">
        <v>83</v>
      </c>
      <c r="C18" s="155">
        <v>40427</v>
      </c>
      <c r="D18" s="155">
        <v>40708</v>
      </c>
      <c r="E18" s="156">
        <v>0.006105953180223889</v>
      </c>
      <c r="F18" s="156">
        <v>0.036233316991303166</v>
      </c>
      <c r="G18" s="156">
        <v>0.07384506082782427</v>
      </c>
      <c r="H18" s="156">
        <v>0.14123847091240394</v>
      </c>
      <c r="I18" s="156">
        <v>0.027143267615719502</v>
      </c>
      <c r="J18" s="157">
        <v>2.372151513409915</v>
      </c>
      <c r="K18" s="127">
        <v>0.1706456508396148</v>
      </c>
    </row>
    <row r="19" spans="1:11" s="20" customFormat="1" ht="14.25" collapsed="1">
      <c r="A19" s="21">
        <v>16</v>
      </c>
      <c r="B19" s="154" t="s">
        <v>105</v>
      </c>
      <c r="C19" s="155">
        <v>41026</v>
      </c>
      <c r="D19" s="155">
        <v>41242</v>
      </c>
      <c r="E19" s="156">
        <v>-0.0014577785114657793</v>
      </c>
      <c r="F19" s="156">
        <v>0.010422311014847363</v>
      </c>
      <c r="G19" s="156">
        <v>0.03668089938859587</v>
      </c>
      <c r="H19" s="156">
        <v>-0.02733769206506731</v>
      </c>
      <c r="I19" s="156">
        <v>0.014133163136406557</v>
      </c>
      <c r="J19" s="157">
        <v>1.3072171310367655</v>
      </c>
      <c r="K19" s="127">
        <v>0.14307588221369727</v>
      </c>
    </row>
    <row r="20" spans="1:12" s="20" customFormat="1" ht="15.75" thickBot="1">
      <c r="A20" s="153"/>
      <c r="B20" s="158" t="s">
        <v>106</v>
      </c>
      <c r="C20" s="159" t="s">
        <v>52</v>
      </c>
      <c r="D20" s="159" t="s">
        <v>52</v>
      </c>
      <c r="E20" s="160">
        <f>AVERAGE(E4:E19)</f>
        <v>0.0041224761026376205</v>
      </c>
      <c r="F20" s="160">
        <f>AVERAGE(F4:F19)</f>
        <v>-0.00692401000951625</v>
      </c>
      <c r="G20" s="160">
        <f>AVERAGE(G4:G19)</f>
        <v>0.02351769811582994</v>
      </c>
      <c r="H20" s="160">
        <f>AVERAGE(H4:H19)</f>
        <v>0.035989151423069785</v>
      </c>
      <c r="I20" s="160">
        <f>AVERAGE(I4:I19)</f>
        <v>-0.0026560077788354564</v>
      </c>
      <c r="J20" s="159" t="s">
        <v>52</v>
      </c>
      <c r="K20" s="159" t="s">
        <v>52</v>
      </c>
      <c r="L20" s="161"/>
    </row>
    <row r="21" spans="1:11" s="20" customFormat="1" ht="14.25">
      <c r="A21" s="191" t="s">
        <v>95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s="20" customFormat="1" ht="15" collapsed="1" thickBot="1">
      <c r="A22" s="186"/>
      <c r="B22" s="186"/>
      <c r="C22" s="186"/>
      <c r="D22" s="186"/>
      <c r="E22" s="186"/>
      <c r="F22" s="186"/>
      <c r="G22" s="186"/>
      <c r="H22" s="186"/>
      <c r="I22" s="174"/>
      <c r="J22" s="174"/>
      <c r="K22" s="174"/>
    </row>
    <row r="23" spans="5:10" s="20" customFormat="1" ht="14.25" collapsed="1">
      <c r="E23" s="109"/>
      <c r="J23" s="19"/>
    </row>
    <row r="24" spans="5:10" s="20" customFormat="1" ht="14.25" collapsed="1">
      <c r="E24" s="110"/>
      <c r="J24" s="19"/>
    </row>
    <row r="25" spans="5:10" s="20" customFormat="1" ht="14.25">
      <c r="E25" s="109"/>
      <c r="F25" s="109"/>
      <c r="J25" s="19"/>
    </row>
    <row r="26" spans="5:10" s="20" customFormat="1" ht="14.25" collapsed="1">
      <c r="E26" s="110"/>
      <c r="I26" s="110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3" t="s">
        <v>117</v>
      </c>
      <c r="B1" s="193"/>
      <c r="C1" s="193"/>
      <c r="D1" s="193"/>
      <c r="E1" s="193"/>
      <c r="F1" s="193"/>
      <c r="G1" s="193"/>
    </row>
    <row r="2" spans="1:7" ht="15.75" thickBot="1">
      <c r="A2" s="188" t="s">
        <v>42</v>
      </c>
      <c r="B2" s="91"/>
      <c r="C2" s="194" t="s">
        <v>27</v>
      </c>
      <c r="D2" s="195"/>
      <c r="E2" s="194" t="s">
        <v>28</v>
      </c>
      <c r="F2" s="195"/>
      <c r="G2" s="92"/>
    </row>
    <row r="3" spans="1:7" ht="45.75" thickBot="1">
      <c r="A3" s="189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8" ht="15" customHeight="1">
      <c r="A4" s="21">
        <v>1</v>
      </c>
      <c r="B4" s="37" t="s">
        <v>62</v>
      </c>
      <c r="C4" s="38">
        <v>84.84933999999984</v>
      </c>
      <c r="D4" s="97">
        <v>0.016804428468608145</v>
      </c>
      <c r="E4" s="39">
        <v>0</v>
      </c>
      <c r="F4" s="97">
        <v>0</v>
      </c>
      <c r="G4" s="40">
        <v>0</v>
      </c>
      <c r="H4" s="54"/>
    </row>
    <row r="5" spans="1:8" ht="14.25" customHeight="1">
      <c r="A5" s="21">
        <v>2</v>
      </c>
      <c r="B5" s="37" t="s">
        <v>83</v>
      </c>
      <c r="C5" s="38">
        <v>42.73141999999993</v>
      </c>
      <c r="D5" s="97">
        <v>0.006105953180249536</v>
      </c>
      <c r="E5" s="39">
        <v>0</v>
      </c>
      <c r="F5" s="97">
        <v>0</v>
      </c>
      <c r="G5" s="40">
        <v>0</v>
      </c>
      <c r="H5" s="54"/>
    </row>
    <row r="6" spans="1:7" ht="14.25">
      <c r="A6" s="21">
        <v>3</v>
      </c>
      <c r="B6" s="37" t="s">
        <v>63</v>
      </c>
      <c r="C6" s="38">
        <v>29.16434999999963</v>
      </c>
      <c r="D6" s="97">
        <v>0.009336236896760334</v>
      </c>
      <c r="E6" s="39">
        <v>0</v>
      </c>
      <c r="F6" s="97">
        <v>0</v>
      </c>
      <c r="G6" s="40">
        <v>0</v>
      </c>
    </row>
    <row r="7" spans="1:7" ht="14.25">
      <c r="A7" s="21">
        <v>4</v>
      </c>
      <c r="B7" s="37" t="s">
        <v>24</v>
      </c>
      <c r="C7" s="38">
        <v>13.423499999999999</v>
      </c>
      <c r="D7" s="97">
        <v>0.016283489616298826</v>
      </c>
      <c r="E7" s="39">
        <v>0</v>
      </c>
      <c r="F7" s="97">
        <v>0</v>
      </c>
      <c r="G7" s="40">
        <v>0</v>
      </c>
    </row>
    <row r="8" spans="1:7" ht="14.25">
      <c r="A8" s="21">
        <v>5</v>
      </c>
      <c r="B8" s="37" t="s">
        <v>84</v>
      </c>
      <c r="C8" s="38">
        <v>10.683940000000176</v>
      </c>
      <c r="D8" s="97">
        <v>0.009417161099047555</v>
      </c>
      <c r="E8" s="39">
        <v>0</v>
      </c>
      <c r="F8" s="97">
        <v>0</v>
      </c>
      <c r="G8" s="40">
        <v>0</v>
      </c>
    </row>
    <row r="9" spans="1:7" ht="14.25">
      <c r="A9" s="21">
        <v>6</v>
      </c>
      <c r="B9" s="37" t="s">
        <v>65</v>
      </c>
      <c r="C9" s="38">
        <v>1.924279999999795</v>
      </c>
      <c r="D9" s="97">
        <v>0.0004661654618389651</v>
      </c>
      <c r="E9" s="39">
        <v>0</v>
      </c>
      <c r="F9" s="97">
        <v>0</v>
      </c>
      <c r="G9" s="40">
        <v>0</v>
      </c>
    </row>
    <row r="10" spans="1:8" ht="14.25">
      <c r="A10" s="21">
        <v>7</v>
      </c>
      <c r="B10" s="37" t="s">
        <v>112</v>
      </c>
      <c r="C10" s="38">
        <v>-2.0733099999999975</v>
      </c>
      <c r="D10" s="97">
        <v>-0.004643642527175664</v>
      </c>
      <c r="E10" s="39">
        <v>0</v>
      </c>
      <c r="F10" s="97">
        <v>0</v>
      </c>
      <c r="G10" s="40">
        <v>0</v>
      </c>
      <c r="H10" s="54"/>
    </row>
    <row r="11" spans="1:7" ht="14.25">
      <c r="A11" s="21">
        <v>8</v>
      </c>
      <c r="B11" s="37" t="s">
        <v>126</v>
      </c>
      <c r="C11" s="38">
        <v>-5.350510000000009</v>
      </c>
      <c r="D11" s="97">
        <v>-0.004544859136854171</v>
      </c>
      <c r="E11" s="39">
        <v>0</v>
      </c>
      <c r="F11" s="97">
        <v>0</v>
      </c>
      <c r="G11" s="40">
        <v>0</v>
      </c>
    </row>
    <row r="12" spans="1:7" ht="14.25">
      <c r="A12" s="21">
        <v>9</v>
      </c>
      <c r="B12" s="37" t="s">
        <v>105</v>
      </c>
      <c r="C12" s="38">
        <v>-7.224259999999776</v>
      </c>
      <c r="D12" s="97">
        <v>-0.002636694947669448</v>
      </c>
      <c r="E12" s="39">
        <v>-14</v>
      </c>
      <c r="F12" s="97">
        <v>-0.0011806375442739079</v>
      </c>
      <c r="G12" s="40">
        <v>-3.3202203861792494</v>
      </c>
    </row>
    <row r="13" spans="1:7" ht="14.25">
      <c r="A13" s="21">
        <v>10</v>
      </c>
      <c r="B13" s="37" t="s">
        <v>85</v>
      </c>
      <c r="C13" s="38">
        <v>23.46873999999999</v>
      </c>
      <c r="D13" s="97">
        <v>0.013567629447741814</v>
      </c>
      <c r="E13" s="39">
        <v>-2</v>
      </c>
      <c r="F13" s="97">
        <v>-0.0032626427406199023</v>
      </c>
      <c r="G13" s="40">
        <v>-5.677818662316536</v>
      </c>
    </row>
    <row r="14" spans="1:7" ht="14.25">
      <c r="A14" s="21">
        <v>11</v>
      </c>
      <c r="B14" s="37" t="s">
        <v>20</v>
      </c>
      <c r="C14" s="38">
        <v>42.54549000000023</v>
      </c>
      <c r="D14" s="97">
        <v>0.008824151096315654</v>
      </c>
      <c r="E14" s="39">
        <v>-4</v>
      </c>
      <c r="F14" s="97">
        <v>-0.0028653295128939827</v>
      </c>
      <c r="G14" s="40">
        <v>-13.937011461318024</v>
      </c>
    </row>
    <row r="15" spans="1:7" ht="14.25">
      <c r="A15" s="21">
        <v>12</v>
      </c>
      <c r="B15" s="37" t="s">
        <v>80</v>
      </c>
      <c r="C15" s="38">
        <v>-41.761410000000154</v>
      </c>
      <c r="D15" s="97">
        <v>-0.00731100362345688</v>
      </c>
      <c r="E15" s="39">
        <v>-15</v>
      </c>
      <c r="F15" s="97">
        <v>-0.003367003367003367</v>
      </c>
      <c r="G15" s="40">
        <v>-19.185993997340596</v>
      </c>
    </row>
    <row r="16" spans="1:7" ht="14.25">
      <c r="A16" s="21">
        <v>13</v>
      </c>
      <c r="B16" s="37" t="s">
        <v>78</v>
      </c>
      <c r="C16" s="38">
        <v>7.240509999997914</v>
      </c>
      <c r="D16" s="97">
        <v>0.00023489527951094645</v>
      </c>
      <c r="E16" s="39">
        <v>-37</v>
      </c>
      <c r="F16" s="97">
        <v>-0.0007583210362354484</v>
      </c>
      <c r="G16" s="40">
        <v>-23.342935378641105</v>
      </c>
    </row>
    <row r="17" spans="1:7" ht="14.25">
      <c r="A17" s="21">
        <v>14</v>
      </c>
      <c r="B17" s="37" t="s">
        <v>82</v>
      </c>
      <c r="C17" s="38">
        <v>-54.78516999999992</v>
      </c>
      <c r="D17" s="97">
        <v>-0.04403019302146626</v>
      </c>
      <c r="E17" s="39">
        <v>-59</v>
      </c>
      <c r="F17" s="97">
        <v>-0.04100069492703266</v>
      </c>
      <c r="G17" s="40">
        <v>-50.10042728978452</v>
      </c>
    </row>
    <row r="18" spans="1:7" ht="14.25">
      <c r="A18" s="21">
        <v>15</v>
      </c>
      <c r="B18" s="37" t="s">
        <v>74</v>
      </c>
      <c r="C18" s="38">
        <v>-147.04143999999994</v>
      </c>
      <c r="D18" s="97">
        <v>-0.10372083201999453</v>
      </c>
      <c r="E18" s="39">
        <v>-97</v>
      </c>
      <c r="F18" s="97">
        <v>-0.09362934362934362</v>
      </c>
      <c r="G18" s="40">
        <v>-130.97723303088802</v>
      </c>
    </row>
    <row r="19" spans="1:7" ht="13.5" customHeight="1">
      <c r="A19" s="21">
        <v>16</v>
      </c>
      <c r="B19" s="37" t="s">
        <v>61</v>
      </c>
      <c r="C19" s="38">
        <v>-233.8117199999988</v>
      </c>
      <c r="D19" s="97">
        <v>-0.01885124636076599</v>
      </c>
      <c r="E19" s="39">
        <v>-225759</v>
      </c>
      <c r="F19" s="97">
        <v>-0.02551705726081948</v>
      </c>
      <c r="G19" s="40">
        <v>-319.25588882216766</v>
      </c>
    </row>
    <row r="20" spans="1:8" ht="15.75" thickBot="1">
      <c r="A20" s="90"/>
      <c r="B20" s="93" t="s">
        <v>51</v>
      </c>
      <c r="C20" s="94">
        <v>-236.01625000000112</v>
      </c>
      <c r="D20" s="98">
        <v>-0.002817282227134906</v>
      </c>
      <c r="E20" s="95">
        <v>-225987</v>
      </c>
      <c r="F20" s="98">
        <v>-0.025270790418509482</v>
      </c>
      <c r="G20" s="96">
        <v>-565.7975290286357</v>
      </c>
      <c r="H20" s="54"/>
    </row>
    <row r="21" spans="1:8" ht="15" customHeight="1" thickBot="1">
      <c r="A21" s="192"/>
      <c r="B21" s="192"/>
      <c r="C21" s="192"/>
      <c r="D21" s="192"/>
      <c r="E21" s="192"/>
      <c r="F21" s="192"/>
      <c r="G21" s="192"/>
      <c r="H21" s="173"/>
    </row>
    <row r="41" spans="2:5" ht="15">
      <c r="B41" s="62"/>
      <c r="C41" s="63"/>
      <c r="D41" s="64"/>
      <c r="E41" s="65"/>
    </row>
    <row r="42" spans="2:5" ht="15">
      <c r="B42" s="62"/>
      <c r="C42" s="63"/>
      <c r="D42" s="64"/>
      <c r="E42" s="65"/>
    </row>
    <row r="43" spans="2:5" ht="15">
      <c r="B43" s="62"/>
      <c r="C43" s="63"/>
      <c r="D43" s="64"/>
      <c r="E43" s="65"/>
    </row>
    <row r="44" spans="2:5" ht="15">
      <c r="B44" s="62"/>
      <c r="C44" s="63"/>
      <c r="D44" s="64"/>
      <c r="E44" s="65"/>
    </row>
    <row r="45" spans="2:5" ht="15">
      <c r="B45" s="62"/>
      <c r="C45" s="63"/>
      <c r="D45" s="64"/>
      <c r="E45" s="65"/>
    </row>
    <row r="46" spans="2:5" ht="15">
      <c r="B46" s="62"/>
      <c r="C46" s="63"/>
      <c r="D46" s="64"/>
      <c r="E46" s="65"/>
    </row>
    <row r="47" spans="2:5" ht="15.75" thickBot="1">
      <c r="B47" s="80"/>
      <c r="C47" s="80"/>
      <c r="D47" s="80"/>
      <c r="E47" s="80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26</v>
      </c>
      <c r="C55" s="35" t="s">
        <v>58</v>
      </c>
      <c r="D55" s="35" t="s">
        <v>59</v>
      </c>
      <c r="E55" s="61" t="s">
        <v>55</v>
      </c>
      <c r="F55"/>
    </row>
    <row r="56" spans="2:5" ht="14.25">
      <c r="B56" s="37" t="str">
        <f aca="true" t="shared" si="0" ref="B56:D60">B4</f>
        <v>Софіївський</v>
      </c>
      <c r="C56" s="38">
        <f t="shared" si="0"/>
        <v>84.84933999999984</v>
      </c>
      <c r="D56" s="97">
        <f t="shared" si="0"/>
        <v>0.016804428468608145</v>
      </c>
      <c r="E56" s="40">
        <f>G4</f>
        <v>0</v>
      </c>
    </row>
    <row r="57" spans="2:5" ht="14.25">
      <c r="B57" s="37" t="str">
        <f t="shared" si="0"/>
        <v>УНIВЕР.УА/Михайло Грушевський: Фонд Державних Паперiв</v>
      </c>
      <c r="C57" s="38">
        <f t="shared" si="0"/>
        <v>42.73141999999993</v>
      </c>
      <c r="D57" s="97">
        <f t="shared" si="0"/>
        <v>0.006105953180249536</v>
      </c>
      <c r="E57" s="40">
        <f>G5</f>
        <v>0</v>
      </c>
    </row>
    <row r="58" spans="2:5" ht="14.25">
      <c r="B58" s="37" t="str">
        <f t="shared" si="0"/>
        <v>Альтус-Збалансований</v>
      </c>
      <c r="C58" s="38">
        <f t="shared" si="0"/>
        <v>29.16434999999963</v>
      </c>
      <c r="D58" s="97">
        <f t="shared" si="0"/>
        <v>0.009336236896760334</v>
      </c>
      <c r="E58" s="40">
        <f>G6</f>
        <v>0</v>
      </c>
    </row>
    <row r="59" spans="2:5" ht="14.25">
      <c r="B59" s="37" t="str">
        <f t="shared" si="0"/>
        <v>Надбання</v>
      </c>
      <c r="C59" s="38">
        <f t="shared" si="0"/>
        <v>13.423499999999999</v>
      </c>
      <c r="D59" s="97">
        <f t="shared" si="0"/>
        <v>0.016283489616298826</v>
      </c>
      <c r="E59" s="40">
        <f>G7</f>
        <v>0</v>
      </c>
    </row>
    <row r="60" spans="2:5" ht="14.25">
      <c r="B60" s="129" t="str">
        <f t="shared" si="0"/>
        <v>УНIВЕР.УА/Тарас Шевченко: Фонд Заощаджень</v>
      </c>
      <c r="C60" s="130">
        <f t="shared" si="0"/>
        <v>10.683940000000176</v>
      </c>
      <c r="D60" s="131">
        <f t="shared" si="0"/>
        <v>0.009417161099047555</v>
      </c>
      <c r="E60" s="132">
        <f>G8</f>
        <v>0</v>
      </c>
    </row>
    <row r="61" spans="2:5" ht="14.25">
      <c r="B61" s="128" t="str">
        <f aca="true" t="shared" si="1" ref="B61:D64">B15</f>
        <v>КІНТО-Еквіті</v>
      </c>
      <c r="C61" s="38">
        <f t="shared" si="1"/>
        <v>-41.761410000000154</v>
      </c>
      <c r="D61" s="97">
        <f t="shared" si="1"/>
        <v>-0.00731100362345688</v>
      </c>
      <c r="E61" s="40">
        <f>G15</f>
        <v>-19.185993997340596</v>
      </c>
    </row>
    <row r="62" spans="2:5" ht="14.25">
      <c r="B62" s="128" t="str">
        <f t="shared" si="1"/>
        <v>КІНТО-Класичний</v>
      </c>
      <c r="C62" s="38">
        <f t="shared" si="1"/>
        <v>7.240509999997914</v>
      </c>
      <c r="D62" s="97">
        <f t="shared" si="1"/>
        <v>0.00023489527951094645</v>
      </c>
      <c r="E62" s="40">
        <f>G16</f>
        <v>-23.342935378641105</v>
      </c>
    </row>
    <row r="63" spans="2:5" ht="14.25">
      <c r="B63" s="128" t="str">
        <f t="shared" si="1"/>
        <v>УНІВЕР.УА/Ярослав Мудрий: Фонд Акцiй</v>
      </c>
      <c r="C63" s="38">
        <f t="shared" si="1"/>
        <v>-54.78516999999992</v>
      </c>
      <c r="D63" s="97">
        <f t="shared" si="1"/>
        <v>-0.04403019302146626</v>
      </c>
      <c r="E63" s="40">
        <f>G17</f>
        <v>-50.10042728978452</v>
      </c>
    </row>
    <row r="64" spans="2:5" ht="14.25">
      <c r="B64" s="128" t="str">
        <f t="shared" si="1"/>
        <v>ВСІ</v>
      </c>
      <c r="C64" s="38">
        <f t="shared" si="1"/>
        <v>-147.04143999999994</v>
      </c>
      <c r="D64" s="97">
        <f t="shared" si="1"/>
        <v>-0.10372083201999453</v>
      </c>
      <c r="E64" s="40">
        <f>G18</f>
        <v>-130.97723303088802</v>
      </c>
    </row>
    <row r="65" spans="2:5" ht="14.25">
      <c r="B65" s="128" t="str">
        <f>B19</f>
        <v>ОТП Фонд Акцій</v>
      </c>
      <c r="C65" s="38">
        <f>C19</f>
        <v>-233.8117199999988</v>
      </c>
      <c r="D65" s="97">
        <f>D19</f>
        <v>-0.01885124636076599</v>
      </c>
      <c r="E65" s="40">
        <f>G19</f>
        <v>-319.25588882216766</v>
      </c>
    </row>
    <row r="66" spans="2:5" ht="14.25">
      <c r="B66" s="139" t="s">
        <v>57</v>
      </c>
      <c r="C66" s="140">
        <f>C20-SUM(C56:C65)</f>
        <v>53.290430000000214</v>
      </c>
      <c r="D66" s="141"/>
      <c r="E66" s="140">
        <f>G20-SUM(E56:E65)</f>
        <v>-22.935050509813777</v>
      </c>
    </row>
    <row r="67" spans="2:5" ht="15">
      <c r="B67" s="137" t="s">
        <v>51</v>
      </c>
      <c r="C67" s="138">
        <f>SUM(C56:C66)</f>
        <v>-236.01625000000112</v>
      </c>
      <c r="D67" s="138"/>
      <c r="E67" s="138">
        <f>SUM(E56:E66)</f>
        <v>-565.7975290286357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0" sqref="A1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26</v>
      </c>
      <c r="B1" s="69" t="s">
        <v>89</v>
      </c>
      <c r="C1" s="10"/>
    </row>
    <row r="2" spans="1:3" ht="14.25">
      <c r="A2" s="171" t="s">
        <v>74</v>
      </c>
      <c r="B2" s="172">
        <v>-0.011133953112587136</v>
      </c>
      <c r="C2" s="10"/>
    </row>
    <row r="3" spans="1:3" ht="14.25">
      <c r="A3" s="142" t="s">
        <v>112</v>
      </c>
      <c r="B3" s="149">
        <v>-0.00464364252718652</v>
      </c>
      <c r="C3" s="10"/>
    </row>
    <row r="4" spans="1:3" ht="14.25">
      <c r="A4" s="142" t="s">
        <v>126</v>
      </c>
      <c r="B4" s="149">
        <v>-0.004544859136845547</v>
      </c>
      <c r="C4" s="10"/>
    </row>
    <row r="5" spans="1:3" ht="14.25">
      <c r="A5" s="142" t="s">
        <v>80</v>
      </c>
      <c r="B5" s="150">
        <v>-0.0039573245815616165</v>
      </c>
      <c r="C5" s="10"/>
    </row>
    <row r="6" spans="1:3" ht="14.25">
      <c r="A6" s="142" t="s">
        <v>82</v>
      </c>
      <c r="B6" s="150">
        <v>-0.003159020114408495</v>
      </c>
      <c r="C6" s="10"/>
    </row>
    <row r="7" spans="1:3" ht="14.25">
      <c r="A7" s="142" t="s">
        <v>105</v>
      </c>
      <c r="B7" s="150">
        <v>-0.0014577785114657793</v>
      </c>
      <c r="C7" s="10"/>
    </row>
    <row r="8" spans="1:3" ht="14.25">
      <c r="A8" s="142" t="s">
        <v>65</v>
      </c>
      <c r="B8" s="150">
        <v>0.00046616546182054464</v>
      </c>
      <c r="C8" s="10"/>
    </row>
    <row r="9" spans="1:3" ht="14.25">
      <c r="A9" s="142" t="s">
        <v>78</v>
      </c>
      <c r="B9" s="150">
        <v>0.0009939700641428129</v>
      </c>
      <c r="C9" s="10"/>
    </row>
    <row r="10" spans="1:3" ht="14.25">
      <c r="A10" s="142" t="s">
        <v>83</v>
      </c>
      <c r="B10" s="150">
        <v>0.006105953180223889</v>
      </c>
      <c r="C10" s="10"/>
    </row>
    <row r="11" spans="1:3" ht="14.25">
      <c r="A11" s="142" t="s">
        <v>61</v>
      </c>
      <c r="B11" s="150">
        <v>0.006840356672958903</v>
      </c>
      <c r="C11" s="10"/>
    </row>
    <row r="12" spans="1:3" ht="14.25">
      <c r="A12" s="142" t="s">
        <v>63</v>
      </c>
      <c r="B12" s="150">
        <v>0.00933623689680485</v>
      </c>
      <c r="C12" s="10"/>
    </row>
    <row r="13" spans="1:3" ht="14.25">
      <c r="A13" s="143" t="s">
        <v>84</v>
      </c>
      <c r="B13" s="151">
        <v>0.009417161099041227</v>
      </c>
      <c r="C13" s="10"/>
    </row>
    <row r="14" spans="1:3" ht="14.25">
      <c r="A14" s="142" t="s">
        <v>20</v>
      </c>
      <c r="B14" s="150">
        <v>0.011723071070611102</v>
      </c>
      <c r="C14" s="10"/>
    </row>
    <row r="15" spans="1:3" ht="14.25">
      <c r="A15" s="142" t="s">
        <v>24</v>
      </c>
      <c r="B15" s="150">
        <v>0.016283489616367497</v>
      </c>
      <c r="C15" s="10"/>
    </row>
    <row r="16" spans="1:3" ht="14.25">
      <c r="A16" s="143" t="s">
        <v>62</v>
      </c>
      <c r="B16" s="151">
        <v>0.016804428468625066</v>
      </c>
      <c r="C16" s="10"/>
    </row>
    <row r="17" spans="1:3" ht="14.25">
      <c r="A17" s="142" t="s">
        <v>85</v>
      </c>
      <c r="B17" s="150">
        <v>0.016885363095661132</v>
      </c>
      <c r="C17" s="10"/>
    </row>
    <row r="18" spans="1:3" ht="14.25">
      <c r="A18" s="144" t="s">
        <v>31</v>
      </c>
      <c r="B18" s="149">
        <v>0.0041224761026376205</v>
      </c>
      <c r="C18" s="10"/>
    </row>
    <row r="19" spans="1:3" ht="14.25">
      <c r="A19" s="144" t="s">
        <v>1</v>
      </c>
      <c r="B19" s="149">
        <v>-0.007079180428492204</v>
      </c>
      <c r="C19" s="10"/>
    </row>
    <row r="20" spans="1:3" ht="14.25">
      <c r="A20" s="144" t="s">
        <v>0</v>
      </c>
      <c r="B20" s="149">
        <v>0.011850616993132279</v>
      </c>
      <c r="C20" s="59"/>
    </row>
    <row r="21" spans="1:3" ht="14.25">
      <c r="A21" s="144" t="s">
        <v>32</v>
      </c>
      <c r="B21" s="149">
        <v>-0.02928230585305247</v>
      </c>
      <c r="C21" s="9"/>
    </row>
    <row r="22" spans="1:3" ht="14.25">
      <c r="A22" s="144" t="s">
        <v>33</v>
      </c>
      <c r="B22" s="149">
        <v>-0.024124043135777984</v>
      </c>
      <c r="C22" s="75"/>
    </row>
    <row r="23" spans="1:3" ht="14.25">
      <c r="A23" s="144" t="s">
        <v>34</v>
      </c>
      <c r="B23" s="149">
        <v>0.012273972602739727</v>
      </c>
      <c r="C23" s="10"/>
    </row>
    <row r="24" spans="1:3" ht="15" thickBot="1">
      <c r="A24" s="145" t="s">
        <v>108</v>
      </c>
      <c r="B24" s="152">
        <v>-0.015738837980175946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1" t="s">
        <v>118</v>
      </c>
      <c r="B1" s="181"/>
      <c r="C1" s="181"/>
      <c r="D1" s="181"/>
      <c r="E1" s="181"/>
      <c r="F1" s="181"/>
      <c r="G1" s="181"/>
      <c r="H1" s="181"/>
      <c r="I1" s="181"/>
      <c r="J1" s="181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1" t="s">
        <v>35</v>
      </c>
      <c r="C3" s="112" t="s">
        <v>40</v>
      </c>
      <c r="D3" s="113" t="s">
        <v>41</v>
      </c>
      <c r="E3" s="114">
        <v>1503997.2</v>
      </c>
      <c r="F3" s="115">
        <v>706</v>
      </c>
      <c r="G3" s="114">
        <v>2130.3076487252124</v>
      </c>
      <c r="H3" s="53">
        <v>1000</v>
      </c>
      <c r="I3" s="111" t="s">
        <v>25</v>
      </c>
      <c r="J3" s="116" t="s">
        <v>101</v>
      </c>
    </row>
    <row r="4" spans="1:10" ht="14.25" customHeight="1">
      <c r="A4" s="21">
        <v>2</v>
      </c>
      <c r="B4" s="111" t="s">
        <v>109</v>
      </c>
      <c r="C4" s="112" t="s">
        <v>40</v>
      </c>
      <c r="D4" s="113" t="s">
        <v>111</v>
      </c>
      <c r="E4" s="114">
        <v>1002003.9901</v>
      </c>
      <c r="F4" s="115">
        <v>1978</v>
      </c>
      <c r="G4" s="114">
        <v>506.574312487361</v>
      </c>
      <c r="H4" s="83">
        <v>1000</v>
      </c>
      <c r="I4" s="111" t="s">
        <v>22</v>
      </c>
      <c r="J4" s="116" t="s">
        <v>36</v>
      </c>
    </row>
    <row r="5" spans="1:10" ht="14.25">
      <c r="A5" s="21">
        <v>3</v>
      </c>
      <c r="B5" s="111" t="s">
        <v>71</v>
      </c>
      <c r="C5" s="112" t="s">
        <v>40</v>
      </c>
      <c r="D5" s="113" t="s">
        <v>41</v>
      </c>
      <c r="E5" s="114">
        <v>241096.05</v>
      </c>
      <c r="F5" s="115">
        <v>679</v>
      </c>
      <c r="G5" s="114">
        <v>355.07518409425626</v>
      </c>
      <c r="H5" s="53">
        <v>1000</v>
      </c>
      <c r="I5" s="111" t="s">
        <v>72</v>
      </c>
      <c r="J5" s="116" t="s">
        <v>49</v>
      </c>
    </row>
    <row r="6" spans="1:10" ht="15.75" thickBot="1">
      <c r="A6" s="182" t="s">
        <v>51</v>
      </c>
      <c r="B6" s="183"/>
      <c r="C6" s="117" t="s">
        <v>52</v>
      </c>
      <c r="D6" s="117" t="s">
        <v>52</v>
      </c>
      <c r="E6" s="99">
        <f>SUM(E3:E5)</f>
        <v>2747097.2401</v>
      </c>
      <c r="F6" s="100">
        <f>SUM(F3:F5)</f>
        <v>3363</v>
      </c>
      <c r="G6" s="117" t="s">
        <v>52</v>
      </c>
      <c r="H6" s="117" t="s">
        <v>52</v>
      </c>
      <c r="I6" s="117" t="s">
        <v>52</v>
      </c>
      <c r="J6" s="118" t="s">
        <v>52</v>
      </c>
    </row>
    <row r="7" spans="1:8" ht="14.25">
      <c r="A7" s="185"/>
      <c r="B7" s="185"/>
      <c r="C7" s="185"/>
      <c r="D7" s="185"/>
      <c r="E7" s="185"/>
      <c r="F7" s="185"/>
      <c r="G7" s="185"/>
      <c r="H7" s="185"/>
    </row>
  </sheetData>
  <mergeCells count="3">
    <mergeCell ref="A1:J1"/>
    <mergeCell ref="A6:B6"/>
    <mergeCell ref="A7:H7"/>
  </mergeCells>
  <hyperlinks>
    <hyperlink ref="J6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7" t="s">
        <v>119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ht="15.75" customHeight="1" thickBot="1">
      <c r="A2" s="188" t="s">
        <v>42</v>
      </c>
      <c r="B2" s="103"/>
      <c r="C2" s="104"/>
      <c r="D2" s="105"/>
      <c r="E2" s="190" t="s">
        <v>70</v>
      </c>
      <c r="F2" s="190"/>
      <c r="G2" s="190"/>
      <c r="H2" s="190"/>
      <c r="I2" s="190"/>
      <c r="J2" s="190"/>
      <c r="K2" s="190"/>
    </row>
    <row r="3" spans="1:11" ht="45.75" thickBot="1">
      <c r="A3" s="189"/>
      <c r="B3" s="106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ht="14.25" collapsed="1">
      <c r="A4" s="21">
        <v>1</v>
      </c>
      <c r="B4" s="27" t="s">
        <v>71</v>
      </c>
      <c r="C4" s="107">
        <v>38441</v>
      </c>
      <c r="D4" s="107">
        <v>38625</v>
      </c>
      <c r="E4" s="101">
        <v>-0.257753836414946</v>
      </c>
      <c r="F4" s="101">
        <v>-0.2668327809755813</v>
      </c>
      <c r="G4" s="101">
        <v>-0.2522039718265797</v>
      </c>
      <c r="H4" s="101">
        <v>-0.3746179328950149</v>
      </c>
      <c r="I4" s="101">
        <v>-0.2665952576499765</v>
      </c>
      <c r="J4" s="108">
        <v>-0.6449248159057432</v>
      </c>
      <c r="K4" s="169">
        <v>-0.0742438303790226</v>
      </c>
    </row>
    <row r="5" spans="1:11" ht="14.25" collapsed="1">
      <c r="A5" s="21">
        <v>2</v>
      </c>
      <c r="B5" s="27" t="s">
        <v>109</v>
      </c>
      <c r="C5" s="107">
        <v>39048</v>
      </c>
      <c r="D5" s="107">
        <v>39140</v>
      </c>
      <c r="E5" s="101">
        <v>-0.009350605509365728</v>
      </c>
      <c r="F5" s="101">
        <v>-0.048166856540933556</v>
      </c>
      <c r="G5" s="101">
        <v>-0.0673495194944409</v>
      </c>
      <c r="H5" s="101">
        <v>-0.009519862099187648</v>
      </c>
      <c r="I5" s="101">
        <v>-0.010551605506320505</v>
      </c>
      <c r="J5" s="108">
        <v>-0.4934256875126237</v>
      </c>
      <c r="K5" s="170">
        <v>-0.05504878560395121</v>
      </c>
    </row>
    <row r="6" spans="1:11" ht="14.25">
      <c r="A6" s="21">
        <v>3</v>
      </c>
      <c r="B6" s="27" t="s">
        <v>35</v>
      </c>
      <c r="C6" s="107">
        <v>39100</v>
      </c>
      <c r="D6" s="107">
        <v>39268</v>
      </c>
      <c r="E6" s="101">
        <v>0.0038912204409708995</v>
      </c>
      <c r="F6" s="101">
        <v>-0.008978193269166934</v>
      </c>
      <c r="G6" s="101">
        <v>0.015836754213225834</v>
      </c>
      <c r="H6" s="101">
        <v>-0.007329417672048089</v>
      </c>
      <c r="I6" s="101" t="s">
        <v>23</v>
      </c>
      <c r="J6" s="108">
        <v>1.130307648725116</v>
      </c>
      <c r="K6" s="170">
        <v>0.06700789716969968</v>
      </c>
    </row>
    <row r="7" spans="1:11" ht="15.75" thickBot="1">
      <c r="A7" s="153"/>
      <c r="B7" s="158" t="s">
        <v>106</v>
      </c>
      <c r="C7" s="159" t="s">
        <v>52</v>
      </c>
      <c r="D7" s="159" t="s">
        <v>52</v>
      </c>
      <c r="E7" s="160">
        <f>AVERAGE(E4:E6)</f>
        <v>-0.08773774049444694</v>
      </c>
      <c r="F7" s="160">
        <f>AVERAGE(F4:F6)</f>
        <v>-0.10799261026189393</v>
      </c>
      <c r="G7" s="160">
        <f>AVERAGE(G4:G6)</f>
        <v>-0.10123891236926492</v>
      </c>
      <c r="H7" s="160">
        <f>AVERAGE(H4:H6)</f>
        <v>-0.1304890708887502</v>
      </c>
      <c r="I7" s="160">
        <f>AVERAGE(I4:I6)</f>
        <v>-0.1385734315781485</v>
      </c>
      <c r="J7" s="159" t="s">
        <v>52</v>
      </c>
      <c r="K7" s="159" t="s">
        <v>52</v>
      </c>
    </row>
    <row r="8" spans="1:11" ht="14.25">
      <c r="A8" s="198" t="s">
        <v>95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5" thickBo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3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3" t="s">
        <v>120</v>
      </c>
      <c r="B1" s="193"/>
      <c r="C1" s="193"/>
      <c r="D1" s="193"/>
      <c r="E1" s="193"/>
      <c r="F1" s="193"/>
      <c r="G1" s="193"/>
    </row>
    <row r="2" spans="1:7" s="31" customFormat="1" ht="15.75" customHeight="1" thickBot="1">
      <c r="A2" s="188" t="s">
        <v>42</v>
      </c>
      <c r="B2" s="91"/>
      <c r="C2" s="194" t="s">
        <v>27</v>
      </c>
      <c r="D2" s="195"/>
      <c r="E2" s="194" t="s">
        <v>28</v>
      </c>
      <c r="F2" s="195"/>
      <c r="G2" s="92"/>
    </row>
    <row r="3" spans="1:7" s="31" customFormat="1" ht="45.75" thickBot="1">
      <c r="A3" s="189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31" customFormat="1" ht="14.25">
      <c r="A4" s="21">
        <v>1</v>
      </c>
      <c r="B4" s="37" t="s">
        <v>35</v>
      </c>
      <c r="C4" s="38">
        <v>5.829699999999953</v>
      </c>
      <c r="D4" s="101">
        <v>0.0038912204409720227</v>
      </c>
      <c r="E4" s="39">
        <v>0</v>
      </c>
      <c r="F4" s="101">
        <v>0</v>
      </c>
      <c r="G4" s="40">
        <v>0</v>
      </c>
    </row>
    <row r="5" spans="1:7" s="31" customFormat="1" ht="14.25">
      <c r="A5" s="21">
        <v>2</v>
      </c>
      <c r="B5" s="37" t="s">
        <v>109</v>
      </c>
      <c r="C5" s="38">
        <v>-9.45777999999991</v>
      </c>
      <c r="D5" s="101">
        <v>-0.009350605509355882</v>
      </c>
      <c r="E5" s="39">
        <v>0</v>
      </c>
      <c r="F5" s="101">
        <v>0</v>
      </c>
      <c r="G5" s="40">
        <v>0</v>
      </c>
    </row>
    <row r="6" spans="1:7" s="31" customFormat="1" ht="14.25">
      <c r="A6" s="21">
        <v>3</v>
      </c>
      <c r="B6" s="37" t="s">
        <v>71</v>
      </c>
      <c r="C6" s="38">
        <v>-83.72348000000005</v>
      </c>
      <c r="D6" s="101">
        <v>-0.25775383641494726</v>
      </c>
      <c r="E6" s="39">
        <v>0</v>
      </c>
      <c r="F6" s="101">
        <v>0</v>
      </c>
      <c r="G6" s="40">
        <v>0</v>
      </c>
    </row>
    <row r="7" spans="1:7" s="31" customFormat="1" ht="15.75" thickBot="1">
      <c r="A7" s="119"/>
      <c r="B7" s="93" t="s">
        <v>51</v>
      </c>
      <c r="C7" s="120">
        <v>-87.35156</v>
      </c>
      <c r="D7" s="98">
        <v>-0.03081782955363958</v>
      </c>
      <c r="E7" s="95">
        <v>0</v>
      </c>
      <c r="F7" s="98">
        <v>0</v>
      </c>
      <c r="G7" s="96">
        <v>0</v>
      </c>
    </row>
    <row r="8" spans="1:11" s="31" customFormat="1" ht="15" customHeight="1" thickBot="1">
      <c r="A8" s="196"/>
      <c r="B8" s="196"/>
      <c r="C8" s="196"/>
      <c r="D8" s="196"/>
      <c r="E8" s="196"/>
      <c r="F8" s="196"/>
      <c r="G8" s="196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 t="s">
        <v>128</v>
      </c>
      <c r="D10" s="41"/>
    </row>
    <row r="11" spans="1:4" s="31" customFormat="1" ht="14.25">
      <c r="A11" s="29" t="s">
        <v>127</v>
      </c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26</v>
      </c>
      <c r="C34" s="35" t="s">
        <v>58</v>
      </c>
      <c r="D34" s="35" t="s">
        <v>59</v>
      </c>
      <c r="E34" s="36" t="s">
        <v>55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4">
        <f t="shared" si="0"/>
        <v>5.829699999999953</v>
      </c>
      <c r="D35" s="101">
        <f t="shared" si="0"/>
        <v>0.0038912204409720227</v>
      </c>
      <c r="E35" s="125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4">
        <f t="shared" si="0"/>
        <v>-9.45777999999991</v>
      </c>
      <c r="D36" s="101">
        <f t="shared" si="0"/>
        <v>-0.009350605509355882</v>
      </c>
      <c r="E36" s="125">
        <f>G5</f>
        <v>0</v>
      </c>
    </row>
    <row r="37" spans="1:5" ht="14.25">
      <c r="A37" s="22">
        <v>3</v>
      </c>
      <c r="B37" s="37" t="str">
        <f>B6</f>
        <v>Оптімум</v>
      </c>
      <c r="C37" s="124">
        <f>C6</f>
        <v>-83.72348000000005</v>
      </c>
      <c r="D37" s="101">
        <f>D6</f>
        <v>-0.25775383641494726</v>
      </c>
      <c r="E37" s="125">
        <f>G6</f>
        <v>0</v>
      </c>
    </row>
    <row r="38" spans="2:5" ht="14.25">
      <c r="B38" s="37"/>
      <c r="C38" s="124"/>
      <c r="D38" s="101"/>
      <c r="E38" s="125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26</v>
      </c>
      <c r="B1" s="69" t="s">
        <v>89</v>
      </c>
      <c r="C1" s="10"/>
      <c r="D1" s="10"/>
    </row>
    <row r="2" spans="1:4" ht="14.25">
      <c r="A2" s="27" t="s">
        <v>71</v>
      </c>
      <c r="B2" s="146">
        <v>-0.257753836414946</v>
      </c>
      <c r="C2" s="10"/>
      <c r="D2" s="10"/>
    </row>
    <row r="3" spans="1:4" ht="14.25">
      <c r="A3" s="27" t="s">
        <v>109</v>
      </c>
      <c r="B3" s="146">
        <v>-0.009350605509365728</v>
      </c>
      <c r="C3" s="10"/>
      <c r="D3" s="10"/>
    </row>
    <row r="4" spans="1:4" ht="14.25">
      <c r="A4" s="27" t="s">
        <v>35</v>
      </c>
      <c r="B4" s="146">
        <v>0.0038912204409708995</v>
      </c>
      <c r="C4" s="10"/>
      <c r="D4" s="10"/>
    </row>
    <row r="5" spans="1:4" ht="14.25">
      <c r="A5" s="27" t="s">
        <v>31</v>
      </c>
      <c r="B5" s="147">
        <v>-0.08773774049444694</v>
      </c>
      <c r="C5" s="10"/>
      <c r="D5" s="10"/>
    </row>
    <row r="6" spans="1:4" ht="14.25">
      <c r="A6" s="27" t="s">
        <v>1</v>
      </c>
      <c r="B6" s="147">
        <v>-0.007079180428492204</v>
      </c>
      <c r="C6" s="10"/>
      <c r="D6" s="10"/>
    </row>
    <row r="7" spans="1:4" ht="14.25">
      <c r="A7" s="27" t="s">
        <v>0</v>
      </c>
      <c r="B7" s="147">
        <v>0.011850616993132279</v>
      </c>
      <c r="C7" s="10"/>
      <c r="D7" s="10"/>
    </row>
    <row r="8" spans="1:4" ht="14.25">
      <c r="A8" s="27" t="s">
        <v>32</v>
      </c>
      <c r="B8" s="147">
        <v>-0.02928230585305247</v>
      </c>
      <c r="C8" s="10"/>
      <c r="D8" s="10"/>
    </row>
    <row r="9" spans="1:4" ht="14.25">
      <c r="A9" s="27" t="s">
        <v>33</v>
      </c>
      <c r="B9" s="147">
        <v>-0.024124043135777984</v>
      </c>
      <c r="C9" s="10"/>
      <c r="D9" s="10"/>
    </row>
    <row r="10" spans="1:4" ht="14.25">
      <c r="A10" s="27" t="s">
        <v>34</v>
      </c>
      <c r="B10" s="147">
        <v>0.012273972602739727</v>
      </c>
      <c r="C10" s="10"/>
      <c r="D10" s="10"/>
    </row>
    <row r="11" spans="1:4" ht="15" thickBot="1">
      <c r="A11" s="77" t="s">
        <v>108</v>
      </c>
      <c r="B11" s="148">
        <v>-0.015738837980175946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2019-03-07T09:20:44Z</dcterms:modified>
  <cp:category/>
  <cp:version/>
  <cp:contentType/>
  <cp:contentStatus/>
</cp:coreProperties>
</file>