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3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<sst xmlns="http://schemas.openxmlformats.org/spreadsheetml/2006/main" count="342" uniqueCount="126">
  <si>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</si>
  <si>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</si>
  <si>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</si>
  <si>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</si>
  <si>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</si>
  <si>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</si>
  <si>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</si>
  <si>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</si>
  <si>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</si>
  <si>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</si>
  <si>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</si>
  <si>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</si>
  <si>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</si>
  <si>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</si>
  <si>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</si>
  <si>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</si>
  <si>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</si>
  <si>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</si>
  <si>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</si>
  <si>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</si>
  <si>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</si>
  <si>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</si>
  <si>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</si>
  <si>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</si>
  <si>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н.д.</t>
  </si>
  <si>
    <t>Надбання</t>
  </si>
  <si>
    <t>ТОВ КУА "АРТ-КАПІТАЛ Менеджмент"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</si>
  <si>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</si>
  <si>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</si>
  <si>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</si>
  <si>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</si>
  <si>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</si>
  <si>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</si>
  <si>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</si>
  <si>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</si>
  <si>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</si>
  <si>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</si>
  <si>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</si>
  <si>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</si>
  <si>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</si>
  <si>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</si>
  <si>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</si>
  <si>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</si>
  <si>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</si>
  <si>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</si>
  <si>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</si>
  <si>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</si>
  <si>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</si>
  <si>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</si>
  <si>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</si>
  <si>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</si>
  <si>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</si>
  <si>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</si>
  <si>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</si>
  <si>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</si>
  <si>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</si>
  <si>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</si>
  <si>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РТС (RTSI) (Росія)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</si>
  <si>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</si>
  <si>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</si>
  <si>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</si>
  <si>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</si>
  <si>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</si>
  <si>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</si>
  <si>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</si>
  <si>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</si>
  <si>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</si>
  <si>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</si>
  <si>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</si>
  <si>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</si>
  <si>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</si>
  <si>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</si>
  <si>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</si>
  <si>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</si>
  <si>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</si>
  <si>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</si>
  <si>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</si>
  <si>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</si>
  <si>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</si>
  <si>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</si>
  <si>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</si>
  <si>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</si>
  <si>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</si>
  <si>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</si>
  <si>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</si>
  <si>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</si>
  <si>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</si>
  <si>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</si>
  <si>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</si>
  <si>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Бонум Оптімум</t>
  </si>
  <si>
    <t>ТОВ КУА "Бонум Груп"</t>
  </si>
  <si>
    <t>http://bonum-group.com/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</si>
  <si>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</si>
  <si>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</si>
  <si>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</si>
  <si>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</si>
  <si>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</si>
  <si>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</si>
  <si>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</si>
  <si>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</si>
  <si>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</si>
  <si>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</si>
  <si>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</si>
  <si>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</si>
  <si>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</si>
  <si>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</si>
  <si>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</si>
  <si>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</si>
  <si>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</si>
  <si>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</si>
  <si>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</si>
  <si>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</si>
  <si>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</si>
  <si>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</si>
  <si>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</si>
  <si>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КІНТО-Казначейський</t>
  </si>
  <si>
    <t>Середнє значення</t>
  </si>
  <si>
    <t>лютий</t>
  </si>
  <si>
    <t>березень</t>
  </si>
  <si>
    <t>3 місяці (з початку року)</t>
  </si>
  <si>
    <t>"Золотий" депозит (за офіційним курсом золота)</t>
  </si>
  <si>
    <t>ТАСК Український Капітал</t>
  </si>
  <si>
    <t>ТАСК Універсал</t>
  </si>
  <si>
    <t>WIG20 (Польща)</t>
  </si>
  <si>
    <t>спец.</t>
  </si>
  <si>
    <t>з початку 2019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</si>
</sst>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0" fontId="12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4" xfId="20" applyFont="1" applyFill="1" applyBorder="1" applyAlignment="1">
      <alignment vertical="center" wrapText="1"/>
      <protection/>
    </xf>
    <xf numFmtId="10" fontId="22" fillId="0" borderId="25" xfId="21" applyNumberFormat="1" applyFont="1" applyFill="1" applyBorder="1" applyAlignment="1">
      <alignment horizontal="center" vertical="center" wrapText="1"/>
      <protection/>
    </xf>
    <xf numFmtId="0" fontId="11" fillId="0" borderId="26" xfId="0" applyFont="1" applyFill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12" fillId="0" borderId="29" xfId="0" applyFont="1" applyFill="1" applyBorder="1" applyAlignment="1">
      <alignment horizontal="center" vertical="center" wrapText="1" shrinkToFit="1"/>
    </xf>
    <xf numFmtId="4" fontId="12" fillId="0" borderId="30" xfId="0" applyNumberFormat="1" applyFont="1" applyFill="1" applyBorder="1" applyAlignment="1">
      <alignment horizontal="right" vertical="center" indent="1"/>
    </xf>
    <xf numFmtId="3" fontId="12" fillId="0" borderId="31" xfId="0" applyNumberFormat="1" applyFont="1" applyFill="1" applyBorder="1" applyAlignment="1">
      <alignment horizontal="right" vertical="center" indent="1"/>
    </xf>
    <xf numFmtId="4" fontId="12" fillId="0" borderId="32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3" xfId="0" applyFont="1" applyBorder="1" applyAlignment="1">
      <alignment vertical="center"/>
    </xf>
    <xf numFmtId="14" fontId="11" fillId="0" borderId="33" xfId="0" applyNumberFormat="1" applyFont="1" applyBorder="1" applyAlignment="1">
      <alignment horizontal="center" vertical="center"/>
    </xf>
    <xf numFmtId="14" fontId="11" fillId="0" borderId="3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4" fontId="12" fillId="0" borderId="31" xfId="0" applyNumberFormat="1" applyFont="1" applyFill="1" applyBorder="1" applyAlignment="1">
      <alignment horizontal="right" vertical="center" indent="1"/>
    </xf>
    <xf numFmtId="0" fontId="11" fillId="0" borderId="36" xfId="0" applyFont="1" applyFill="1" applyBorder="1" applyAlignment="1">
      <alignment vertical="center"/>
    </xf>
    <xf numFmtId="4" fontId="12" fillId="0" borderId="2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horizontal="left" vertical="center" wrapText="1" shrinkToFit="1"/>
    </xf>
    <xf numFmtId="0" fontId="11" fillId="0" borderId="38" xfId="0" applyFont="1" applyFill="1" applyBorder="1" applyAlignment="1">
      <alignment horizontal="left" vertical="center" wrapText="1" shrinkToFit="1"/>
    </xf>
    <xf numFmtId="4" fontId="11" fillId="0" borderId="39" xfId="0" applyNumberFormat="1" applyFont="1" applyFill="1" applyBorder="1" applyAlignment="1">
      <alignment horizontal="right" vertical="center" indent="1"/>
    </xf>
    <xf numFmtId="10" fontId="11" fillId="0" borderId="39" xfId="26" applyNumberFormat="1" applyFont="1" applyFill="1" applyBorder="1" applyAlignment="1">
      <alignment horizontal="right" vertical="center" inden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10" fontId="11" fillId="0" borderId="45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6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2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7" xfId="21" applyNumberFormat="1" applyFont="1" applyFill="1" applyBorder="1" applyAlignment="1">
      <alignment horizontal="right" vertical="center" indent="1"/>
      <protection/>
    </xf>
    <xf numFmtId="10" fontId="20" fillId="0" borderId="47" xfId="0" applyNumberFormat="1" applyFont="1" applyBorder="1" applyAlignment="1">
      <alignment horizontal="right" vertical="center" indent="1"/>
    </xf>
    <xf numFmtId="10" fontId="22" fillId="0" borderId="32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5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1" xfId="20" applyFont="1" applyFill="1" applyBorder="1" applyAlignment="1">
      <alignment horizontal="left" vertical="center" wrapText="1"/>
      <protection/>
    </xf>
    <xf numFmtId="10" fontId="22" fillId="0" borderId="43" xfId="21" applyNumberFormat="1" applyFont="1" applyFill="1" applyBorder="1" applyAlignment="1">
      <alignment horizontal="right" vertical="center" indent="1"/>
      <protection/>
    </xf>
    <xf numFmtId="10" fontId="22" fillId="0" borderId="42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8" xfId="0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/>
    </xf>
    <xf numFmtId="0" fontId="22" fillId="0" borderId="48" xfId="20" applyFont="1" applyFill="1" applyBorder="1" applyAlignment="1">
      <alignment vertical="center" wrapText="1"/>
      <protection/>
    </xf>
    <xf numFmtId="10" fontId="22" fillId="0" borderId="49" xfId="21" applyNumberFormat="1" applyFont="1" applyFill="1" applyBorder="1" applyAlignment="1">
      <alignment horizontal="center"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0" fontId="22" fillId="0" borderId="51" xfId="20" applyFont="1" applyFill="1" applyBorder="1" applyAlignment="1">
      <alignment vertical="center" wrapText="1"/>
      <protection/>
    </xf>
    <xf numFmtId="10" fontId="22" fillId="0" borderId="51" xfId="21" applyNumberFormat="1" applyFont="1" applyFill="1" applyBorder="1" applyAlignment="1">
      <alignment horizontal="center" vertical="center" wrapText="1"/>
      <protection/>
    </xf>
    <xf numFmtId="0" fontId="7" fillId="0" borderId="23" xfId="0" applyFont="1" applyBorder="1" applyAlignment="1">
      <alignment horizontal="left" vertical="center"/>
    </xf>
    <xf numFmtId="0" fontId="41" fillId="0" borderId="23" xfId="22" applyFont="1" applyFill="1" applyBorder="1" applyAlignment="1">
      <alignment horizontal="center" vertical="center" wrapText="1"/>
      <protection/>
    </xf>
    <xf numFmtId="0" fontId="41" fillId="0" borderId="52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5" xfId="0" applyBorder="1" applyAlignment="1">
      <alignment/>
    </xf>
    <xf numFmtId="0" fontId="10" fillId="0" borderId="5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6969735"/>
        <c:axId val="20074432"/>
      </c:barChart>
      <c:catAx>
        <c:axId val="469697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0074432"/>
        <c:crosses val="autoZero"/>
        <c:auto val="1"/>
        <c:lblOffset val="0"/>
        <c:noMultiLvlLbl val="0"/>
      </c:catAx>
      <c:valAx>
        <c:axId val="20074432"/>
        <c:scaling>
          <c:orientation val="minMax"/>
          <c:max val="0.05"/>
          <c:min val="-0.09"/>
        </c:scaling>
        <c:axPos val="l"/>
        <c:delete val="0"/>
        <c:numFmt formatCode="0%" sourceLinked="0"/>
        <c:majorTickMark val="out"/>
        <c:minorTickMark val="none"/>
        <c:tickLblPos val="nextTo"/>
        <c:crossAx val="46969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46452161"/>
        <c:axId val="15416266"/>
      </c:barChart>
      <c:catAx>
        <c:axId val="464521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16266"/>
        <c:crosses val="autoZero"/>
        <c:auto val="0"/>
        <c:lblOffset val="100"/>
        <c:tickLblSkip val="1"/>
        <c:noMultiLvlLbl val="0"/>
      </c:catAx>
      <c:valAx>
        <c:axId val="15416266"/>
        <c:scaling>
          <c:orientation val="minMax"/>
          <c:max val="0.25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521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"/>
          <c:y val="0.31175"/>
          <c:w val="0.445"/>
          <c:h val="0.36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В_ВЧА!$C$22:$C$32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В_ВЧА!$B$22:$B$32</c:f>
              <c:strCache/>
            </c:strRef>
          </c:cat>
          <c:val>
            <c:numRef>
              <c:f>В_ВЧА!$D$22:$D$32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ВЧА'!$B$55:$B$64</c:f>
              <c:strCache/>
            </c:strRef>
          </c:cat>
          <c:val>
            <c:numRef>
              <c:f>'В_динаміка ВЧА'!$C$55:$C$64</c:f>
              <c:numCache/>
            </c:numRef>
          </c:val>
        </c:ser>
        <c:ser>
          <c:idx val="0"/>
          <c:order val="1"/>
          <c:tx>
            <c:strRef>
              <c:f>'В_динаміка ВЧА'!$E$54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ВЧА'!$B$55:$B$64</c:f>
              <c:strCache/>
            </c:strRef>
          </c:cat>
          <c:val>
            <c:numRef>
              <c:f>'В_динаміка ВЧА'!$E$55:$E$64</c:f>
              <c:numCache/>
            </c:numRef>
          </c:val>
        </c:ser>
        <c:overlap val="-30"/>
        <c:axId val="4528667"/>
        <c:axId val="40758004"/>
      </c:barChart>
      <c:lineChart>
        <c:grouping val="standard"/>
        <c:varyColors val="0"/>
        <c:ser>
          <c:idx val="2"/>
          <c:order val="2"/>
          <c:tx>
            <c:strRef>
              <c:f>'В_динаміка ВЧА'!$D$54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ВЧА'!$B$55:$B$64</c:f>
              <c:strCache/>
            </c:strRef>
          </c:cat>
          <c:val>
            <c:numRef>
              <c:f>'В_динаміка ВЧА'!$D$55:$D$64</c:f>
              <c:numCache/>
            </c:numRef>
          </c:val>
          <c:smooth val="0"/>
        </c:ser>
        <c:axId val="31277717"/>
        <c:axId val="13063998"/>
      </c:lineChart>
      <c:catAx>
        <c:axId val="45286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0758004"/>
        <c:crosses val="autoZero"/>
        <c:auto val="0"/>
        <c:lblOffset val="40"/>
        <c:tickLblSkip val="1"/>
        <c:noMultiLvlLbl val="0"/>
      </c:catAx>
      <c:valAx>
        <c:axId val="40758004"/>
        <c:scaling>
          <c:orientation val="minMax"/>
          <c:max val="11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4528667"/>
        <c:crossesAt val="1"/>
        <c:crossBetween val="between"/>
        <c:dispUnits/>
      </c:valAx>
      <c:catAx>
        <c:axId val="31277717"/>
        <c:scaling>
          <c:orientation val="minMax"/>
        </c:scaling>
        <c:axPos val="b"/>
        <c:delete val="1"/>
        <c:majorTickMark val="in"/>
        <c:minorTickMark val="none"/>
        <c:tickLblPos val="nextTo"/>
        <c:crossAx val="13063998"/>
        <c:crosses val="autoZero"/>
        <c:auto val="0"/>
        <c:lblOffset val="100"/>
        <c:noMultiLvlLbl val="0"/>
      </c:catAx>
      <c:valAx>
        <c:axId val="13063998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12777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5"/>
          <c:w val="1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50467119"/>
        <c:axId val="51550888"/>
      </c:barChart>
      <c:catAx>
        <c:axId val="50467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50888"/>
        <c:crosses val="autoZero"/>
        <c:auto val="0"/>
        <c:lblOffset val="0"/>
        <c:tickLblSkip val="1"/>
        <c:noMultiLvlLbl val="0"/>
      </c:catAx>
      <c:valAx>
        <c:axId val="51550888"/>
        <c:scaling>
          <c:orientation val="minMax"/>
          <c:max val="0.03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671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ВЧА'!$C$35:$C$37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ВЧА'!$B$35:$B$37</c:f>
              <c:strCache/>
            </c:strRef>
          </c:cat>
          <c:val>
            <c:numRef>
              <c:f>'І_динаміка ВЧА'!$E$35:$E$37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20"/>
        <c:axId val="61304809"/>
        <c:axId val="14872370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66742467"/>
        <c:axId val="63811292"/>
      </c:lineChart>
      <c:catAx>
        <c:axId val="613048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4872370"/>
        <c:crosses val="autoZero"/>
        <c:auto val="0"/>
        <c:lblOffset val="100"/>
        <c:noMultiLvlLbl val="0"/>
      </c:catAx>
      <c:valAx>
        <c:axId val="1487237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1304809"/>
        <c:crossesAt val="1"/>
        <c:crossBetween val="between"/>
        <c:dispUnits/>
      </c:valAx>
      <c:catAx>
        <c:axId val="66742467"/>
        <c:scaling>
          <c:orientation val="minMax"/>
        </c:scaling>
        <c:axPos val="b"/>
        <c:delete val="1"/>
        <c:majorTickMark val="in"/>
        <c:minorTickMark val="none"/>
        <c:tickLblPos val="nextTo"/>
        <c:crossAx val="63811292"/>
        <c:crosses val="autoZero"/>
        <c:auto val="0"/>
        <c:lblOffset val="100"/>
        <c:noMultiLvlLbl val="0"/>
      </c:catAx>
      <c:valAx>
        <c:axId val="6381129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7424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9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6075"/>
          <c:w val="0.964"/>
          <c:h val="0.83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'І_діаграма(дох)'!$A$2:$A$11</c:f>
              <c:strCache/>
            </c:strRef>
          </c:cat>
          <c:val>
            <c:numRef>
              <c:f>'І_діаграма(дох)'!$B$2:$B$11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60"/>
        <c:axId val="37430717"/>
        <c:axId val="1332134"/>
      </c:barChart>
      <c:catAx>
        <c:axId val="37430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2134"/>
        <c:crosses val="autoZero"/>
        <c:auto val="0"/>
        <c:lblOffset val="100"/>
        <c:tickLblSkip val="1"/>
        <c:noMultiLvlLbl val="0"/>
      </c:catAx>
      <c:valAx>
        <c:axId val="1332134"/>
        <c:scaling>
          <c:orientation val="minMax"/>
          <c:max val="0.03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30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11989207"/>
        <c:axId val="40794000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31601681"/>
        <c:axId val="15979674"/>
      </c:lineChart>
      <c:catAx>
        <c:axId val="119892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40794000"/>
        <c:crosses val="autoZero"/>
        <c:auto val="0"/>
        <c:lblOffset val="100"/>
        <c:noMultiLvlLbl val="0"/>
      </c:catAx>
      <c:valAx>
        <c:axId val="40794000"/>
        <c:scaling>
          <c:orientation val="minMax"/>
          <c:max val="800"/>
          <c:min val="-7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989207"/>
        <c:crossesAt val="1"/>
        <c:crossBetween val="between"/>
        <c:dispUnits/>
      </c:valAx>
      <c:catAx>
        <c:axId val="31601681"/>
        <c:scaling>
          <c:orientation val="minMax"/>
        </c:scaling>
        <c:axPos val="b"/>
        <c:delete val="1"/>
        <c:majorTickMark val="in"/>
        <c:minorTickMark val="none"/>
        <c:tickLblPos val="nextTo"/>
        <c:crossAx val="15979674"/>
        <c:crosses val="autoZero"/>
        <c:auto val="0"/>
        <c:lblOffset val="100"/>
        <c:noMultiLvlLbl val="0"/>
      </c:catAx>
      <c:valAx>
        <c:axId val="1597967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6016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25"/>
          <c:w val="1"/>
          <c:h val="0.78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60"/>
        <c:axId val="9599339"/>
        <c:axId val="19285188"/>
      </c:barChart>
      <c:catAx>
        <c:axId val="959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85188"/>
        <c:crosses val="autoZero"/>
        <c:auto val="0"/>
        <c:lblOffset val="100"/>
        <c:tickLblSkip val="1"/>
        <c:noMultiLvlLbl val="0"/>
      </c:catAx>
      <c:valAx>
        <c:axId val="19285188"/>
        <c:scaling>
          <c:orientation val="minMax"/>
          <c:max val="0.07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9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32</xdr:row>
      <xdr:rowOff>95250</xdr:rowOff>
    </xdr:from>
    <xdr:to>
      <xdr:col>4</xdr:col>
      <xdr:colOff>609600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304800" y="612457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104775</xdr:rowOff>
    </xdr:from>
    <xdr:to>
      <xdr:col>10</xdr:col>
      <xdr:colOff>28575</xdr:colOff>
      <xdr:row>45</xdr:row>
      <xdr:rowOff>161925</xdr:rowOff>
    </xdr:to>
    <xdr:graphicFrame>
      <xdr:nvGraphicFramePr>
        <xdr:cNvPr id="1" name="Chart 7"/>
        <xdr:cNvGraphicFramePr/>
      </xdr:nvGraphicFramePr>
      <xdr:xfrm>
        <a:off x="47625" y="4191000"/>
        <a:ext cx="165068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6143625" y="76200"/>
        <a:ext cx="10487025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19050</xdr:rowOff>
    </xdr:from>
    <xdr:to>
      <xdr:col>9</xdr:col>
      <xdr:colOff>666750</xdr:colOff>
      <xdr:row>27</xdr:row>
      <xdr:rowOff>152400</xdr:rowOff>
    </xdr:to>
    <xdr:graphicFrame>
      <xdr:nvGraphicFramePr>
        <xdr:cNvPr id="1" name="Chart 8"/>
        <xdr:cNvGraphicFramePr/>
      </xdr:nvGraphicFramePr>
      <xdr:xfrm>
        <a:off x="85725" y="193357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</xdr:rowOff>
    </xdr:from>
    <xdr:to>
      <xdr:col>9</xdr:col>
      <xdr:colOff>647700</xdr:colOff>
      <xdr:row>24</xdr:row>
      <xdr:rowOff>152400</xdr:rowOff>
    </xdr:to>
    <xdr:graphicFrame>
      <xdr:nvGraphicFramePr>
        <xdr:cNvPr id="1" name="Chart 8"/>
        <xdr:cNvGraphicFramePr/>
      </xdr:nvGraphicFramePr>
      <xdr:xfrm>
        <a:off x="323850" y="17430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76200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3536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6" t="s">
        <v>106</v>
      </c>
      <c r="B1" s="76"/>
      <c r="C1" s="76"/>
      <c r="D1" s="77"/>
      <c r="E1" s="77"/>
      <c r="F1" s="77"/>
    </row>
    <row r="2" spans="1:9" ht="15.75" thickBot="1">
      <c r="A2" s="25" t="s">
        <v>61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0" t="s">
        <v>117</v>
      </c>
      <c r="B3" s="91">
        <v>0.011850616993132279</v>
      </c>
      <c r="C3" s="91">
        <v>-0.007079180428492204</v>
      </c>
      <c r="D3" s="91">
        <v>0.0041224761026376205</v>
      </c>
      <c r="E3" s="91">
        <v>-0.08773774049444694</v>
      </c>
      <c r="F3" s="91">
        <v>-0.012372292574686694</v>
      </c>
      <c r="G3" s="59"/>
      <c r="H3" s="59"/>
      <c r="I3" s="2"/>
      <c r="J3" s="2"/>
      <c r="K3" s="2"/>
      <c r="L3" s="2"/>
    </row>
    <row r="4" spans="1:12" ht="14.25">
      <c r="A4" s="90" t="s">
        <v>118</v>
      </c>
      <c r="B4" s="91">
        <v>0.0275066707258107</v>
      </c>
      <c r="C4" s="91">
        <v>0.014747960012716721</v>
      </c>
      <c r="D4" s="91">
        <v>0.00896562947588278</v>
      </c>
      <c r="E4" s="91">
        <v>-0.011769725686535485</v>
      </c>
      <c r="F4" s="91">
        <v>0.0017836608197233095</v>
      </c>
      <c r="G4" s="59"/>
      <c r="H4" s="59"/>
      <c r="I4" s="2"/>
      <c r="J4" s="2"/>
      <c r="K4" s="2"/>
      <c r="L4" s="2"/>
    </row>
    <row r="5" spans="1:12" ht="15" thickBot="1">
      <c r="A5" s="80" t="s">
        <v>125</v>
      </c>
      <c r="B5" s="81">
        <v>0.025761584668192228</v>
      </c>
      <c r="C5" s="81">
        <v>0.010879510158119388</v>
      </c>
      <c r="D5" s="81">
        <v>0.00651241322361884</v>
      </c>
      <c r="E5" s="81">
        <v>-0.16007904619799607</v>
      </c>
      <c r="F5" s="81">
        <v>-0.015009159689207963</v>
      </c>
      <c r="G5" s="59"/>
      <c r="H5" s="59"/>
      <c r="I5" s="2"/>
      <c r="J5" s="2"/>
      <c r="K5" s="2"/>
      <c r="L5" s="2"/>
    </row>
    <row r="6" spans="1:14" ht="14.25">
      <c r="A6" s="74"/>
      <c r="B6" s="73"/>
      <c r="C6" s="73"/>
      <c r="D6" s="75"/>
      <c r="E6" s="75"/>
      <c r="F6" s="75"/>
      <c r="G6" s="10"/>
      <c r="J6" s="2"/>
      <c r="K6" s="2"/>
      <c r="L6" s="2"/>
      <c r="M6" s="2"/>
      <c r="N6" s="2"/>
    </row>
    <row r="7" spans="1:14" ht="14.25">
      <c r="A7" s="74"/>
      <c r="B7" s="75"/>
      <c r="C7" s="75"/>
      <c r="D7" s="75"/>
      <c r="E7" s="75"/>
      <c r="F7" s="75"/>
      <c r="J7" s="4"/>
      <c r="K7" s="4"/>
      <c r="L7" s="4"/>
      <c r="M7" s="4"/>
      <c r="N7" s="4"/>
    </row>
    <row r="8" spans="1:6" ht="14.25">
      <c r="A8" s="74"/>
      <c r="B8" s="75"/>
      <c r="C8" s="75"/>
      <c r="D8" s="75"/>
      <c r="E8" s="75"/>
      <c r="F8" s="75"/>
    </row>
    <row r="9" spans="1:6" ht="14.25">
      <c r="A9" s="74"/>
      <c r="B9" s="75"/>
      <c r="C9" s="75"/>
      <c r="D9" s="75"/>
      <c r="E9" s="75"/>
      <c r="F9" s="75"/>
    </row>
    <row r="10" spans="1:14" ht="14.25">
      <c r="A10" s="74"/>
      <c r="B10" s="75"/>
      <c r="C10" s="75"/>
      <c r="D10" s="75"/>
      <c r="E10" s="75"/>
      <c r="F10" s="75"/>
      <c r="N10" s="10"/>
    </row>
    <row r="11" spans="1:6" ht="14.25">
      <c r="A11" s="74"/>
      <c r="B11" s="75"/>
      <c r="C11" s="75"/>
      <c r="D11" s="75"/>
      <c r="E11" s="75"/>
      <c r="F11" s="75"/>
    </row>
    <row r="12" spans="1:6" ht="14.25">
      <c r="A12" s="74"/>
      <c r="B12" s="75"/>
      <c r="C12" s="75"/>
      <c r="D12" s="75"/>
      <c r="E12" s="75"/>
      <c r="F12" s="75"/>
    </row>
    <row r="13" spans="1:6" ht="14.25">
      <c r="A13" s="74"/>
      <c r="B13" s="75"/>
      <c r="C13" s="75"/>
      <c r="D13" s="75"/>
      <c r="E13" s="75"/>
      <c r="F13" s="75"/>
    </row>
    <row r="14" spans="1:6" ht="14.25">
      <c r="A14" s="74"/>
      <c r="B14" s="75"/>
      <c r="C14" s="75"/>
      <c r="D14" s="75"/>
      <c r="E14" s="75"/>
      <c r="F14" s="75"/>
    </row>
    <row r="15" spans="1:6" ht="14.25">
      <c r="A15" s="74"/>
      <c r="B15" s="75"/>
      <c r="C15" s="75"/>
      <c r="D15" s="75"/>
      <c r="E15" s="75"/>
      <c r="F15" s="75"/>
    </row>
    <row r="16" spans="1:6" ht="14.25">
      <c r="A16" s="74"/>
      <c r="B16" s="75"/>
      <c r="C16" s="75"/>
      <c r="D16" s="75"/>
      <c r="E16" s="75"/>
      <c r="F16" s="75"/>
    </row>
    <row r="17" spans="1:6" ht="14.25">
      <c r="A17" s="74"/>
      <c r="B17" s="75"/>
      <c r="C17" s="75"/>
      <c r="D17" s="75"/>
      <c r="E17" s="75"/>
      <c r="F17" s="75"/>
    </row>
    <row r="18" spans="1:6" ht="14.25">
      <c r="A18" s="74"/>
      <c r="B18" s="75"/>
      <c r="C18" s="75"/>
      <c r="D18" s="75"/>
      <c r="E18" s="75"/>
      <c r="F18" s="75"/>
    </row>
    <row r="19" spans="1:6" ht="14.25">
      <c r="A19" s="74"/>
      <c r="B19" s="75"/>
      <c r="C19" s="75"/>
      <c r="D19" s="75"/>
      <c r="E19" s="75"/>
      <c r="F19" s="75"/>
    </row>
    <row r="20" spans="1:6" ht="14.25">
      <c r="A20" s="74"/>
      <c r="B20" s="75"/>
      <c r="C20" s="75"/>
      <c r="D20" s="75"/>
      <c r="E20" s="75"/>
      <c r="F20" s="75"/>
    </row>
    <row r="21" spans="1:6" ht="15" thickBot="1">
      <c r="A21" s="74"/>
      <c r="B21" s="75"/>
      <c r="C21" s="75"/>
      <c r="D21" s="75"/>
      <c r="E21" s="75"/>
      <c r="F21" s="75"/>
    </row>
    <row r="22" spans="1:6" ht="30.75" thickBot="1">
      <c r="A22" s="25" t="s">
        <v>88</v>
      </c>
      <c r="B22" s="18" t="s">
        <v>96</v>
      </c>
      <c r="C22" s="18" t="s">
        <v>74</v>
      </c>
      <c r="D22" s="79"/>
      <c r="E22" s="75"/>
      <c r="F22" s="75"/>
    </row>
    <row r="23" spans="1:6" ht="14.25">
      <c r="A23" s="27" t="s">
        <v>123</v>
      </c>
      <c r="B23" s="28">
        <v>-0.008635511934929174</v>
      </c>
      <c r="C23" s="66">
        <v>0.015575653487830632</v>
      </c>
      <c r="D23" s="79"/>
      <c r="E23" s="75"/>
      <c r="F23" s="75"/>
    </row>
    <row r="24" spans="1:6" ht="14.25">
      <c r="A24" s="27" t="s">
        <v>9</v>
      </c>
      <c r="B24" s="28">
        <v>-0.008386656915356228</v>
      </c>
      <c r="C24" s="66">
        <v>0.05950805330263598</v>
      </c>
      <c r="D24" s="79"/>
      <c r="E24" s="75"/>
      <c r="F24" s="75"/>
    </row>
    <row r="25" spans="1:6" ht="14.25">
      <c r="A25" s="27" t="s">
        <v>11</v>
      </c>
      <c r="B25" s="28">
        <v>0.0004892730359622455</v>
      </c>
      <c r="C25" s="66">
        <v>0.12428368253087263</v>
      </c>
      <c r="D25" s="79"/>
      <c r="E25" s="75"/>
      <c r="F25" s="75"/>
    </row>
    <row r="26" spans="1:6" ht="14.25">
      <c r="A26" s="165" t="s">
        <v>10</v>
      </c>
      <c r="B26" s="28">
        <v>0.000903119583453682</v>
      </c>
      <c r="C26" s="66">
        <v>0.09158856554054573</v>
      </c>
      <c r="D26" s="79"/>
      <c r="E26" s="75"/>
      <c r="F26" s="75"/>
    </row>
    <row r="27" spans="1:6" ht="14.25">
      <c r="A27" s="27" t="s">
        <v>78</v>
      </c>
      <c r="B27" s="28">
        <v>0.004760046192164191</v>
      </c>
      <c r="C27" s="66">
        <v>0.05876616493534015</v>
      </c>
      <c r="D27" s="79"/>
      <c r="E27" s="75"/>
      <c r="F27" s="75"/>
    </row>
    <row r="28" spans="1:6" ht="14.25">
      <c r="A28" s="27" t="s">
        <v>57</v>
      </c>
      <c r="B28" s="28">
        <v>0.008272461036119338</v>
      </c>
      <c r="C28" s="66">
        <v>0.12379353362160317</v>
      </c>
      <c r="D28" s="79"/>
      <c r="E28" s="75"/>
      <c r="F28" s="75"/>
    </row>
    <row r="29" spans="1:6" ht="14.25">
      <c r="A29" s="27" t="s">
        <v>8</v>
      </c>
      <c r="B29" s="28">
        <v>0.014604734786705542</v>
      </c>
      <c r="C29" s="66">
        <v>0.13908140619976317</v>
      </c>
      <c r="D29" s="79"/>
      <c r="E29" s="75"/>
      <c r="F29" s="75"/>
    </row>
    <row r="30" spans="1:6" ht="14.25">
      <c r="A30" s="27" t="s">
        <v>1</v>
      </c>
      <c r="B30" s="28">
        <v>0.014747960012716721</v>
      </c>
      <c r="C30" s="66">
        <v>0.010879510158119388</v>
      </c>
      <c r="D30" s="79"/>
      <c r="E30" s="75"/>
      <c r="F30" s="75"/>
    </row>
    <row r="31" spans="1:6" ht="14.25">
      <c r="A31" s="27" t="s">
        <v>12</v>
      </c>
      <c r="B31" s="28">
        <v>0.01792428775107835</v>
      </c>
      <c r="C31" s="66">
        <v>0.14026406623379772</v>
      </c>
      <c r="D31" s="79"/>
      <c r="E31" s="75"/>
      <c r="F31" s="75"/>
    </row>
    <row r="32" spans="1:6" ht="14.25">
      <c r="A32" s="27" t="s">
        <v>6</v>
      </c>
      <c r="B32" s="28">
        <v>0.020990243353248728</v>
      </c>
      <c r="C32" s="66">
        <v>0.1435835288988061</v>
      </c>
      <c r="D32" s="79"/>
      <c r="E32" s="75"/>
      <c r="F32" s="75"/>
    </row>
    <row r="33" spans="1:6" ht="14.25">
      <c r="A33" s="27" t="s">
        <v>0</v>
      </c>
      <c r="B33" s="28">
        <v>0.0275066707258107</v>
      </c>
      <c r="C33" s="66">
        <v>0.025761584668192228</v>
      </c>
      <c r="D33" s="79"/>
      <c r="E33" s="75"/>
      <c r="F33" s="75"/>
    </row>
    <row r="34" spans="1:6" ht="14.25">
      <c r="A34" s="166" t="s">
        <v>7</v>
      </c>
      <c r="B34" s="167">
        <v>0.02890004282848957</v>
      </c>
      <c r="C34" s="168">
        <v>0.08096561166741156</v>
      </c>
      <c r="D34" s="79"/>
      <c r="E34" s="75"/>
      <c r="F34" s="75"/>
    </row>
    <row r="35" spans="1:6" ht="29.25" thickBot="1">
      <c r="A35" s="169" t="s">
        <v>5</v>
      </c>
      <c r="B35" s="170">
        <v>0.05093932232781939</v>
      </c>
      <c r="C35" s="170">
        <v>0.2393279602229441</v>
      </c>
      <c r="D35" s="79"/>
      <c r="E35" s="75"/>
      <c r="F35" s="75"/>
    </row>
    <row r="36" spans="1:6" ht="14.25">
      <c r="A36" s="74"/>
      <c r="B36" s="75"/>
      <c r="C36" s="75"/>
      <c r="D36" s="79"/>
      <c r="E36" s="75"/>
      <c r="F36" s="75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22.25390625" style="29" bestFit="1" customWidth="1"/>
    <col min="11" max="11" width="35.875" style="29" customWidth="1"/>
    <col min="12" max="16384" width="9.125" style="29" customWidth="1"/>
  </cols>
  <sheetData>
    <row r="1" spans="1:10" ht="16.5" thickBot="1">
      <c r="A1" s="171" t="s">
        <v>113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30.75" thickBot="1">
      <c r="A2" s="15" t="s">
        <v>43</v>
      </c>
      <c r="B2" s="48" t="s">
        <v>27</v>
      </c>
      <c r="C2" s="18" t="s">
        <v>38</v>
      </c>
      <c r="D2" s="18" t="s">
        <v>39</v>
      </c>
      <c r="E2" s="17" t="s">
        <v>44</v>
      </c>
      <c r="F2" s="17" t="s">
        <v>67</v>
      </c>
      <c r="G2" s="17" t="s">
        <v>68</v>
      </c>
      <c r="H2" s="18" t="s">
        <v>69</v>
      </c>
      <c r="I2" s="18" t="s">
        <v>16</v>
      </c>
      <c r="J2" s="18" t="s">
        <v>17</v>
      </c>
    </row>
    <row r="3" spans="1:11" ht="14.25" customHeight="1">
      <c r="A3" s="21">
        <v>1</v>
      </c>
      <c r="B3" s="112" t="s">
        <v>87</v>
      </c>
      <c r="C3" s="113" t="s">
        <v>41</v>
      </c>
      <c r="D3" s="114" t="s">
        <v>40</v>
      </c>
      <c r="E3" s="115">
        <v>12911024.46</v>
      </c>
      <c r="F3" s="116">
        <v>178091</v>
      </c>
      <c r="G3" s="115">
        <v>72.49678231915145</v>
      </c>
      <c r="H3" s="53">
        <v>100</v>
      </c>
      <c r="I3" s="112" t="s">
        <v>107</v>
      </c>
      <c r="J3" s="117" t="s">
        <v>80</v>
      </c>
      <c r="K3" s="49"/>
    </row>
    <row r="4" spans="1:11" ht="14.25">
      <c r="A4" s="21">
        <v>2</v>
      </c>
      <c r="B4" s="112" t="s">
        <v>122</v>
      </c>
      <c r="C4" s="113" t="s">
        <v>41</v>
      </c>
      <c r="D4" s="114" t="s">
        <v>40</v>
      </c>
      <c r="E4" s="115">
        <v>974836.7401</v>
      </c>
      <c r="F4" s="116">
        <v>648</v>
      </c>
      <c r="G4" s="115">
        <v>1504.3776853395063</v>
      </c>
      <c r="H4" s="53">
        <v>5000</v>
      </c>
      <c r="I4" s="112" t="s">
        <v>23</v>
      </c>
      <c r="J4" s="117" t="s">
        <v>37</v>
      </c>
      <c r="K4" s="50"/>
    </row>
    <row r="5" spans="1:10" ht="15.75" thickBot="1">
      <c r="A5" s="172" t="s">
        <v>52</v>
      </c>
      <c r="B5" s="173"/>
      <c r="C5" s="118" t="s">
        <v>53</v>
      </c>
      <c r="D5" s="118" t="s">
        <v>53</v>
      </c>
      <c r="E5" s="101">
        <f>SUM(E3:E4)</f>
        <v>13885861.200100001</v>
      </c>
      <c r="F5" s="102">
        <f>SUM(F3:F4)</f>
        <v>178739</v>
      </c>
      <c r="G5" s="118" t="s">
        <v>53</v>
      </c>
      <c r="H5" s="118" t="s">
        <v>53</v>
      </c>
      <c r="I5" s="118" t="s">
        <v>53</v>
      </c>
      <c r="J5" s="118" t="s">
        <v>53</v>
      </c>
    </row>
  </sheetData>
  <mergeCells count="2">
    <mergeCell ref="A1:J1"/>
    <mergeCell ref="A5:B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5" zoomScaleNormal="85" workbookViewId="0" topLeftCell="A1">
      <selection activeCell="F6" sqref="F6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6384" width="9.125" style="31" customWidth="1"/>
  </cols>
  <sheetData>
    <row r="1" spans="1:10" s="51" customFormat="1" ht="16.5" thickBot="1">
      <c r="A1" s="183" t="s">
        <v>105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s="22" customFormat="1" ht="15.75" customHeight="1" thickBot="1">
      <c r="A2" s="176" t="s">
        <v>43</v>
      </c>
      <c r="B2" s="105"/>
      <c r="C2" s="106"/>
      <c r="D2" s="107"/>
      <c r="E2" s="178" t="s">
        <v>71</v>
      </c>
      <c r="F2" s="178"/>
      <c r="G2" s="178"/>
      <c r="H2" s="178"/>
      <c r="I2" s="178"/>
      <c r="J2" s="178"/>
    </row>
    <row r="3" spans="1:10" s="22" customFormat="1" ht="60.75" thickBot="1">
      <c r="A3" s="177"/>
      <c r="B3" s="108" t="s">
        <v>27</v>
      </c>
      <c r="C3" s="26" t="s">
        <v>13</v>
      </c>
      <c r="D3" s="26" t="s">
        <v>14</v>
      </c>
      <c r="E3" s="17" t="s">
        <v>101</v>
      </c>
      <c r="F3" s="17" t="s">
        <v>119</v>
      </c>
      <c r="G3" s="17" t="s">
        <v>114</v>
      </c>
      <c r="H3" s="17" t="s">
        <v>95</v>
      </c>
      <c r="I3" s="17" t="s">
        <v>54</v>
      </c>
      <c r="J3" s="17" t="s">
        <v>102</v>
      </c>
    </row>
    <row r="4" spans="1:10" s="22" customFormat="1" ht="14.25" collapsed="1">
      <c r="A4" s="21">
        <v>1</v>
      </c>
      <c r="B4" s="27" t="s">
        <v>122</v>
      </c>
      <c r="C4" s="109">
        <v>38945</v>
      </c>
      <c r="D4" s="109">
        <v>39016</v>
      </c>
      <c r="E4" s="103">
        <v>-0.06207125327948748</v>
      </c>
      <c r="F4" s="103">
        <v>-0.08157566544589578</v>
      </c>
      <c r="G4" s="103">
        <v>-0.09564176895712984</v>
      </c>
      <c r="H4" s="103">
        <v>-0.08422385245195607</v>
      </c>
      <c r="I4" s="103">
        <v>-0.6991244629320983</v>
      </c>
      <c r="J4" s="110">
        <v>-0.09210334905237949</v>
      </c>
    </row>
    <row r="5" spans="1:10" s="22" customFormat="1" ht="14.25" collapsed="1">
      <c r="A5" s="21">
        <v>2</v>
      </c>
      <c r="B5" s="27" t="s">
        <v>87</v>
      </c>
      <c r="C5" s="109">
        <v>40555</v>
      </c>
      <c r="D5" s="109">
        <v>40626</v>
      </c>
      <c r="E5" s="103">
        <v>0.0656385749189341</v>
      </c>
      <c r="F5" s="103">
        <v>0.05155734606747986</v>
      </c>
      <c r="G5" s="103">
        <v>0.1061701563357984</v>
      </c>
      <c r="H5" s="103">
        <v>0.16740022020184497</v>
      </c>
      <c r="I5" s="103">
        <v>-0.2750321768084596</v>
      </c>
      <c r="J5" s="110">
        <v>-0.03931369903656201</v>
      </c>
    </row>
    <row r="6" spans="1:10" s="22" customFormat="1" ht="15.75" collapsed="1" thickBot="1">
      <c r="A6" s="21"/>
      <c r="B6" s="156" t="s">
        <v>116</v>
      </c>
      <c r="C6" s="157" t="s">
        <v>53</v>
      </c>
      <c r="D6" s="157" t="s">
        <v>53</v>
      </c>
      <c r="E6" s="158">
        <f>AVERAGE(E4:E5)</f>
        <v>0.0017836608197233095</v>
      </c>
      <c r="F6" s="158">
        <f>AVERAGE(F4:F5)</f>
        <v>-0.015009159689207963</v>
      </c>
      <c r="G6" s="158">
        <f>AVERAGE(G4:G5)</f>
        <v>0.0052641936893342844</v>
      </c>
      <c r="H6" s="158">
        <f>AVERAGE(H4:H5)</f>
        <v>0.04158818387494445</v>
      </c>
      <c r="I6" s="158">
        <f>AVERAGE(I4:I5)</f>
        <v>-0.48707831987027894</v>
      </c>
      <c r="J6" s="157" t="s">
        <v>53</v>
      </c>
    </row>
    <row r="7" spans="1:10" s="22" customFormat="1" ht="14.25">
      <c r="A7" s="185" t="s">
        <v>103</v>
      </c>
      <c r="B7" s="185"/>
      <c r="C7" s="185"/>
      <c r="D7" s="185"/>
      <c r="E7" s="185"/>
      <c r="F7" s="185"/>
      <c r="G7" s="185"/>
      <c r="H7" s="185"/>
      <c r="I7" s="185"/>
      <c r="J7" s="185"/>
    </row>
    <row r="8" spans="3:4" s="22" customFormat="1" ht="15.75" customHeight="1">
      <c r="C8" s="65"/>
      <c r="D8" s="65"/>
    </row>
    <row r="9" spans="2:8" ht="14.25">
      <c r="B9" s="29"/>
      <c r="C9" s="111"/>
      <c r="E9" s="111"/>
      <c r="F9" s="111"/>
      <c r="G9" s="111"/>
      <c r="H9" s="111"/>
    </row>
    <row r="10" spans="2:5" ht="14.25">
      <c r="B10" s="29"/>
      <c r="C10" s="111"/>
      <c r="E10" s="111"/>
    </row>
    <row r="11" spans="5:6" ht="14.25">
      <c r="E11" s="111"/>
      <c r="F11" s="111"/>
    </row>
  </sheetData>
  <mergeCells count="4">
    <mergeCell ref="A1:J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6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2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0" t="s">
        <v>99</v>
      </c>
      <c r="B1" s="180"/>
      <c r="C1" s="180"/>
      <c r="D1" s="180"/>
      <c r="E1" s="180"/>
      <c r="F1" s="180"/>
      <c r="G1" s="180"/>
    </row>
    <row r="2" spans="1:7" s="29" customFormat="1" ht="15.75" customHeight="1" thickBot="1">
      <c r="A2" s="189" t="s">
        <v>43</v>
      </c>
      <c r="B2" s="93"/>
      <c r="C2" s="181" t="s">
        <v>28</v>
      </c>
      <c r="D2" s="186"/>
      <c r="E2" s="187" t="s">
        <v>70</v>
      </c>
      <c r="F2" s="188"/>
      <c r="G2" s="94"/>
    </row>
    <row r="3" spans="1:7" s="29" customFormat="1" ht="45.75" thickBot="1">
      <c r="A3" s="177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109</v>
      </c>
    </row>
    <row r="4" spans="1:7" s="29" customFormat="1" ht="14.25">
      <c r="A4" s="21">
        <v>1</v>
      </c>
      <c r="B4" s="37" t="s">
        <v>87</v>
      </c>
      <c r="C4" s="38">
        <v>795.2614200000017</v>
      </c>
      <c r="D4" s="103">
        <v>0.06563857491884406</v>
      </c>
      <c r="E4" s="39">
        <v>0</v>
      </c>
      <c r="F4" s="103">
        <v>0</v>
      </c>
      <c r="G4" s="40">
        <v>0</v>
      </c>
    </row>
    <row r="5" spans="1:7" s="29" customFormat="1" ht="14.25">
      <c r="A5" s="21">
        <v>2</v>
      </c>
      <c r="B5" s="37" t="s">
        <v>122</v>
      </c>
      <c r="C5" s="38">
        <v>-64.51378999999991</v>
      </c>
      <c r="D5" s="103">
        <v>-0.06207125327948097</v>
      </c>
      <c r="E5" s="39">
        <v>0</v>
      </c>
      <c r="F5" s="103">
        <v>0</v>
      </c>
      <c r="G5" s="40">
        <v>0</v>
      </c>
    </row>
    <row r="6" spans="1:7" s="29" customFormat="1" ht="15.75" thickBot="1">
      <c r="A6" s="121"/>
      <c r="B6" s="95" t="s">
        <v>52</v>
      </c>
      <c r="C6" s="96">
        <v>730.7476300000019</v>
      </c>
      <c r="D6" s="100">
        <v>0.05554856110561477</v>
      </c>
      <c r="E6" s="97">
        <v>0</v>
      </c>
      <c r="F6" s="100">
        <v>0</v>
      </c>
      <c r="G6" s="122">
        <v>0</v>
      </c>
    </row>
    <row r="7" s="29" customFormat="1" ht="14.25">
      <c r="D7" s="6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83"/>
      <c r="C28" s="83"/>
      <c r="D28" s="84"/>
      <c r="E28" s="83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27</v>
      </c>
      <c r="C34" s="35" t="s">
        <v>59</v>
      </c>
      <c r="D34" s="35" t="s">
        <v>60</v>
      </c>
      <c r="E34" s="36" t="s">
        <v>56</v>
      </c>
    </row>
    <row r="35" spans="2:5" s="29" customFormat="1" ht="14.25">
      <c r="B35" s="132" t="str">
        <f aca="true" t="shared" si="0" ref="B35:D36">B4</f>
        <v>Індекс Української Біржі</v>
      </c>
      <c r="C35" s="133">
        <f t="shared" si="0"/>
        <v>795.2614200000017</v>
      </c>
      <c r="D35" s="162">
        <f t="shared" si="0"/>
        <v>0.06563857491884406</v>
      </c>
      <c r="E35" s="134">
        <f>G4</f>
        <v>0</v>
      </c>
    </row>
    <row r="36" spans="2:5" s="29" customFormat="1" ht="14.25">
      <c r="B36" s="37" t="str">
        <f t="shared" si="0"/>
        <v>ТАСК Універсал</v>
      </c>
      <c r="C36" s="38">
        <f t="shared" si="0"/>
        <v>-64.51378999999991</v>
      </c>
      <c r="D36" s="163">
        <f t="shared" si="0"/>
        <v>-0.06207125327948097</v>
      </c>
      <c r="E36" s="40">
        <f>G5</f>
        <v>0</v>
      </c>
    </row>
    <row r="37" spans="2:6" ht="14.25">
      <c r="B37" s="29"/>
      <c r="C37" s="164"/>
      <c r="D37" s="6"/>
      <c r="F37" s="19"/>
    </row>
    <row r="38" spans="2:6" ht="14.25">
      <c r="B38" s="29"/>
      <c r="C38" s="29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4" ht="14.25">
      <c r="B44" s="29"/>
      <c r="C44" s="29"/>
      <c r="D44" s="6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27</v>
      </c>
      <c r="B1" s="68" t="s">
        <v>93</v>
      </c>
      <c r="C1" s="10"/>
      <c r="D1" s="10"/>
    </row>
    <row r="2" spans="1:4" ht="14.25">
      <c r="A2" s="27" t="s">
        <v>122</v>
      </c>
      <c r="B2" s="144">
        <v>-0.06207125327948748</v>
      </c>
      <c r="C2" s="10"/>
      <c r="D2" s="10"/>
    </row>
    <row r="3" spans="1:4" ht="14.25">
      <c r="A3" s="27" t="s">
        <v>87</v>
      </c>
      <c r="B3" s="144">
        <v>0.0656385749189341</v>
      </c>
      <c r="C3" s="10"/>
      <c r="D3" s="10"/>
    </row>
    <row r="4" spans="1:4" ht="14.25">
      <c r="A4" s="27" t="s">
        <v>32</v>
      </c>
      <c r="B4" s="145">
        <v>0.0017836608197233095</v>
      </c>
      <c r="C4" s="10"/>
      <c r="D4" s="10"/>
    </row>
    <row r="5" spans="1:4" ht="14.25">
      <c r="A5" s="27" t="s">
        <v>1</v>
      </c>
      <c r="B5" s="145">
        <v>0.014747960012716721</v>
      </c>
      <c r="C5" s="10"/>
      <c r="D5" s="10"/>
    </row>
    <row r="6" spans="1:4" ht="14.25">
      <c r="A6" s="27" t="s">
        <v>0</v>
      </c>
      <c r="B6" s="145">
        <v>0.0275066707258107</v>
      </c>
      <c r="C6" s="10"/>
      <c r="D6" s="10"/>
    </row>
    <row r="7" spans="1:4" ht="14.25">
      <c r="A7" s="27" t="s">
        <v>33</v>
      </c>
      <c r="B7" s="145">
        <v>-0.0034352684034765213</v>
      </c>
      <c r="C7" s="10"/>
      <c r="D7" s="10"/>
    </row>
    <row r="8" spans="1:4" ht="14.25">
      <c r="A8" s="27" t="s">
        <v>34</v>
      </c>
      <c r="B8" s="145">
        <v>0.013093123815634877</v>
      </c>
      <c r="C8" s="10"/>
      <c r="D8" s="10"/>
    </row>
    <row r="9" spans="1:4" ht="14.25">
      <c r="A9" s="27" t="s">
        <v>35</v>
      </c>
      <c r="B9" s="145">
        <v>0.012712328767123289</v>
      </c>
      <c r="C9" s="10"/>
      <c r="D9" s="10"/>
    </row>
    <row r="10" spans="1:4" ht="15" thickBot="1">
      <c r="A10" s="80" t="s">
        <v>120</v>
      </c>
      <c r="B10" s="146">
        <v>-0.00356689646980779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2"/>
  <sheetViews>
    <sheetView zoomScale="85" zoomScaleNormal="85" workbookViewId="0" topLeftCell="A1">
      <selection activeCell="C19" sqref="C19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2.875" style="20" bestFit="1" customWidth="1"/>
    <col min="8" max="8" width="29.375" style="20" bestFit="1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1" t="s">
        <v>111</v>
      </c>
      <c r="B1" s="171"/>
      <c r="C1" s="171"/>
      <c r="D1" s="171"/>
      <c r="E1" s="171"/>
      <c r="F1" s="171"/>
      <c r="G1" s="171"/>
      <c r="H1" s="171"/>
      <c r="I1" s="13"/>
    </row>
    <row r="2" spans="1:9" ht="30.75" thickBot="1">
      <c r="A2" s="15" t="s">
        <v>43</v>
      </c>
      <c r="B2" s="16" t="s">
        <v>94</v>
      </c>
      <c r="C2" s="17" t="s">
        <v>44</v>
      </c>
      <c r="D2" s="17" t="s">
        <v>45</v>
      </c>
      <c r="E2" s="17" t="s">
        <v>46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86" t="s">
        <v>79</v>
      </c>
      <c r="C3" s="87">
        <v>30935373.48</v>
      </c>
      <c r="D3" s="88">
        <v>48785</v>
      </c>
      <c r="E3" s="87">
        <v>634.1165005636979</v>
      </c>
      <c r="F3" s="88">
        <v>100</v>
      </c>
      <c r="G3" s="86" t="s">
        <v>107</v>
      </c>
      <c r="H3" s="89" t="s">
        <v>80</v>
      </c>
      <c r="I3" s="19"/>
    </row>
    <row r="4" spans="1:9" ht="14.25">
      <c r="A4" s="21">
        <v>2</v>
      </c>
      <c r="B4" s="86" t="s">
        <v>62</v>
      </c>
      <c r="C4" s="87">
        <v>12862890.99</v>
      </c>
      <c r="D4" s="88">
        <v>8535393</v>
      </c>
      <c r="E4" s="87">
        <v>1.50700629601941</v>
      </c>
      <c r="F4" s="88">
        <v>1</v>
      </c>
      <c r="G4" s="86" t="s">
        <v>21</v>
      </c>
      <c r="H4" s="89" t="s">
        <v>51</v>
      </c>
      <c r="I4" s="19"/>
    </row>
    <row r="5" spans="1:9" ht="14.25" customHeight="1">
      <c r="A5" s="21">
        <v>3</v>
      </c>
      <c r="B5" s="86" t="s">
        <v>84</v>
      </c>
      <c r="C5" s="87">
        <v>7136327.83</v>
      </c>
      <c r="D5" s="88">
        <v>2094</v>
      </c>
      <c r="E5" s="87">
        <v>3407.988457497612</v>
      </c>
      <c r="F5" s="88">
        <v>1000</v>
      </c>
      <c r="G5" s="86" t="s">
        <v>19</v>
      </c>
      <c r="H5" s="89" t="s">
        <v>48</v>
      </c>
      <c r="I5" s="19"/>
    </row>
    <row r="6" spans="1:9" ht="14.25">
      <c r="A6" s="21">
        <v>4</v>
      </c>
      <c r="B6" s="86" t="s">
        <v>81</v>
      </c>
      <c r="C6" s="87">
        <v>5627987.73</v>
      </c>
      <c r="D6" s="88">
        <v>4440</v>
      </c>
      <c r="E6" s="87">
        <v>1267.564804054054</v>
      </c>
      <c r="F6" s="88">
        <v>1000</v>
      </c>
      <c r="G6" s="86" t="s">
        <v>107</v>
      </c>
      <c r="H6" s="89" t="s">
        <v>80</v>
      </c>
      <c r="I6" s="19"/>
    </row>
    <row r="7" spans="1:9" ht="14.25" customHeight="1">
      <c r="A7" s="21">
        <v>5</v>
      </c>
      <c r="B7" s="86" t="s">
        <v>63</v>
      </c>
      <c r="C7" s="87">
        <v>5292101.1901</v>
      </c>
      <c r="D7" s="88">
        <v>3571</v>
      </c>
      <c r="E7" s="87">
        <v>1481.9661691683002</v>
      </c>
      <c r="F7" s="88">
        <v>1000</v>
      </c>
      <c r="G7" s="86" t="s">
        <v>82</v>
      </c>
      <c r="H7" s="89" t="s">
        <v>92</v>
      </c>
      <c r="I7" s="19"/>
    </row>
    <row r="8" spans="1:9" ht="14.25">
      <c r="A8" s="21">
        <v>6</v>
      </c>
      <c r="B8" s="86" t="s">
        <v>20</v>
      </c>
      <c r="C8" s="87">
        <v>4930660.94</v>
      </c>
      <c r="D8" s="88">
        <v>1392</v>
      </c>
      <c r="E8" s="87">
        <v>3542.141479885058</v>
      </c>
      <c r="F8" s="88">
        <v>1000</v>
      </c>
      <c r="G8" s="86" t="s">
        <v>21</v>
      </c>
      <c r="H8" s="89" t="s">
        <v>51</v>
      </c>
      <c r="I8" s="19"/>
    </row>
    <row r="9" spans="1:9" ht="14.25">
      <c r="A9" s="21">
        <v>7</v>
      </c>
      <c r="B9" s="86" t="s">
        <v>66</v>
      </c>
      <c r="C9" s="87">
        <v>4165986.23</v>
      </c>
      <c r="D9" s="88">
        <v>1256</v>
      </c>
      <c r="E9" s="87">
        <v>3316.8680175159234</v>
      </c>
      <c r="F9" s="88">
        <v>1000</v>
      </c>
      <c r="G9" s="86" t="s">
        <v>47</v>
      </c>
      <c r="H9" s="89" t="s">
        <v>65</v>
      </c>
      <c r="I9" s="19"/>
    </row>
    <row r="10" spans="1:9" ht="14.25">
      <c r="A10" s="21">
        <v>8</v>
      </c>
      <c r="B10" s="86" t="s">
        <v>64</v>
      </c>
      <c r="C10" s="87">
        <v>3180002.14</v>
      </c>
      <c r="D10" s="88">
        <v>678</v>
      </c>
      <c r="E10" s="87">
        <v>4690.268643067847</v>
      </c>
      <c r="F10" s="88">
        <v>1000</v>
      </c>
      <c r="G10" s="86" t="s">
        <v>18</v>
      </c>
      <c r="H10" s="89" t="s">
        <v>65</v>
      </c>
      <c r="I10" s="19"/>
    </row>
    <row r="11" spans="1:9" ht="14.25">
      <c r="A11" s="21">
        <v>9</v>
      </c>
      <c r="B11" s="86" t="s">
        <v>115</v>
      </c>
      <c r="C11" s="87">
        <v>2778470.46</v>
      </c>
      <c r="D11" s="88">
        <v>11786</v>
      </c>
      <c r="E11" s="87">
        <v>235.74329373833362</v>
      </c>
      <c r="F11" s="88">
        <v>100</v>
      </c>
      <c r="G11" s="86" t="s">
        <v>107</v>
      </c>
      <c r="H11" s="89" t="s">
        <v>80</v>
      </c>
      <c r="I11" s="19"/>
    </row>
    <row r="12" spans="1:9" ht="14.25">
      <c r="A12" s="21">
        <v>10</v>
      </c>
      <c r="B12" s="86" t="s">
        <v>86</v>
      </c>
      <c r="C12" s="87">
        <v>1736412.42</v>
      </c>
      <c r="D12" s="88">
        <v>599</v>
      </c>
      <c r="E12" s="87">
        <v>2898.852120200334</v>
      </c>
      <c r="F12" s="88">
        <v>1000</v>
      </c>
      <c r="G12" s="86" t="s">
        <v>19</v>
      </c>
      <c r="H12" s="89" t="s">
        <v>48</v>
      </c>
      <c r="I12" s="19"/>
    </row>
    <row r="13" spans="1:9" ht="14.25">
      <c r="A13" s="21">
        <v>11</v>
      </c>
      <c r="B13" s="86" t="s">
        <v>75</v>
      </c>
      <c r="C13" s="87">
        <v>1244404.07</v>
      </c>
      <c r="D13" s="88">
        <v>924</v>
      </c>
      <c r="E13" s="87">
        <v>1346.7576515151516</v>
      </c>
      <c r="F13" s="88">
        <v>1000</v>
      </c>
      <c r="G13" s="86" t="s">
        <v>76</v>
      </c>
      <c r="H13" s="89" t="s">
        <v>77</v>
      </c>
      <c r="I13" s="19"/>
    </row>
    <row r="14" spans="1:9" ht="14.25">
      <c r="A14" s="21">
        <v>12</v>
      </c>
      <c r="B14" s="86" t="s">
        <v>83</v>
      </c>
      <c r="C14" s="87">
        <v>1200120.59</v>
      </c>
      <c r="D14" s="88">
        <v>1380</v>
      </c>
      <c r="E14" s="87">
        <v>869.6526014492754</v>
      </c>
      <c r="F14" s="88">
        <v>1000</v>
      </c>
      <c r="G14" s="86" t="s">
        <v>19</v>
      </c>
      <c r="H14" s="89" t="s">
        <v>48</v>
      </c>
      <c r="I14" s="19"/>
    </row>
    <row r="15" spans="1:9" ht="14.25">
      <c r="A15" s="21">
        <v>13</v>
      </c>
      <c r="B15" s="86" t="s">
        <v>22</v>
      </c>
      <c r="C15" s="87">
        <v>1121976.04</v>
      </c>
      <c r="D15" s="88">
        <v>953</v>
      </c>
      <c r="E15" s="87">
        <v>1177.3095907660022</v>
      </c>
      <c r="F15" s="88">
        <v>1000</v>
      </c>
      <c r="G15" s="86" t="s">
        <v>23</v>
      </c>
      <c r="H15" s="89" t="s">
        <v>37</v>
      </c>
      <c r="I15" s="19"/>
    </row>
    <row r="16" spans="1:9" ht="14.25">
      <c r="A16" s="21">
        <v>14</v>
      </c>
      <c r="B16" s="86" t="s">
        <v>85</v>
      </c>
      <c r="C16" s="87">
        <v>1121166.61</v>
      </c>
      <c r="D16" s="88">
        <v>379</v>
      </c>
      <c r="E16" s="87">
        <v>2958.223245382586</v>
      </c>
      <c r="F16" s="88">
        <v>1000</v>
      </c>
      <c r="G16" s="86" t="s">
        <v>19</v>
      </c>
      <c r="H16" s="89" t="s">
        <v>48</v>
      </c>
      <c r="I16" s="19"/>
    </row>
    <row r="17" spans="1:9" ht="14.25">
      <c r="A17" s="21">
        <v>15</v>
      </c>
      <c r="B17" s="86" t="s">
        <v>25</v>
      </c>
      <c r="C17" s="87">
        <v>828810.02</v>
      </c>
      <c r="D17" s="88">
        <v>7715</v>
      </c>
      <c r="E17" s="87">
        <v>107.428388852884</v>
      </c>
      <c r="F17" s="88">
        <v>100</v>
      </c>
      <c r="G17" s="86" t="s">
        <v>49</v>
      </c>
      <c r="H17" s="89" t="s">
        <v>110</v>
      </c>
      <c r="I17" s="19"/>
    </row>
    <row r="18" spans="1:9" ht="14.25">
      <c r="A18" s="21">
        <v>16</v>
      </c>
      <c r="B18" s="86" t="s">
        <v>89</v>
      </c>
      <c r="C18" s="87">
        <v>442020.8999</v>
      </c>
      <c r="D18" s="88">
        <v>8840</v>
      </c>
      <c r="E18" s="87">
        <v>50.00236424208145</v>
      </c>
      <c r="F18" s="88">
        <v>100</v>
      </c>
      <c r="G18" s="86" t="s">
        <v>90</v>
      </c>
      <c r="H18" s="89" t="s">
        <v>91</v>
      </c>
      <c r="I18" s="19"/>
    </row>
    <row r="19" spans="1:8" ht="15" customHeight="1" thickBot="1">
      <c r="A19" s="172" t="s">
        <v>52</v>
      </c>
      <c r="B19" s="173"/>
      <c r="C19" s="101">
        <f>SUM(C3:C18)</f>
        <v>84604711.64</v>
      </c>
      <c r="D19" s="102">
        <f>SUM(D3:D18)</f>
        <v>8630185</v>
      </c>
      <c r="E19" s="57" t="s">
        <v>53</v>
      </c>
      <c r="F19" s="57" t="s">
        <v>53</v>
      </c>
      <c r="G19" s="57" t="s">
        <v>53</v>
      </c>
      <c r="H19" s="57" t="s">
        <v>53</v>
      </c>
    </row>
    <row r="20" spans="1:8" ht="15" customHeight="1" thickBot="1">
      <c r="A20" s="174" t="s">
        <v>108</v>
      </c>
      <c r="B20" s="174"/>
      <c r="C20" s="174"/>
      <c r="D20" s="174"/>
      <c r="E20" s="174"/>
      <c r="F20" s="174"/>
      <c r="G20" s="174"/>
      <c r="H20" s="174"/>
    </row>
    <row r="22" spans="2:4" ht="14.25">
      <c r="B22" s="20" t="s">
        <v>58</v>
      </c>
      <c r="C22" s="23">
        <f>C19-SUM(C3:C12)</f>
        <v>5958498.2299000025</v>
      </c>
      <c r="D22" s="131">
        <f>C22/$C$19</f>
        <v>0.07042749882836197</v>
      </c>
    </row>
    <row r="23" spans="2:8" ht="14.25">
      <c r="B23" s="86" t="str">
        <f aca="true" t="shared" si="0" ref="B23:C32">B3</f>
        <v>КІНТО-Класичний</v>
      </c>
      <c r="C23" s="87">
        <f t="shared" si="0"/>
        <v>30935373.48</v>
      </c>
      <c r="D23" s="131">
        <f>C23/$C$19</f>
        <v>0.36564598921668284</v>
      </c>
      <c r="H23" s="19"/>
    </row>
    <row r="24" spans="2:8" ht="14.25">
      <c r="B24" s="86" t="str">
        <f t="shared" si="0"/>
        <v>ОТП Фонд Акцій</v>
      </c>
      <c r="C24" s="87">
        <f t="shared" si="0"/>
        <v>12862890.99</v>
      </c>
      <c r="D24" s="131">
        <f aca="true" t="shared" si="1" ref="D24:D32">C24/$C$19</f>
        <v>0.1520351614072353</v>
      </c>
      <c r="H24" s="19"/>
    </row>
    <row r="25" spans="2:8" ht="14.25">
      <c r="B25" s="86" t="str">
        <f t="shared" si="0"/>
        <v>УНIВЕР.УА/Михайло Грушевський: Фонд Державних Паперiв</v>
      </c>
      <c r="C25" s="87">
        <f t="shared" si="0"/>
        <v>7136327.83</v>
      </c>
      <c r="D25" s="131">
        <f t="shared" si="1"/>
        <v>0.0843490591914746</v>
      </c>
      <c r="H25" s="19"/>
    </row>
    <row r="26" spans="2:8" ht="14.25">
      <c r="B26" s="86" t="str">
        <f t="shared" si="0"/>
        <v>КІНТО-Еквіті</v>
      </c>
      <c r="C26" s="87">
        <f t="shared" si="0"/>
        <v>5627987.73</v>
      </c>
      <c r="D26" s="131">
        <f t="shared" si="1"/>
        <v>0.06652097289743804</v>
      </c>
      <c r="H26" s="19"/>
    </row>
    <row r="27" spans="2:8" ht="14.25">
      <c r="B27" s="86" t="str">
        <f t="shared" si="0"/>
        <v>Софіївський</v>
      </c>
      <c r="C27" s="87">
        <f t="shared" si="0"/>
        <v>5292101.1901</v>
      </c>
      <c r="D27" s="131">
        <f t="shared" si="1"/>
        <v>0.06255090393332141</v>
      </c>
      <c r="H27" s="19"/>
    </row>
    <row r="28" spans="2:8" ht="14.25">
      <c r="B28" s="86" t="str">
        <f t="shared" si="0"/>
        <v>ОТП Класичний</v>
      </c>
      <c r="C28" s="87">
        <f t="shared" si="0"/>
        <v>4930660.94</v>
      </c>
      <c r="D28" s="131">
        <f t="shared" si="1"/>
        <v>0.0582787984785099</v>
      </c>
      <c r="H28" s="19"/>
    </row>
    <row r="29" spans="2:8" ht="14.25">
      <c r="B29" s="86" t="str">
        <f t="shared" si="0"/>
        <v>Альтус-Депозит</v>
      </c>
      <c r="C29" s="87">
        <f t="shared" si="0"/>
        <v>4165986.23</v>
      </c>
      <c r="D29" s="131">
        <f t="shared" si="1"/>
        <v>0.04924059368852427</v>
      </c>
      <c r="H29" s="19"/>
    </row>
    <row r="30" spans="2:8" ht="14.25">
      <c r="B30" s="86" t="str">
        <f t="shared" si="0"/>
        <v>Альтус-Збалансований</v>
      </c>
      <c r="C30" s="87">
        <f t="shared" si="0"/>
        <v>3180002.14</v>
      </c>
      <c r="D30" s="131">
        <f t="shared" si="1"/>
        <v>0.03758658446270901</v>
      </c>
      <c r="H30" s="19"/>
    </row>
    <row r="31" spans="2:4" ht="14.25">
      <c r="B31" s="86" t="str">
        <f t="shared" si="0"/>
        <v>КІНТО-Казначейський</v>
      </c>
      <c r="C31" s="87">
        <f t="shared" si="0"/>
        <v>2778470.46</v>
      </c>
      <c r="D31" s="131">
        <f t="shared" si="1"/>
        <v>0.03284061142862374</v>
      </c>
    </row>
    <row r="32" spans="2:4" ht="14.25">
      <c r="B32" s="86" t="str">
        <f t="shared" si="0"/>
        <v>УНІВЕР.УА/Володимир Великий: Фонд Збалансований</v>
      </c>
      <c r="C32" s="87">
        <f t="shared" si="0"/>
        <v>1736412.42</v>
      </c>
      <c r="D32" s="131">
        <f t="shared" si="1"/>
        <v>0.020523826467118964</v>
      </c>
    </row>
  </sheetData>
  <mergeCells count="3">
    <mergeCell ref="A1:H1"/>
    <mergeCell ref="A19:B19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5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6384" width="9.125" style="32" customWidth="1"/>
  </cols>
  <sheetData>
    <row r="1" spans="1:10" s="14" customFormat="1" ht="16.5" thickBot="1">
      <c r="A1" s="175" t="s">
        <v>100</v>
      </c>
      <c r="B1" s="175"/>
      <c r="C1" s="175"/>
      <c r="D1" s="175"/>
      <c r="E1" s="175"/>
      <c r="F1" s="175"/>
      <c r="G1" s="175"/>
      <c r="H1" s="175"/>
      <c r="I1" s="175"/>
      <c r="J1" s="104"/>
    </row>
    <row r="2" spans="1:10" s="20" customFormat="1" ht="15.75" customHeight="1" thickBot="1">
      <c r="A2" s="176" t="s">
        <v>43</v>
      </c>
      <c r="B2" s="105"/>
      <c r="C2" s="106"/>
      <c r="D2" s="107"/>
      <c r="E2" s="178" t="s">
        <v>71</v>
      </c>
      <c r="F2" s="178"/>
      <c r="G2" s="178"/>
      <c r="H2" s="178"/>
      <c r="I2" s="178"/>
      <c r="J2" s="178"/>
    </row>
    <row r="3" spans="1:10" s="22" customFormat="1" ht="75.75" thickBot="1">
      <c r="A3" s="177"/>
      <c r="B3" s="108" t="s">
        <v>27</v>
      </c>
      <c r="C3" s="26" t="s">
        <v>13</v>
      </c>
      <c r="D3" s="26" t="s">
        <v>14</v>
      </c>
      <c r="E3" s="17" t="s">
        <v>101</v>
      </c>
      <c r="F3" s="17" t="s">
        <v>119</v>
      </c>
      <c r="G3" s="17" t="s">
        <v>114</v>
      </c>
      <c r="H3" s="17" t="s">
        <v>95</v>
      </c>
      <c r="I3" s="17" t="s">
        <v>54</v>
      </c>
      <c r="J3" s="18" t="s">
        <v>102</v>
      </c>
    </row>
    <row r="4" spans="1:10" s="20" customFormat="1" ht="14.25" collapsed="1">
      <c r="A4" s="21">
        <v>1</v>
      </c>
      <c r="B4" s="152" t="s">
        <v>79</v>
      </c>
      <c r="C4" s="153">
        <v>38118</v>
      </c>
      <c r="D4" s="153">
        <v>38182</v>
      </c>
      <c r="E4" s="154">
        <v>0.0027469387760421515</v>
      </c>
      <c r="F4" s="154" t="s">
        <v>24</v>
      </c>
      <c r="G4" s="154">
        <v>0.008251599990445113</v>
      </c>
      <c r="H4" s="154">
        <v>0.05943850385148286</v>
      </c>
      <c r="I4" s="154">
        <v>5.341165005638288</v>
      </c>
      <c r="J4" s="155">
        <v>0.13373993214466284</v>
      </c>
    </row>
    <row r="5" spans="1:10" s="20" customFormat="1" ht="14.25" collapsed="1">
      <c r="A5" s="21">
        <v>2</v>
      </c>
      <c r="B5" s="152" t="s">
        <v>64</v>
      </c>
      <c r="C5" s="153">
        <v>38828</v>
      </c>
      <c r="D5" s="153">
        <v>39028</v>
      </c>
      <c r="E5" s="154">
        <v>0.008581756314835154</v>
      </c>
      <c r="F5" s="154">
        <v>0.015516516692866356</v>
      </c>
      <c r="G5" s="154">
        <v>0.03670480560896294</v>
      </c>
      <c r="H5" s="154">
        <v>0.08054086520471881</v>
      </c>
      <c r="I5" s="154">
        <v>3.690268643067985</v>
      </c>
      <c r="J5" s="155">
        <v>0.1327675786718565</v>
      </c>
    </row>
    <row r="6" spans="1:10" s="20" customFormat="1" ht="14.25" collapsed="1">
      <c r="A6" s="21">
        <v>3</v>
      </c>
      <c r="B6" s="152" t="s">
        <v>86</v>
      </c>
      <c r="C6" s="153">
        <v>38919</v>
      </c>
      <c r="D6" s="153">
        <v>39092</v>
      </c>
      <c r="E6" s="154">
        <v>0.010249722173923947</v>
      </c>
      <c r="F6" s="154">
        <v>0.034808025935593845</v>
      </c>
      <c r="G6" s="154">
        <v>0.07119016336202244</v>
      </c>
      <c r="H6" s="154">
        <v>0.1634135693090164</v>
      </c>
      <c r="I6" s="154">
        <v>1.898852120200262</v>
      </c>
      <c r="J6" s="155">
        <v>0.09098665388502858</v>
      </c>
    </row>
    <row r="7" spans="1:10" s="20" customFormat="1" ht="14.25" collapsed="1">
      <c r="A7" s="21">
        <v>4</v>
      </c>
      <c r="B7" s="152" t="s">
        <v>83</v>
      </c>
      <c r="C7" s="153">
        <v>38919</v>
      </c>
      <c r="D7" s="153">
        <v>39092</v>
      </c>
      <c r="E7" s="154">
        <v>0.008946845117848268</v>
      </c>
      <c r="F7" s="154">
        <v>0.0008348806820994703</v>
      </c>
      <c r="G7" s="154">
        <v>0.027735801353383938</v>
      </c>
      <c r="H7" s="154">
        <v>0.15857245945477927</v>
      </c>
      <c r="I7" s="154">
        <v>-0.13034739855071653</v>
      </c>
      <c r="J7" s="155">
        <v>-0.011362089312127677</v>
      </c>
    </row>
    <row r="8" spans="1:10" s="20" customFormat="1" ht="14.25" collapsed="1">
      <c r="A8" s="21">
        <v>5</v>
      </c>
      <c r="B8" s="152" t="s">
        <v>89</v>
      </c>
      <c r="C8" s="153">
        <v>38968</v>
      </c>
      <c r="D8" s="153">
        <v>39140</v>
      </c>
      <c r="E8" s="154">
        <v>-0.005376428771187047</v>
      </c>
      <c r="F8" s="154">
        <v>-0.009995105085087275</v>
      </c>
      <c r="G8" s="154">
        <v>-0.0414161093208979</v>
      </c>
      <c r="H8" s="154">
        <v>-0.3781462662012053</v>
      </c>
      <c r="I8" s="154">
        <v>-0.4999763575791897</v>
      </c>
      <c r="J8" s="155">
        <v>-0.05571420848188924</v>
      </c>
    </row>
    <row r="9" spans="1:10" s="20" customFormat="1" ht="14.25" collapsed="1">
      <c r="A9" s="21">
        <v>6</v>
      </c>
      <c r="B9" s="152" t="s">
        <v>20</v>
      </c>
      <c r="C9" s="153">
        <v>39413</v>
      </c>
      <c r="D9" s="153">
        <v>39589</v>
      </c>
      <c r="E9" s="154">
        <v>0.013699131722436642</v>
      </c>
      <c r="F9" s="154">
        <v>0.03981809708042694</v>
      </c>
      <c r="G9" s="154">
        <v>0.07920544827549425</v>
      </c>
      <c r="H9" s="154">
        <v>0.15514991245588106</v>
      </c>
      <c r="I9" s="154">
        <v>2.5421414798843083</v>
      </c>
      <c r="J9" s="155">
        <v>0.12350677322776327</v>
      </c>
    </row>
    <row r="10" spans="1:10" s="20" customFormat="1" ht="14.25" collapsed="1">
      <c r="A10" s="21">
        <v>7</v>
      </c>
      <c r="B10" s="152" t="s">
        <v>22</v>
      </c>
      <c r="C10" s="153">
        <v>39429</v>
      </c>
      <c r="D10" s="153">
        <v>39618</v>
      </c>
      <c r="E10" s="154">
        <v>-0.04261385991949351</v>
      </c>
      <c r="F10" s="154">
        <v>-0.043124959308530664</v>
      </c>
      <c r="G10" s="154">
        <v>-0.05956117761481339</v>
      </c>
      <c r="H10" s="154">
        <v>-0.011916266162427136</v>
      </c>
      <c r="I10" s="154">
        <v>0.1773095907659772</v>
      </c>
      <c r="J10" s="155">
        <v>0.0152561494110659</v>
      </c>
    </row>
    <row r="11" spans="1:10" s="20" customFormat="1" ht="14.25" collapsed="1">
      <c r="A11" s="21">
        <v>8</v>
      </c>
      <c r="B11" s="152" t="s">
        <v>25</v>
      </c>
      <c r="C11" s="153">
        <v>39560</v>
      </c>
      <c r="D11" s="153">
        <v>39770</v>
      </c>
      <c r="E11" s="154">
        <v>0.009802564304103534</v>
      </c>
      <c r="F11" s="154" t="s">
        <v>24</v>
      </c>
      <c r="G11" s="154">
        <v>0.03492151730130466</v>
      </c>
      <c r="H11" s="154">
        <v>-0.048556680573619615</v>
      </c>
      <c r="I11" s="154">
        <v>0.07428388852874934</v>
      </c>
      <c r="J11" s="155">
        <v>0.006937465422380162</v>
      </c>
    </row>
    <row r="12" spans="1:10" s="20" customFormat="1" ht="14.25" collapsed="1">
      <c r="A12" s="21">
        <v>9</v>
      </c>
      <c r="B12" s="152" t="s">
        <v>81</v>
      </c>
      <c r="C12" s="153">
        <v>39884</v>
      </c>
      <c r="D12" s="153">
        <v>40001</v>
      </c>
      <c r="E12" s="154">
        <v>-0.007474257149579611</v>
      </c>
      <c r="F12" s="154">
        <v>-0.014157845547203785</v>
      </c>
      <c r="G12" s="154">
        <v>-0.022608472743929076</v>
      </c>
      <c r="H12" s="154">
        <v>0.023751700582180568</v>
      </c>
      <c r="I12" s="154">
        <v>0.2675648040540213</v>
      </c>
      <c r="J12" s="155">
        <v>0.024663137906938193</v>
      </c>
    </row>
    <row r="13" spans="1:10" s="20" customFormat="1" ht="14.25" collapsed="1">
      <c r="A13" s="21">
        <v>10</v>
      </c>
      <c r="B13" s="152" t="s">
        <v>62</v>
      </c>
      <c r="C13" s="153">
        <v>40253</v>
      </c>
      <c r="D13" s="153">
        <v>40366</v>
      </c>
      <c r="E13" s="154">
        <v>0.0676839858303131</v>
      </c>
      <c r="F13" s="154">
        <v>0.07694618667673203</v>
      </c>
      <c r="G13" s="154">
        <v>0.10978478200567565</v>
      </c>
      <c r="H13" s="154">
        <v>0.19459931219675086</v>
      </c>
      <c r="I13" s="154">
        <v>0.5070062960194242</v>
      </c>
      <c r="J13" s="155">
        <v>0.04809131260473132</v>
      </c>
    </row>
    <row r="14" spans="1:10" s="20" customFormat="1" ht="14.25" collapsed="1">
      <c r="A14" s="21">
        <v>11</v>
      </c>
      <c r="B14" s="152" t="s">
        <v>63</v>
      </c>
      <c r="C14" s="153">
        <v>40114</v>
      </c>
      <c r="D14" s="153">
        <v>40401</v>
      </c>
      <c r="E14" s="154">
        <v>0.03078001215941839</v>
      </c>
      <c r="F14" s="154">
        <v>-0.1276357552076558</v>
      </c>
      <c r="G14" s="154">
        <v>-0.12377340804201653</v>
      </c>
      <c r="H14" s="154">
        <v>-0.20949554382939706</v>
      </c>
      <c r="I14" s="154">
        <v>0.481966169168325</v>
      </c>
      <c r="J14" s="155">
        <v>0.04660543865434552</v>
      </c>
    </row>
    <row r="15" spans="1:10" s="20" customFormat="1" ht="14.25" collapsed="1">
      <c r="A15" s="21">
        <v>12</v>
      </c>
      <c r="B15" s="152" t="s">
        <v>66</v>
      </c>
      <c r="C15" s="153">
        <v>40226</v>
      </c>
      <c r="D15" s="153">
        <v>40430</v>
      </c>
      <c r="E15" s="154">
        <v>0.008758603370057072</v>
      </c>
      <c r="F15" s="154">
        <v>0.006613153748989076</v>
      </c>
      <c r="G15" s="154">
        <v>0.01508801006612881</v>
      </c>
      <c r="H15" s="154">
        <v>0.06398754653373095</v>
      </c>
      <c r="I15" s="154">
        <v>2.316868017515987</v>
      </c>
      <c r="J15" s="155">
        <v>0.1504294826714372</v>
      </c>
    </row>
    <row r="16" spans="1:10" s="20" customFormat="1" ht="14.25" collapsed="1">
      <c r="A16" s="21">
        <v>13</v>
      </c>
      <c r="B16" s="152" t="s">
        <v>85</v>
      </c>
      <c r="C16" s="153">
        <v>40427</v>
      </c>
      <c r="D16" s="153">
        <v>40543</v>
      </c>
      <c r="E16" s="154">
        <v>0.010009778400586589</v>
      </c>
      <c r="F16" s="154">
        <v>0.043293702597405836</v>
      </c>
      <c r="G16" s="154">
        <v>0.07662977218145794</v>
      </c>
      <c r="H16" s="154">
        <v>0.14639486629220166</v>
      </c>
      <c r="I16" s="154">
        <v>1.9582232453826403</v>
      </c>
      <c r="J16" s="155">
        <v>0.14056061416658006</v>
      </c>
    </row>
    <row r="17" spans="1:10" s="20" customFormat="1" ht="14.25" collapsed="1">
      <c r="A17" s="21">
        <v>14</v>
      </c>
      <c r="B17" s="152" t="s">
        <v>75</v>
      </c>
      <c r="C17" s="153">
        <v>40444</v>
      </c>
      <c r="D17" s="153">
        <v>40638</v>
      </c>
      <c r="E17" s="154">
        <v>-0.004736708247216614</v>
      </c>
      <c r="F17" s="154">
        <v>-0.006007595248695319</v>
      </c>
      <c r="G17" s="154">
        <v>-0.016464787894091226</v>
      </c>
      <c r="H17" s="154">
        <v>0.017269221495830323</v>
      </c>
      <c r="I17" s="154">
        <v>0.3467576515151438</v>
      </c>
      <c r="J17" s="155">
        <v>0.037979800802959485</v>
      </c>
    </row>
    <row r="18" spans="1:10" s="20" customFormat="1" ht="14.25" collapsed="1">
      <c r="A18" s="21">
        <v>15</v>
      </c>
      <c r="B18" s="152" t="s">
        <v>84</v>
      </c>
      <c r="C18" s="153">
        <v>40427</v>
      </c>
      <c r="D18" s="153">
        <v>40708</v>
      </c>
      <c r="E18" s="154">
        <v>0.010627323222347052</v>
      </c>
      <c r="F18" s="154">
        <v>0.038059051116329234</v>
      </c>
      <c r="G18" s="154">
        <v>0.0735056216334562</v>
      </c>
      <c r="H18" s="154">
        <v>0.14185290819003948</v>
      </c>
      <c r="I18" s="154">
        <v>2.4079884574976487</v>
      </c>
      <c r="J18" s="155">
        <v>0.1703532928592899</v>
      </c>
    </row>
    <row r="19" spans="1:10" s="20" customFormat="1" ht="14.25" collapsed="1">
      <c r="A19" s="21">
        <v>16</v>
      </c>
      <c r="B19" s="152" t="s">
        <v>115</v>
      </c>
      <c r="C19" s="153">
        <v>41026</v>
      </c>
      <c r="D19" s="153">
        <v>41242</v>
      </c>
      <c r="E19" s="154">
        <v>0.021764664309689374</v>
      </c>
      <c r="F19" s="154">
        <v>0.03620543099739382</v>
      </c>
      <c r="G19" s="154">
        <v>0.05851996329174103</v>
      </c>
      <c r="H19" s="154">
        <v>0.08476736018419406</v>
      </c>
      <c r="I19" s="154">
        <v>1.3574329373833454</v>
      </c>
      <c r="J19" s="155">
        <v>0.14504664036539028</v>
      </c>
    </row>
    <row r="20" spans="1:11" s="20" customFormat="1" ht="15.75" thickBot="1">
      <c r="A20" s="151"/>
      <c r="B20" s="156" t="s">
        <v>116</v>
      </c>
      <c r="C20" s="157" t="s">
        <v>53</v>
      </c>
      <c r="D20" s="157" t="s">
        <v>53</v>
      </c>
      <c r="E20" s="158">
        <f>AVERAGE(E4:E19)</f>
        <v>0.00896562947588278</v>
      </c>
      <c r="F20" s="158">
        <f>AVERAGE(F4:F19)</f>
        <v>0.00651241322361884</v>
      </c>
      <c r="G20" s="158">
        <f>AVERAGE(G4:G19)</f>
        <v>0.020482095590895304</v>
      </c>
      <c r="H20" s="158">
        <f>AVERAGE(H4:H19)</f>
        <v>0.04010146681150983</v>
      </c>
      <c r="I20" s="158">
        <f>AVERAGE(I4:I19)</f>
        <v>1.4210940344057623</v>
      </c>
      <c r="J20" s="157" t="s">
        <v>53</v>
      </c>
      <c r="K20" s="159"/>
    </row>
    <row r="21" spans="1:10" s="20" customFormat="1" ht="14.25">
      <c r="A21" s="179" t="s">
        <v>103</v>
      </c>
      <c r="B21" s="179"/>
      <c r="C21" s="179"/>
      <c r="D21" s="179"/>
      <c r="E21" s="179"/>
      <c r="F21" s="179"/>
      <c r="G21" s="179"/>
      <c r="H21" s="179"/>
      <c r="I21" s="179"/>
      <c r="J21" s="179"/>
    </row>
    <row r="22" s="20" customFormat="1" ht="14.25" collapsed="1"/>
    <row r="23" s="20" customFormat="1" ht="14.25" collapsed="1"/>
    <row r="24" s="20" customFormat="1" ht="14.25" collapsed="1"/>
    <row r="25" s="20" customFormat="1" ht="14.25" collapsed="1"/>
    <row r="26" s="20" customFormat="1" ht="14.25" collapsed="1"/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/>
    <row r="34" s="20" customFormat="1" ht="14.25"/>
    <row r="35" spans="3:8" s="29" customFormat="1" ht="14.25">
      <c r="C35" s="30"/>
      <c r="D35" s="30"/>
      <c r="E35" s="31"/>
      <c r="F35" s="31"/>
      <c r="G35" s="31"/>
      <c r="H35" s="31"/>
    </row>
    <row r="36" spans="3:8" s="29" customFormat="1" ht="14.25">
      <c r="C36" s="30"/>
      <c r="D36" s="30"/>
      <c r="E36" s="31"/>
      <c r="F36" s="31"/>
      <c r="G36" s="31"/>
      <c r="H36" s="31"/>
    </row>
    <row r="37" spans="3:8" s="29" customFormat="1" ht="14.25">
      <c r="C37" s="30"/>
      <c r="D37" s="30"/>
      <c r="E37" s="31"/>
      <c r="F37" s="31"/>
      <c r="G37" s="31"/>
      <c r="H37" s="31"/>
    </row>
    <row r="38" spans="3:8" s="29" customFormat="1" ht="14.25">
      <c r="C38" s="30"/>
      <c r="D38" s="30"/>
      <c r="E38" s="31"/>
      <c r="F38" s="31"/>
      <c r="G38" s="31"/>
      <c r="H38" s="31"/>
    </row>
    <row r="39" spans="3:8" s="29" customFormat="1" ht="14.25">
      <c r="C39" s="30"/>
      <c r="D39" s="30"/>
      <c r="E39" s="31"/>
      <c r="F39" s="31"/>
      <c r="G39" s="31"/>
      <c r="H39" s="31"/>
    </row>
    <row r="40" spans="3:8" s="29" customFormat="1" ht="14.25">
      <c r="C40" s="30"/>
      <c r="D40" s="30"/>
      <c r="E40" s="31"/>
      <c r="F40" s="31"/>
      <c r="G40" s="31"/>
      <c r="H40" s="31"/>
    </row>
    <row r="41" spans="3:8" s="29" customFormat="1" ht="14.25">
      <c r="C41" s="30"/>
      <c r="D41" s="30"/>
      <c r="E41" s="31"/>
      <c r="F41" s="31"/>
      <c r="G41" s="31"/>
      <c r="H41" s="31"/>
    </row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</sheetData>
  <mergeCells count="4">
    <mergeCell ref="A1:I1"/>
    <mergeCell ref="A2:A3"/>
    <mergeCell ref="E2:J2"/>
    <mergeCell ref="A21:J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6"/>
  <sheetViews>
    <sheetView tabSelected="1" zoomScale="75" zoomScaleNormal="7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0" t="s">
        <v>97</v>
      </c>
      <c r="B1" s="180"/>
      <c r="C1" s="180"/>
      <c r="D1" s="180"/>
      <c r="E1" s="180"/>
      <c r="F1" s="180"/>
      <c r="G1" s="180"/>
    </row>
    <row r="2" spans="1:7" ht="15.75" thickBot="1">
      <c r="A2" s="176" t="s">
        <v>43</v>
      </c>
      <c r="B2" s="93"/>
      <c r="C2" s="181" t="s">
        <v>28</v>
      </c>
      <c r="D2" s="182"/>
      <c r="E2" s="181" t="s">
        <v>29</v>
      </c>
      <c r="F2" s="182"/>
      <c r="G2" s="94"/>
    </row>
    <row r="3" spans="1:7" ht="45.75" thickBot="1">
      <c r="A3" s="177"/>
      <c r="B3" s="42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109</v>
      </c>
    </row>
    <row r="4" spans="1:8" ht="15" customHeight="1">
      <c r="A4" s="21">
        <v>1</v>
      </c>
      <c r="B4" s="37" t="s">
        <v>84</v>
      </c>
      <c r="C4" s="38">
        <v>95.27546999999974</v>
      </c>
      <c r="D4" s="99">
        <v>0.013531424725834554</v>
      </c>
      <c r="E4" s="39">
        <v>6</v>
      </c>
      <c r="F4" s="99">
        <v>0.0028735632183908046</v>
      </c>
      <c r="G4" s="40">
        <v>22.356223719053105</v>
      </c>
      <c r="H4" s="54"/>
    </row>
    <row r="5" spans="1:8" ht="14.25" customHeight="1">
      <c r="A5" s="21">
        <v>2</v>
      </c>
      <c r="B5" s="37" t="s">
        <v>79</v>
      </c>
      <c r="C5" s="38">
        <v>103.71617000000178</v>
      </c>
      <c r="D5" s="99">
        <v>0.0033639505316622174</v>
      </c>
      <c r="E5" s="39">
        <v>30</v>
      </c>
      <c r="F5" s="99">
        <v>0.0006153215054866168</v>
      </c>
      <c r="G5" s="40">
        <v>18.979836822093343</v>
      </c>
      <c r="H5" s="54"/>
    </row>
    <row r="6" spans="1:7" ht="14.25">
      <c r="A6" s="21">
        <v>3</v>
      </c>
      <c r="B6" s="37" t="s">
        <v>63</v>
      </c>
      <c r="C6" s="38">
        <v>158.02687000000012</v>
      </c>
      <c r="D6" s="99">
        <v>0.030780012159411455</v>
      </c>
      <c r="E6" s="39">
        <v>0</v>
      </c>
      <c r="F6" s="99">
        <v>0</v>
      </c>
      <c r="G6" s="40">
        <v>0</v>
      </c>
    </row>
    <row r="7" spans="1:7" ht="14.25">
      <c r="A7" s="21">
        <v>4</v>
      </c>
      <c r="B7" s="37" t="s">
        <v>20</v>
      </c>
      <c r="C7" s="38">
        <v>66.63295999999997</v>
      </c>
      <c r="D7" s="99">
        <v>0.013699131722511176</v>
      </c>
      <c r="E7" s="39">
        <v>0</v>
      </c>
      <c r="F7" s="99">
        <v>0</v>
      </c>
      <c r="G7" s="40">
        <v>0</v>
      </c>
    </row>
    <row r="8" spans="1:7" ht="14.25">
      <c r="A8" s="21">
        <v>5</v>
      </c>
      <c r="B8" s="37" t="s">
        <v>66</v>
      </c>
      <c r="C8" s="38">
        <v>36.17141000000015</v>
      </c>
      <c r="D8" s="99">
        <v>0.008758603370017484</v>
      </c>
      <c r="E8" s="39">
        <v>0</v>
      </c>
      <c r="F8" s="99">
        <v>0</v>
      </c>
      <c r="G8" s="40">
        <v>0</v>
      </c>
    </row>
    <row r="9" spans="1:7" ht="14.25">
      <c r="A9" s="21">
        <v>6</v>
      </c>
      <c r="B9" s="37" t="s">
        <v>64</v>
      </c>
      <c r="C9" s="38">
        <v>27.057800000000277</v>
      </c>
      <c r="D9" s="99">
        <v>0.008581756314797576</v>
      </c>
      <c r="E9" s="39">
        <v>0</v>
      </c>
      <c r="F9" s="99">
        <v>0</v>
      </c>
      <c r="G9" s="40">
        <v>0</v>
      </c>
    </row>
    <row r="10" spans="1:8" ht="14.25">
      <c r="A10" s="21">
        <v>7</v>
      </c>
      <c r="B10" s="37" t="s">
        <v>89</v>
      </c>
      <c r="C10" s="38">
        <v>-2.3893399999999674</v>
      </c>
      <c r="D10" s="99">
        <v>-0.005376428771167853</v>
      </c>
      <c r="E10" s="39">
        <v>0</v>
      </c>
      <c r="F10" s="99">
        <v>0</v>
      </c>
      <c r="G10" s="40">
        <v>0</v>
      </c>
      <c r="H10" s="54"/>
    </row>
    <row r="11" spans="1:7" ht="14.25">
      <c r="A11" s="21">
        <v>8</v>
      </c>
      <c r="B11" s="37" t="s">
        <v>81</v>
      </c>
      <c r="C11" s="38">
        <v>-42.381799999999814</v>
      </c>
      <c r="D11" s="99">
        <v>-0.007474257149515935</v>
      </c>
      <c r="E11" s="39">
        <v>0</v>
      </c>
      <c r="F11" s="99">
        <v>0</v>
      </c>
      <c r="G11" s="40">
        <v>0</v>
      </c>
    </row>
    <row r="12" spans="1:7" ht="14.25">
      <c r="A12" s="21">
        <v>9</v>
      </c>
      <c r="B12" s="37" t="s">
        <v>22</v>
      </c>
      <c r="C12" s="38">
        <v>-49.93985999999987</v>
      </c>
      <c r="D12" s="99">
        <v>-0.042613859919470226</v>
      </c>
      <c r="E12" s="39">
        <v>0</v>
      </c>
      <c r="F12" s="99">
        <v>0</v>
      </c>
      <c r="G12" s="40">
        <v>0</v>
      </c>
    </row>
    <row r="13" spans="1:7" ht="14.25">
      <c r="A13" s="21">
        <v>10</v>
      </c>
      <c r="B13" s="37" t="s">
        <v>83</v>
      </c>
      <c r="C13" s="38">
        <v>10.642080000000075</v>
      </c>
      <c r="D13" s="99">
        <v>0.008946845117866042</v>
      </c>
      <c r="E13" s="39">
        <v>0</v>
      </c>
      <c r="F13" s="99">
        <v>0</v>
      </c>
      <c r="G13" s="40">
        <v>-0.17965428108307435</v>
      </c>
    </row>
    <row r="14" spans="1:7" ht="14.25">
      <c r="A14" s="21">
        <v>11</v>
      </c>
      <c r="B14" s="37" t="s">
        <v>115</v>
      </c>
      <c r="C14" s="38">
        <v>45.80248999999976</v>
      </c>
      <c r="D14" s="99">
        <v>0.01676108861480151</v>
      </c>
      <c r="E14" s="39">
        <v>-58</v>
      </c>
      <c r="F14" s="99">
        <v>-0.004896994258696386</v>
      </c>
      <c r="G14" s="40">
        <v>-12.177777628167178</v>
      </c>
    </row>
    <row r="15" spans="1:7" ht="14.25">
      <c r="A15" s="21">
        <v>12</v>
      </c>
      <c r="B15" s="37" t="s">
        <v>25</v>
      </c>
      <c r="C15" s="38">
        <v>-8.976089999999967</v>
      </c>
      <c r="D15" s="99">
        <v>-0.010714059224495818</v>
      </c>
      <c r="E15" s="39">
        <v>-160</v>
      </c>
      <c r="F15" s="99">
        <v>-0.020317460317460317</v>
      </c>
      <c r="G15" s="40">
        <v>-17.399196647619025</v>
      </c>
    </row>
    <row r="16" spans="1:7" ht="14.25">
      <c r="A16" s="21">
        <v>13</v>
      </c>
      <c r="B16" s="37" t="s">
        <v>75</v>
      </c>
      <c r="C16" s="38">
        <v>-26.219939999999944</v>
      </c>
      <c r="D16" s="99">
        <v>-0.020635482875850854</v>
      </c>
      <c r="E16" s="39">
        <v>-15</v>
      </c>
      <c r="F16" s="99">
        <v>-0.01597444089456869</v>
      </c>
      <c r="G16" s="40">
        <v>-20.081476996805094</v>
      </c>
    </row>
    <row r="17" spans="1:7" ht="13.5" customHeight="1">
      <c r="A17" s="21">
        <v>14</v>
      </c>
      <c r="B17" s="37" t="s">
        <v>86</v>
      </c>
      <c r="C17" s="38">
        <v>-16.81612000000011</v>
      </c>
      <c r="D17" s="99">
        <v>-0.009591516232105206</v>
      </c>
      <c r="E17" s="39">
        <v>-12</v>
      </c>
      <c r="F17" s="99">
        <v>-0.019639934533551555</v>
      </c>
      <c r="G17" s="40">
        <v>-34.21356160067609</v>
      </c>
    </row>
    <row r="18" spans="1:7" ht="14.25">
      <c r="A18" s="21">
        <v>15</v>
      </c>
      <c r="B18" s="37" t="s">
        <v>85</v>
      </c>
      <c r="C18" s="38">
        <v>-24.035459999999965</v>
      </c>
      <c r="D18" s="99">
        <v>-0.02098796415902389</v>
      </c>
      <c r="E18" s="39">
        <v>-12</v>
      </c>
      <c r="F18" s="99">
        <v>-0.030690537084398978</v>
      </c>
      <c r="G18" s="40">
        <v>-35.21446588235291</v>
      </c>
    </row>
    <row r="19" spans="1:7" ht="14.25">
      <c r="A19" s="21">
        <v>16</v>
      </c>
      <c r="B19" s="37" t="s">
        <v>62</v>
      </c>
      <c r="C19" s="38">
        <v>693.7180199999996</v>
      </c>
      <c r="D19" s="99">
        <v>0.05700617632029595</v>
      </c>
      <c r="E19" s="39">
        <v>-86224</v>
      </c>
      <c r="F19" s="99">
        <v>-0.010000908182305012</v>
      </c>
      <c r="G19" s="40">
        <v>-120.17622811979106</v>
      </c>
    </row>
    <row r="20" spans="1:8" ht="15.75" thickBot="1">
      <c r="A20" s="92"/>
      <c r="B20" s="95" t="s">
        <v>52</v>
      </c>
      <c r="C20" s="96">
        <v>1066.2846600000018</v>
      </c>
      <c r="D20" s="100">
        <v>0.012764002131082523</v>
      </c>
      <c r="E20" s="97">
        <v>-86445</v>
      </c>
      <c r="F20" s="100">
        <v>-0.009917250129924065</v>
      </c>
      <c r="G20" s="98">
        <v>-198.10630061534798</v>
      </c>
      <c r="H20" s="54"/>
    </row>
    <row r="21" spans="2:8" ht="14.25">
      <c r="B21" s="69"/>
      <c r="C21" s="70"/>
      <c r="D21" s="71"/>
      <c r="E21" s="72"/>
      <c r="F21" s="71"/>
      <c r="G21" s="70"/>
      <c r="H21" s="54"/>
    </row>
    <row r="40" spans="2:5" ht="15">
      <c r="B40" s="61"/>
      <c r="C40" s="62"/>
      <c r="D40" s="63"/>
      <c r="E40" s="64"/>
    </row>
    <row r="41" spans="2:5" ht="15">
      <c r="B41" s="61"/>
      <c r="C41" s="62"/>
      <c r="D41" s="63"/>
      <c r="E41" s="64"/>
    </row>
    <row r="42" spans="2:5" ht="15">
      <c r="B42" s="61"/>
      <c r="C42" s="62"/>
      <c r="D42" s="63"/>
      <c r="E42" s="64"/>
    </row>
    <row r="43" spans="2:5" ht="15">
      <c r="B43" s="61"/>
      <c r="C43" s="62"/>
      <c r="D43" s="63"/>
      <c r="E43" s="64"/>
    </row>
    <row r="44" spans="2:5" ht="15">
      <c r="B44" s="61"/>
      <c r="C44" s="62"/>
      <c r="D44" s="63"/>
      <c r="E44" s="64"/>
    </row>
    <row r="45" spans="2:5" ht="15">
      <c r="B45" s="61"/>
      <c r="C45" s="62"/>
      <c r="D45" s="63"/>
      <c r="E45" s="64"/>
    </row>
    <row r="46" spans="2:5" ht="15.75" thickBot="1">
      <c r="B46" s="82"/>
      <c r="C46" s="82"/>
      <c r="D46" s="82"/>
      <c r="E46" s="82"/>
    </row>
    <row r="49" ht="14.25" customHeight="1"/>
    <row r="50" ht="14.25">
      <c r="F50" s="54"/>
    </row>
    <row r="52" ht="14.25">
      <c r="F52"/>
    </row>
    <row r="53" ht="14.25">
      <c r="F53"/>
    </row>
    <row r="54" spans="2:6" ht="30.75" thickBot="1">
      <c r="B54" s="42" t="s">
        <v>27</v>
      </c>
      <c r="C54" s="35" t="s">
        <v>59</v>
      </c>
      <c r="D54" s="35" t="s">
        <v>60</v>
      </c>
      <c r="E54" s="60" t="s">
        <v>56</v>
      </c>
      <c r="F54"/>
    </row>
    <row r="55" spans="2:5" ht="14.25">
      <c r="B55" s="37" t="str">
        <f aca="true" t="shared" si="0" ref="B55:D59">B4</f>
        <v>УНIВЕР.УА/Михайло Грушевський: Фонд Державних Паперiв</v>
      </c>
      <c r="C55" s="38">
        <f t="shared" si="0"/>
        <v>95.27546999999974</v>
      </c>
      <c r="D55" s="99">
        <f t="shared" si="0"/>
        <v>0.013531424725834554</v>
      </c>
      <c r="E55" s="40">
        <f>G4</f>
        <v>22.356223719053105</v>
      </c>
    </row>
    <row r="56" spans="2:5" ht="14.25">
      <c r="B56" s="37" t="str">
        <f t="shared" si="0"/>
        <v>КІНТО-Класичний</v>
      </c>
      <c r="C56" s="38">
        <f t="shared" si="0"/>
        <v>103.71617000000178</v>
      </c>
      <c r="D56" s="99">
        <f t="shared" si="0"/>
        <v>0.0033639505316622174</v>
      </c>
      <c r="E56" s="40">
        <f>G5</f>
        <v>18.979836822093343</v>
      </c>
    </row>
    <row r="57" spans="2:5" ht="14.25">
      <c r="B57" s="37" t="str">
        <f t="shared" si="0"/>
        <v>Софіївський</v>
      </c>
      <c r="C57" s="38">
        <f t="shared" si="0"/>
        <v>158.02687000000012</v>
      </c>
      <c r="D57" s="99">
        <f t="shared" si="0"/>
        <v>0.030780012159411455</v>
      </c>
      <c r="E57" s="40">
        <f>G6</f>
        <v>0</v>
      </c>
    </row>
    <row r="58" spans="2:5" ht="14.25">
      <c r="B58" s="37" t="str">
        <f t="shared" si="0"/>
        <v>ОТП Класичний</v>
      </c>
      <c r="C58" s="38">
        <f t="shared" si="0"/>
        <v>66.63295999999997</v>
      </c>
      <c r="D58" s="99">
        <f t="shared" si="0"/>
        <v>0.013699131722511176</v>
      </c>
      <c r="E58" s="40">
        <f>G7</f>
        <v>0</v>
      </c>
    </row>
    <row r="59" spans="2:5" ht="14.25">
      <c r="B59" s="127" t="str">
        <f t="shared" si="0"/>
        <v>Альтус-Депозит</v>
      </c>
      <c r="C59" s="128">
        <f t="shared" si="0"/>
        <v>36.17141000000015</v>
      </c>
      <c r="D59" s="129">
        <f t="shared" si="0"/>
        <v>0.008758603370017484</v>
      </c>
      <c r="E59" s="130">
        <f>G8</f>
        <v>0</v>
      </c>
    </row>
    <row r="60" spans="2:5" ht="14.25">
      <c r="B60" s="126" t="str">
        <f aca="true" t="shared" si="1" ref="B60:C63">B15</f>
        <v>Надбання</v>
      </c>
      <c r="C60" s="38">
        <f t="shared" si="1"/>
        <v>-8.976089999999967</v>
      </c>
      <c r="D60" s="99">
        <f aca="true" t="shared" si="2" ref="D60:E64">F15</f>
        <v>-0.020317460317460317</v>
      </c>
      <c r="E60" s="40">
        <f t="shared" si="2"/>
        <v>-17.399196647619025</v>
      </c>
    </row>
    <row r="61" spans="2:5" ht="14.25">
      <c r="B61" s="126" t="str">
        <f t="shared" si="1"/>
        <v>ВСІ</v>
      </c>
      <c r="C61" s="38">
        <f t="shared" si="1"/>
        <v>-26.219939999999944</v>
      </c>
      <c r="D61" s="99">
        <f t="shared" si="2"/>
        <v>-0.01597444089456869</v>
      </c>
      <c r="E61" s="40">
        <f t="shared" si="2"/>
        <v>-20.081476996805094</v>
      </c>
    </row>
    <row r="62" spans="2:5" ht="14.25">
      <c r="B62" s="126" t="str">
        <f t="shared" si="1"/>
        <v>УНІВЕР.УА/Володимир Великий: Фонд Збалансований</v>
      </c>
      <c r="C62" s="38">
        <f t="shared" si="1"/>
        <v>-16.81612000000011</v>
      </c>
      <c r="D62" s="99">
        <f t="shared" si="2"/>
        <v>-0.019639934533551555</v>
      </c>
      <c r="E62" s="40">
        <f t="shared" si="2"/>
        <v>-34.21356160067609</v>
      </c>
    </row>
    <row r="63" spans="2:5" ht="14.25">
      <c r="B63" s="126" t="str">
        <f t="shared" si="1"/>
        <v>УНIВЕР.УА/Тарас Шевченко: Фонд Заощаджень</v>
      </c>
      <c r="C63" s="38">
        <f t="shared" si="1"/>
        <v>-24.035459999999965</v>
      </c>
      <c r="D63" s="99">
        <f t="shared" si="2"/>
        <v>-0.030690537084398978</v>
      </c>
      <c r="E63" s="40">
        <f t="shared" si="2"/>
        <v>-35.21446588235291</v>
      </c>
    </row>
    <row r="64" spans="2:5" ht="14.25">
      <c r="B64" s="126" t="str">
        <f>B19</f>
        <v>ОТП Фонд Акцій</v>
      </c>
      <c r="C64" s="38">
        <f>C19</f>
        <v>693.7180199999996</v>
      </c>
      <c r="D64" s="99">
        <f t="shared" si="2"/>
        <v>-0.010000908182305012</v>
      </c>
      <c r="E64" s="40">
        <f t="shared" si="2"/>
        <v>-120.17622811979106</v>
      </c>
    </row>
    <row r="65" spans="2:5" ht="14.25">
      <c r="B65" s="137" t="s">
        <v>58</v>
      </c>
      <c r="C65" s="138">
        <f>C20-SUM(C55:C64)</f>
        <v>-11.208629999999403</v>
      </c>
      <c r="D65" s="139"/>
      <c r="E65" s="138">
        <f>G20-SUM(E55:E64)</f>
        <v>-12.357431909250266</v>
      </c>
    </row>
    <row r="66" spans="2:5" ht="15">
      <c r="B66" s="135" t="s">
        <v>52</v>
      </c>
      <c r="C66" s="136">
        <f>SUM(C55:C65)</f>
        <v>1066.2846600000018</v>
      </c>
      <c r="D66" s="136"/>
      <c r="E66" s="136">
        <f>SUM(E55:E65)</f>
        <v>-198.10630061534798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A20" sqref="A20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7" t="s">
        <v>27</v>
      </c>
      <c r="B1" s="68" t="s">
        <v>93</v>
      </c>
      <c r="C1" s="10"/>
    </row>
    <row r="2" spans="1:3" ht="14.25">
      <c r="A2" s="160" t="s">
        <v>22</v>
      </c>
      <c r="B2" s="161">
        <v>-0.04261385991949351</v>
      </c>
      <c r="C2" s="10"/>
    </row>
    <row r="3" spans="1:3" ht="14.25">
      <c r="A3" s="140" t="s">
        <v>81</v>
      </c>
      <c r="B3" s="147">
        <v>-0.007474257149579611</v>
      </c>
      <c r="C3" s="10"/>
    </row>
    <row r="4" spans="1:3" ht="14.25">
      <c r="A4" s="140" t="s">
        <v>89</v>
      </c>
      <c r="B4" s="147">
        <v>-0.005376428771187047</v>
      </c>
      <c r="C4" s="10"/>
    </row>
    <row r="5" spans="1:3" ht="14.25">
      <c r="A5" s="140" t="s">
        <v>75</v>
      </c>
      <c r="B5" s="148">
        <v>-0.004736708247216614</v>
      </c>
      <c r="C5" s="10"/>
    </row>
    <row r="6" spans="1:3" ht="14.25">
      <c r="A6" s="140" t="s">
        <v>79</v>
      </c>
      <c r="B6" s="148">
        <v>0.0027469387760421515</v>
      </c>
      <c r="C6" s="10"/>
    </row>
    <row r="7" spans="1:3" ht="14.25">
      <c r="A7" s="141" t="s">
        <v>64</v>
      </c>
      <c r="B7" s="149">
        <v>0.008581756314835154</v>
      </c>
      <c r="C7" s="10"/>
    </row>
    <row r="8" spans="1:3" ht="14.25">
      <c r="A8" s="140" t="s">
        <v>66</v>
      </c>
      <c r="B8" s="148">
        <v>0.008758603370057072</v>
      </c>
      <c r="C8" s="10"/>
    </row>
    <row r="9" spans="1:3" ht="14.25">
      <c r="A9" s="140" t="s">
        <v>83</v>
      </c>
      <c r="B9" s="148">
        <v>0.008946845117848268</v>
      </c>
      <c r="C9" s="10"/>
    </row>
    <row r="10" spans="1:3" ht="14.25">
      <c r="A10" s="140" t="s">
        <v>25</v>
      </c>
      <c r="B10" s="148">
        <v>0.009802564304103534</v>
      </c>
      <c r="C10" s="10"/>
    </row>
    <row r="11" spans="1:3" ht="14.25">
      <c r="A11" s="140" t="s">
        <v>85</v>
      </c>
      <c r="B11" s="148">
        <v>0.010009778400586589</v>
      </c>
      <c r="C11" s="10"/>
    </row>
    <row r="12" spans="1:3" ht="14.25">
      <c r="A12" s="140" t="s">
        <v>86</v>
      </c>
      <c r="B12" s="148">
        <v>0.010249722173923947</v>
      </c>
      <c r="C12" s="10"/>
    </row>
    <row r="13" spans="1:3" ht="14.25">
      <c r="A13" s="140" t="s">
        <v>84</v>
      </c>
      <c r="B13" s="148">
        <v>0.010627323222347052</v>
      </c>
      <c r="C13" s="10"/>
    </row>
    <row r="14" spans="1:3" ht="14.25">
      <c r="A14" s="140" t="s">
        <v>20</v>
      </c>
      <c r="B14" s="148">
        <v>0.013699131722436642</v>
      </c>
      <c r="C14" s="10"/>
    </row>
    <row r="15" spans="1:3" ht="14.25">
      <c r="A15" s="140" t="s">
        <v>115</v>
      </c>
      <c r="B15" s="148">
        <v>0.021764664309689374</v>
      </c>
      <c r="C15" s="10"/>
    </row>
    <row r="16" spans="1:3" ht="14.25">
      <c r="A16" s="141" t="s">
        <v>63</v>
      </c>
      <c r="B16" s="149">
        <v>0.03078001215941839</v>
      </c>
      <c r="C16" s="10"/>
    </row>
    <row r="17" spans="1:3" ht="14.25">
      <c r="A17" s="140" t="s">
        <v>62</v>
      </c>
      <c r="B17" s="148">
        <v>0.0676839858303131</v>
      </c>
      <c r="C17" s="10"/>
    </row>
    <row r="18" spans="1:3" ht="14.25">
      <c r="A18" s="142" t="s">
        <v>32</v>
      </c>
      <c r="B18" s="147">
        <v>0.00896562947588278</v>
      </c>
      <c r="C18" s="10"/>
    </row>
    <row r="19" spans="1:3" ht="14.25">
      <c r="A19" s="142" t="s">
        <v>1</v>
      </c>
      <c r="B19" s="147">
        <v>0.014747960012716721</v>
      </c>
      <c r="C19" s="10"/>
    </row>
    <row r="20" spans="1:3" ht="14.25">
      <c r="A20" s="142" t="s">
        <v>0</v>
      </c>
      <c r="B20" s="147">
        <v>0.0275066707258107</v>
      </c>
      <c r="C20" s="58"/>
    </row>
    <row r="21" spans="1:3" ht="14.25">
      <c r="A21" s="142" t="s">
        <v>33</v>
      </c>
      <c r="B21" s="147">
        <v>-0.0034352684034765213</v>
      </c>
      <c r="C21" s="9"/>
    </row>
    <row r="22" spans="1:3" ht="14.25">
      <c r="A22" s="142" t="s">
        <v>34</v>
      </c>
      <c r="B22" s="147">
        <v>0.013093123815634877</v>
      </c>
      <c r="C22" s="78"/>
    </row>
    <row r="23" spans="1:3" ht="14.25">
      <c r="A23" s="142" t="s">
        <v>35</v>
      </c>
      <c r="B23" s="147">
        <v>0.012712328767123289</v>
      </c>
      <c r="C23" s="10"/>
    </row>
    <row r="24" spans="1:3" ht="15" thickBot="1">
      <c r="A24" s="143" t="s">
        <v>120</v>
      </c>
      <c r="B24" s="150">
        <v>-0.00356689646980779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2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1" t="s">
        <v>112</v>
      </c>
      <c r="B1" s="171"/>
      <c r="C1" s="171"/>
      <c r="D1" s="171"/>
      <c r="E1" s="171"/>
      <c r="F1" s="171"/>
      <c r="G1" s="171"/>
      <c r="H1" s="171"/>
      <c r="I1" s="171"/>
      <c r="J1" s="171"/>
      <c r="K1" s="13"/>
      <c r="L1" s="14"/>
      <c r="M1" s="14"/>
    </row>
    <row r="2" spans="1:10" ht="30.75" thickBot="1">
      <c r="A2" s="15" t="s">
        <v>43</v>
      </c>
      <c r="B2" s="15" t="s">
        <v>27</v>
      </c>
      <c r="C2" s="44" t="s">
        <v>38</v>
      </c>
      <c r="D2" s="44" t="s">
        <v>39</v>
      </c>
      <c r="E2" s="44" t="s">
        <v>44</v>
      </c>
      <c r="F2" s="44" t="s">
        <v>45</v>
      </c>
      <c r="G2" s="44" t="s">
        <v>46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2" t="s">
        <v>36</v>
      </c>
      <c r="C3" s="113" t="s">
        <v>41</v>
      </c>
      <c r="D3" s="114" t="s">
        <v>42</v>
      </c>
      <c r="E3" s="115">
        <v>1514510.71</v>
      </c>
      <c r="F3" s="116">
        <v>706</v>
      </c>
      <c r="G3" s="115">
        <v>2145.1993059490082</v>
      </c>
      <c r="H3" s="53">
        <v>1000</v>
      </c>
      <c r="I3" s="112" t="s">
        <v>26</v>
      </c>
      <c r="J3" s="117" t="s">
        <v>110</v>
      </c>
    </row>
    <row r="4" spans="1:10" ht="14.25" customHeight="1">
      <c r="A4" s="21">
        <v>2</v>
      </c>
      <c r="B4" s="112" t="s">
        <v>121</v>
      </c>
      <c r="C4" s="113" t="s">
        <v>41</v>
      </c>
      <c r="D4" s="114" t="s">
        <v>124</v>
      </c>
      <c r="E4" s="115">
        <v>955087.9301</v>
      </c>
      <c r="F4" s="116">
        <v>1978</v>
      </c>
      <c r="G4" s="115">
        <v>482.85537416582406</v>
      </c>
      <c r="H4" s="85">
        <v>1000</v>
      </c>
      <c r="I4" s="112" t="s">
        <v>23</v>
      </c>
      <c r="J4" s="117" t="s">
        <v>37</v>
      </c>
    </row>
    <row r="5" spans="1:10" ht="14.25">
      <c r="A5" s="21">
        <v>3</v>
      </c>
      <c r="B5" s="112" t="s">
        <v>72</v>
      </c>
      <c r="C5" s="113" t="s">
        <v>41</v>
      </c>
      <c r="D5" s="114" t="s">
        <v>42</v>
      </c>
      <c r="E5" s="115">
        <v>239333</v>
      </c>
      <c r="F5" s="116">
        <v>671</v>
      </c>
      <c r="G5" s="115">
        <v>356.6810730253353</v>
      </c>
      <c r="H5" s="53">
        <v>1000</v>
      </c>
      <c r="I5" s="112" t="s">
        <v>73</v>
      </c>
      <c r="J5" s="117" t="s">
        <v>50</v>
      </c>
    </row>
    <row r="6" spans="1:10" ht="15.75" thickBot="1">
      <c r="A6" s="172" t="s">
        <v>52</v>
      </c>
      <c r="B6" s="173"/>
      <c r="C6" s="118" t="s">
        <v>53</v>
      </c>
      <c r="D6" s="118" t="s">
        <v>53</v>
      </c>
      <c r="E6" s="101">
        <f>SUM(E3:E5)</f>
        <v>2708931.6401</v>
      </c>
      <c r="F6" s="102">
        <f>SUM(F3:F5)</f>
        <v>3355</v>
      </c>
      <c r="G6" s="118" t="s">
        <v>53</v>
      </c>
      <c r="H6" s="118" t="s">
        <v>53</v>
      </c>
      <c r="I6" s="118" t="s">
        <v>53</v>
      </c>
      <c r="J6" s="118" t="s">
        <v>53</v>
      </c>
    </row>
  </sheetData>
  <mergeCells count="2">
    <mergeCell ref="A1:J1"/>
    <mergeCell ref="A6:B6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8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83" t="s">
        <v>104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5.75" customHeight="1" thickBot="1">
      <c r="A2" s="176" t="s">
        <v>43</v>
      </c>
      <c r="B2" s="105"/>
      <c r="C2" s="106"/>
      <c r="D2" s="107"/>
      <c r="E2" s="178" t="s">
        <v>71</v>
      </c>
      <c r="F2" s="178"/>
      <c r="G2" s="178"/>
      <c r="H2" s="178"/>
      <c r="I2" s="178"/>
      <c r="J2" s="178"/>
    </row>
    <row r="3" spans="1:10" ht="75.75" thickBot="1">
      <c r="A3" s="177"/>
      <c r="B3" s="108" t="s">
        <v>27</v>
      </c>
      <c r="C3" s="26" t="s">
        <v>13</v>
      </c>
      <c r="D3" s="26" t="s">
        <v>14</v>
      </c>
      <c r="E3" s="17" t="s">
        <v>101</v>
      </c>
      <c r="F3" s="17" t="s">
        <v>119</v>
      </c>
      <c r="G3" s="17" t="s">
        <v>114</v>
      </c>
      <c r="H3" s="17" t="s">
        <v>95</v>
      </c>
      <c r="I3" s="17" t="s">
        <v>54</v>
      </c>
      <c r="J3" s="17" t="s">
        <v>102</v>
      </c>
    </row>
    <row r="4" spans="1:10" ht="14.25" collapsed="1">
      <c r="A4" s="21">
        <v>1</v>
      </c>
      <c r="B4" s="27" t="s">
        <v>72</v>
      </c>
      <c r="C4" s="109">
        <v>38441</v>
      </c>
      <c r="D4" s="109">
        <v>38625</v>
      </c>
      <c r="E4" s="103">
        <v>0.004522672952137041</v>
      </c>
      <c r="F4" s="103">
        <v>-0.26327830785878104</v>
      </c>
      <c r="G4" s="103">
        <v>-0.30084549719247977</v>
      </c>
      <c r="H4" s="103">
        <v>-0.3679170058755896</v>
      </c>
      <c r="I4" s="103">
        <v>-0.6433189269746651</v>
      </c>
      <c r="J4" s="110">
        <v>-0.07351386327740916</v>
      </c>
    </row>
    <row r="5" spans="1:10" ht="14.25" collapsed="1">
      <c r="A5" s="21">
        <v>2</v>
      </c>
      <c r="B5" s="27" t="s">
        <v>121</v>
      </c>
      <c r="C5" s="109">
        <v>39048</v>
      </c>
      <c r="D5" s="109">
        <v>39140</v>
      </c>
      <c r="E5" s="103">
        <v>-0.04682222871724162</v>
      </c>
      <c r="F5" s="103">
        <v>-0.0568797845372111</v>
      </c>
      <c r="G5" s="103">
        <v>-0.11945357933581924</v>
      </c>
      <c r="H5" s="103">
        <v>-0.09750047926796057</v>
      </c>
      <c r="I5" s="103">
        <v>-0.5171446258341872</v>
      </c>
      <c r="J5" s="110">
        <v>-0.05843901481719593</v>
      </c>
    </row>
    <row r="6" spans="1:10" ht="14.25">
      <c r="A6" s="21">
        <v>3</v>
      </c>
      <c r="B6" s="27" t="s">
        <v>36</v>
      </c>
      <c r="C6" s="109">
        <v>39100</v>
      </c>
      <c r="D6" s="109">
        <v>39268</v>
      </c>
      <c r="E6" s="103">
        <v>0.006990378705498124</v>
      </c>
      <c r="F6" s="103" t="s">
        <v>24</v>
      </c>
      <c r="G6" s="103">
        <v>0.020067739292960685</v>
      </c>
      <c r="H6" s="103">
        <v>-1.0669990032963206E-05</v>
      </c>
      <c r="I6" s="103">
        <v>1.1451993059489238</v>
      </c>
      <c r="J6" s="110">
        <v>0.06717268449944824</v>
      </c>
    </row>
    <row r="7" spans="1:10" ht="15.75" thickBot="1">
      <c r="A7" s="151"/>
      <c r="B7" s="156" t="s">
        <v>116</v>
      </c>
      <c r="C7" s="157" t="s">
        <v>53</v>
      </c>
      <c r="D7" s="157" t="s">
        <v>53</v>
      </c>
      <c r="E7" s="158">
        <f>AVERAGE(E4:E6)</f>
        <v>-0.011769725686535485</v>
      </c>
      <c r="F7" s="158">
        <f>AVERAGE(F4:F6)</f>
        <v>-0.16007904619799607</v>
      </c>
      <c r="G7" s="158">
        <f>AVERAGE(G4:G6)</f>
        <v>-0.13341044574511277</v>
      </c>
      <c r="H7" s="158">
        <f>AVERAGE(H4:H6)</f>
        <v>-0.15514271837786106</v>
      </c>
      <c r="I7" s="158">
        <f>AVERAGE(I4:I6)</f>
        <v>-0.005088082286642814</v>
      </c>
      <c r="J7" s="157" t="s">
        <v>53</v>
      </c>
    </row>
    <row r="8" spans="1:10" ht="15" thickBot="1">
      <c r="A8" s="184" t="s">
        <v>103</v>
      </c>
      <c r="B8" s="184"/>
      <c r="C8" s="184"/>
      <c r="D8" s="184"/>
      <c r="E8" s="184"/>
      <c r="F8" s="184"/>
      <c r="G8" s="184"/>
      <c r="H8" s="184"/>
      <c r="I8" s="184"/>
      <c r="J8" s="184"/>
    </row>
    <row r="9" spans="2:9" ht="14.25">
      <c r="B9" s="29"/>
      <c r="C9" s="30"/>
      <c r="D9" s="30"/>
      <c r="E9" s="29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123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</sheetData>
  <mergeCells count="4">
    <mergeCell ref="A2:A3"/>
    <mergeCell ref="A1:J1"/>
    <mergeCell ref="E2:J2"/>
    <mergeCell ref="A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0" t="s">
        <v>98</v>
      </c>
      <c r="B1" s="180"/>
      <c r="C1" s="180"/>
      <c r="D1" s="180"/>
      <c r="E1" s="180"/>
      <c r="F1" s="180"/>
      <c r="G1" s="180"/>
    </row>
    <row r="2" spans="1:7" s="31" customFormat="1" ht="15.75" customHeight="1" thickBot="1">
      <c r="A2" s="176" t="s">
        <v>43</v>
      </c>
      <c r="B2" s="93"/>
      <c r="C2" s="181" t="s">
        <v>28</v>
      </c>
      <c r="D2" s="182"/>
      <c r="E2" s="181" t="s">
        <v>29</v>
      </c>
      <c r="F2" s="182"/>
      <c r="G2" s="94"/>
    </row>
    <row r="3" spans="1:7" s="31" customFormat="1" ht="45.75" thickBot="1">
      <c r="A3" s="177"/>
      <c r="B3" s="35" t="s">
        <v>27</v>
      </c>
      <c r="C3" s="35" t="s">
        <v>55</v>
      </c>
      <c r="D3" s="35" t="s">
        <v>30</v>
      </c>
      <c r="E3" s="35" t="s">
        <v>31</v>
      </c>
      <c r="F3" s="35" t="s">
        <v>30</v>
      </c>
      <c r="G3" s="36" t="s">
        <v>109</v>
      </c>
    </row>
    <row r="4" spans="1:7" s="31" customFormat="1" ht="14.25">
      <c r="A4" s="21">
        <v>1</v>
      </c>
      <c r="B4" s="37" t="s">
        <v>36</v>
      </c>
      <c r="C4" s="38">
        <v>10.513510000000009</v>
      </c>
      <c r="D4" s="103">
        <v>0.006990378705492278</v>
      </c>
      <c r="E4" s="39">
        <v>0</v>
      </c>
      <c r="F4" s="103">
        <v>0</v>
      </c>
      <c r="G4" s="40">
        <v>0</v>
      </c>
    </row>
    <row r="5" spans="1:7" s="31" customFormat="1" ht="14.25">
      <c r="A5" s="21">
        <v>2</v>
      </c>
      <c r="B5" s="37" t="s">
        <v>121</v>
      </c>
      <c r="C5" s="38">
        <v>-46.91606000000006</v>
      </c>
      <c r="D5" s="103">
        <v>-0.04682222871719087</v>
      </c>
      <c r="E5" s="39">
        <v>0</v>
      </c>
      <c r="F5" s="103">
        <v>0</v>
      </c>
      <c r="G5" s="40">
        <v>0</v>
      </c>
    </row>
    <row r="6" spans="1:7" s="31" customFormat="1" ht="14.25">
      <c r="A6" s="21">
        <v>3</v>
      </c>
      <c r="B6" s="37" t="s">
        <v>72</v>
      </c>
      <c r="C6" s="38">
        <v>-1.7630499999999882</v>
      </c>
      <c r="D6" s="103">
        <v>-0.007312645727708887</v>
      </c>
      <c r="E6" s="39">
        <v>-8</v>
      </c>
      <c r="F6" s="103">
        <v>-0.011782032400589101</v>
      </c>
      <c r="G6" s="40">
        <v>-2.8378831222385763</v>
      </c>
    </row>
    <row r="7" spans="1:7" s="31" customFormat="1" ht="15.75" thickBot="1">
      <c r="A7" s="119"/>
      <c r="B7" s="95" t="s">
        <v>52</v>
      </c>
      <c r="C7" s="120">
        <v>-38.16560000000003</v>
      </c>
      <c r="D7" s="100">
        <v>-0.013893064811426452</v>
      </c>
      <c r="E7" s="97">
        <v>-8</v>
      </c>
      <c r="F7" s="100">
        <v>-0.0023788284269997025</v>
      </c>
      <c r="G7" s="98">
        <v>-2.8378831222385763</v>
      </c>
    </row>
    <row r="8" s="31" customFormat="1" ht="14.25">
      <c r="D8" s="41"/>
    </row>
    <row r="9" s="31" customFormat="1" ht="14.25"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27</v>
      </c>
      <c r="C34" s="35" t="s">
        <v>59</v>
      </c>
      <c r="D34" s="35" t="s">
        <v>60</v>
      </c>
      <c r="E34" s="36" t="s">
        <v>56</v>
      </c>
    </row>
    <row r="35" spans="1:5" ht="14.25">
      <c r="A35" s="22">
        <v>1</v>
      </c>
      <c r="B35" s="37" t="str">
        <f aca="true" t="shared" si="0" ref="B35:D36">B4</f>
        <v>Збалансований фонд "Паритет"</v>
      </c>
      <c r="C35" s="124">
        <f t="shared" si="0"/>
        <v>10.513510000000009</v>
      </c>
      <c r="D35" s="103">
        <f t="shared" si="0"/>
        <v>0.006990378705492278</v>
      </c>
      <c r="E35" s="125">
        <f>G4</f>
        <v>0</v>
      </c>
    </row>
    <row r="36" spans="1:5" ht="14.25">
      <c r="A36" s="22">
        <v>2</v>
      </c>
      <c r="B36" s="37" t="str">
        <f t="shared" si="0"/>
        <v>ТАСК Український Капітал</v>
      </c>
      <c r="C36" s="124">
        <f t="shared" si="0"/>
        <v>-46.91606000000006</v>
      </c>
      <c r="D36" s="103">
        <f t="shared" si="0"/>
        <v>-0.04682222871719087</v>
      </c>
      <c r="E36" s="125">
        <f>G5</f>
        <v>0</v>
      </c>
    </row>
    <row r="37" spans="1:5" ht="14.25">
      <c r="A37" s="22">
        <v>3</v>
      </c>
      <c r="B37" s="37" t="str">
        <f>B6</f>
        <v>Оптімум</v>
      </c>
      <c r="C37" s="124">
        <f>C6</f>
        <v>-1.7630499999999882</v>
      </c>
      <c r="D37" s="103">
        <f>D6</f>
        <v>-0.007312645727708887</v>
      </c>
      <c r="E37" s="125">
        <f>G6</f>
        <v>-2.8378831222385763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4"/>
  <sheetViews>
    <sheetView zoomScale="85" zoomScaleNormal="85" workbookViewId="0" topLeftCell="A1">
      <selection activeCell="A6" sqref="A6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7" t="s">
        <v>27</v>
      </c>
      <c r="B1" s="68" t="s">
        <v>93</v>
      </c>
      <c r="C1" s="10"/>
      <c r="D1" s="10"/>
    </row>
    <row r="2" spans="1:4" ht="14.25">
      <c r="A2" s="27" t="s">
        <v>121</v>
      </c>
      <c r="B2" s="103">
        <v>-0.04682222871724162</v>
      </c>
      <c r="C2" s="10"/>
      <c r="D2" s="10"/>
    </row>
    <row r="3" spans="1:4" ht="14.25">
      <c r="A3" s="27" t="s">
        <v>72</v>
      </c>
      <c r="B3" s="103">
        <v>0.004522672952137041</v>
      </c>
      <c r="C3" s="10"/>
      <c r="D3" s="10"/>
    </row>
    <row r="4" spans="1:4" ht="14.25">
      <c r="A4" s="27" t="s">
        <v>36</v>
      </c>
      <c r="B4" s="144">
        <v>0.006990378705498124</v>
      </c>
      <c r="C4" s="10"/>
      <c r="D4" s="10"/>
    </row>
    <row r="5" spans="1:4" ht="14.25">
      <c r="A5" s="27" t="s">
        <v>32</v>
      </c>
      <c r="B5" s="145">
        <v>-0.0117697256865355</v>
      </c>
      <c r="C5" s="10"/>
      <c r="D5" s="10"/>
    </row>
    <row r="6" spans="1:4" ht="14.25">
      <c r="A6" s="27" t="s">
        <v>1</v>
      </c>
      <c r="B6" s="145">
        <v>0.014747960012716721</v>
      </c>
      <c r="C6" s="10"/>
      <c r="D6" s="10"/>
    </row>
    <row r="7" spans="1:4" ht="14.25">
      <c r="A7" s="27" t="s">
        <v>0</v>
      </c>
      <c r="B7" s="145">
        <v>0.0275066707258107</v>
      </c>
      <c r="C7" s="10"/>
      <c r="D7" s="10"/>
    </row>
    <row r="8" spans="1:4" ht="14.25">
      <c r="A8" s="27" t="s">
        <v>33</v>
      </c>
      <c r="B8" s="145">
        <v>-0.0034352684034765213</v>
      </c>
      <c r="C8" s="10"/>
      <c r="D8" s="10"/>
    </row>
    <row r="9" spans="1:4" ht="14.25">
      <c r="A9" s="27" t="s">
        <v>34</v>
      </c>
      <c r="B9" s="145">
        <v>0.013093123815634877</v>
      </c>
      <c r="C9" s="10"/>
      <c r="D9" s="10"/>
    </row>
    <row r="10" spans="1:4" ht="14.25">
      <c r="A10" s="27" t="s">
        <v>35</v>
      </c>
      <c r="B10" s="145">
        <v>0.012712328767123289</v>
      </c>
      <c r="C10" s="10"/>
      <c r="D10" s="10"/>
    </row>
    <row r="11" spans="1:4" ht="15" thickBot="1">
      <c r="A11" s="80" t="s">
        <v>120</v>
      </c>
      <c r="B11" s="146">
        <v>-0.00356689646980779</v>
      </c>
      <c r="C11" s="10"/>
      <c r="D11" s="10"/>
    </row>
    <row r="12" spans="2:4" ht="12.75">
      <c r="B12" s="10"/>
      <c r="C12" s="10"/>
      <c r="D12" s="10"/>
    </row>
    <row r="13" spans="1:4" ht="14.25">
      <c r="A13" s="55"/>
      <c r="B13" s="56"/>
      <c r="C13" s="10"/>
      <c r="D13" s="10"/>
    </row>
    <row r="14" spans="1:4" ht="14.25">
      <c r="A14" s="55"/>
      <c r="B14" s="56"/>
      <c r="C14" s="10"/>
      <c r="D14" s="10"/>
    </row>
    <row r="15" spans="1:4" ht="14.25">
      <c r="A15" s="55"/>
      <c r="B15" s="56"/>
      <c r="C15" s="10"/>
      <c r="D15" s="10"/>
    </row>
    <row r="16" spans="1:4" ht="14.25">
      <c r="A16" s="55"/>
      <c r="B16" s="56"/>
      <c r="C16" s="10"/>
      <c r="D16" s="10"/>
    </row>
    <row r="17" spans="1:4" ht="14.25">
      <c r="A17" s="55"/>
      <c r="B17" s="56"/>
      <c r="C17" s="10"/>
      <c r="D17" s="10"/>
    </row>
    <row r="18" ht="12.75">
      <c r="B18" s="10"/>
    </row>
    <row r="22" spans="1:2" ht="12.75">
      <c r="A22" s="7"/>
      <c r="B22" s="8"/>
    </row>
    <row r="23" ht="12.75">
      <c r="B23" s="8"/>
    </row>
    <row r="24" ht="12.75">
      <c r="B24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2019-04-08T08:15:19Z</dcterms:modified>
  <cp:category/>
  <cp:version/>
  <cp:contentType/>
  <cp:contentStatus/>
</cp:coreProperties>
</file>