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<sst xmlns="http://schemas.openxmlformats.org/spreadsheetml/2006/main" count="352" uniqueCount="128">
  <si>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</si>
  <si>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</si>
  <si>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</si>
  <si>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</si>
  <si>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</si>
  <si>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</si>
  <si>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</si>
  <si>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</si>
  <si>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</si>
  <si>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</si>
  <si>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</si>
  <si>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</si>
  <si>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</si>
  <si>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</si>
  <si>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</si>
  <si>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</si>
  <si>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</si>
  <si>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</si>
  <si>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</si>
  <si>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</si>
  <si>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</si>
  <si>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</si>
  <si>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</si>
  <si>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</si>
  <si>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</si>
  <si>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</si>
  <si>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</si>
  <si>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</si>
  <si>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</si>
  <si>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</si>
  <si>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</si>
  <si>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</si>
  <si>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</si>
  <si>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</si>
  <si>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</si>
  <si>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</si>
  <si>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</si>
  <si>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</si>
  <si>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</si>
  <si>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</si>
  <si>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</si>
  <si>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</si>
  <si>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</si>
  <si>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</si>
  <si>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</si>
  <si>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</si>
  <si>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</si>
  <si>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</si>
  <si>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</si>
  <si>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</si>
  <si>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</si>
  <si>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</si>
  <si>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</si>
  <si>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</si>
  <si>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</si>
  <si>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</si>
  <si>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</si>
  <si>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</si>
  <si>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</si>
  <si>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</si>
  <si>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</si>
  <si>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</si>
  <si>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</si>
  <si>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</si>
  <si>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</si>
  <si>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</si>
  <si>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</si>
  <si>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</si>
  <si>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</si>
  <si>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</si>
  <si>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</si>
  <si>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</si>
  <si>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</si>
  <si>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</si>
  <si>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</si>
  <si>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</si>
  <si>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</si>
  <si>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</si>
  <si>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</si>
  <si>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</si>
  <si>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</si>
  <si>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</si>
  <si>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</si>
  <si>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</si>
  <si>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</si>
  <si>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</si>
  <si>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</si>
  <si>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</si>
  <si>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</si>
  <si>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</si>
  <si>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</si>
  <si>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</si>
  <si>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</si>
  <si>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</si>
  <si>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</si>
  <si>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</si>
  <si>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</si>
  <si>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</si>
  <si>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</si>
  <si>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</si>
  <si>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</si>
  <si>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</si>
  <si>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</si>
  <si>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</si>
  <si>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</si>
  <si>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</si>
  <si>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</si>
  <si>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</si>
  <si>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</si>
  <si>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</si>
  <si>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</si>
  <si>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</si>
  <si>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</si>
  <si>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</si>
  <si>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</si>
  <si>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</si>
  <si>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</si>
  <si>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</si>
  <si>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</si>
  <si>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</si>
  <si>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</si>
  <si>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липень</t>
  </si>
  <si>
    <t>з початку 2018 року</t>
  </si>
  <si>
    <t>серпень</t>
  </si>
  <si>
    <t>Бонум Оптімум</t>
  </si>
  <si>
    <t>ТОВ КУА "Бонум Груп"</t>
  </si>
  <si>
    <t>http://bonum-group.com/</t>
  </si>
  <si>
    <t>н.д.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</si>
</sst>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610086"/>
        <c:axId val="32490775"/>
      </c:barChart>
      <c:catAx>
        <c:axId val="36100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2490775"/>
        <c:crosses val="autoZero"/>
        <c:auto val="1"/>
        <c:lblOffset val="0"/>
        <c:noMultiLvlLbl val="0"/>
      </c:catAx>
      <c:valAx>
        <c:axId val="32490775"/>
        <c:scaling>
          <c:orientation val="minMax"/>
          <c:max val="0.7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10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23981520"/>
        <c:axId val="14507089"/>
      </c:barChart>
      <c:catAx>
        <c:axId val="23981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07089"/>
        <c:crosses val="autoZero"/>
        <c:auto val="0"/>
        <c:lblOffset val="100"/>
        <c:tickLblSkip val="1"/>
        <c:noMultiLvlLbl val="0"/>
      </c:catAx>
      <c:valAx>
        <c:axId val="14507089"/>
        <c:scaling>
          <c:orientation val="minMax"/>
          <c:max val="0.7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81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/>
            </c:numRef>
          </c:val>
        </c:ser>
        <c:overlap val="-30"/>
        <c:axId val="63454938"/>
        <c:axId val="34223531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39576324"/>
        <c:axId val="20642597"/>
      </c:lineChart>
      <c:catAx>
        <c:axId val="63454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4223531"/>
        <c:crosses val="autoZero"/>
        <c:auto val="0"/>
        <c:lblOffset val="40"/>
        <c:noMultiLvlLbl val="0"/>
      </c:catAx>
      <c:valAx>
        <c:axId val="34223531"/>
        <c:scaling>
          <c:orientation val="minMax"/>
          <c:max val="300"/>
          <c:min val="-850"/>
        </c:scaling>
        <c:axPos val="l"/>
        <c:delete val="0"/>
        <c:numFmt formatCode="#,##0" sourceLinked="0"/>
        <c:majorTickMark val="in"/>
        <c:minorTickMark val="none"/>
        <c:tickLblPos val="nextTo"/>
        <c:crossAx val="63454938"/>
        <c:crossesAt val="1"/>
        <c:crossBetween val="between"/>
        <c:dispUnits/>
      </c:valAx>
      <c:catAx>
        <c:axId val="39576324"/>
        <c:scaling>
          <c:orientation val="minMax"/>
        </c:scaling>
        <c:axPos val="b"/>
        <c:delete val="1"/>
        <c:majorTickMark val="in"/>
        <c:minorTickMark val="none"/>
        <c:tickLblPos val="nextTo"/>
        <c:crossAx val="20642597"/>
        <c:crosses val="autoZero"/>
        <c:auto val="0"/>
        <c:lblOffset val="100"/>
        <c:noMultiLvlLbl val="0"/>
      </c:catAx>
      <c:valAx>
        <c:axId val="2064259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95763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51565646"/>
        <c:axId val="61437631"/>
      </c:barChart>
      <c:catAx>
        <c:axId val="51565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7631"/>
        <c:crosses val="autoZero"/>
        <c:auto val="0"/>
        <c:lblOffset val="0"/>
        <c:tickLblSkip val="1"/>
        <c:noMultiLvlLbl val="0"/>
      </c:catAx>
      <c:valAx>
        <c:axId val="61437631"/>
        <c:scaling>
          <c:orientation val="minMax"/>
          <c:max val="0.07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65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ВЧА'!$C$34:$C$36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ВЧА'!$E$34:$E$36</c:f>
              <c:numCache/>
            </c:numRef>
          </c:val>
        </c:ser>
        <c:overlap val="-20"/>
        <c:axId val="16067768"/>
        <c:axId val="10392185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ВЧА'!$D$34:$D$36</c:f>
              <c:numCache/>
            </c:numRef>
          </c:val>
          <c:smooth val="0"/>
        </c:ser>
        <c:axId val="26420802"/>
        <c:axId val="36460627"/>
      </c:lineChart>
      <c:catAx>
        <c:axId val="16067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0392185"/>
        <c:crosses val="autoZero"/>
        <c:auto val="0"/>
        <c:lblOffset val="100"/>
        <c:noMultiLvlLbl val="0"/>
      </c:catAx>
      <c:valAx>
        <c:axId val="10392185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067768"/>
        <c:crossesAt val="1"/>
        <c:crossBetween val="between"/>
        <c:dispUnits/>
      </c:valAx>
      <c:catAx>
        <c:axId val="26420802"/>
        <c:scaling>
          <c:orientation val="minMax"/>
        </c:scaling>
        <c:axPos val="b"/>
        <c:delete val="1"/>
        <c:majorTickMark val="in"/>
        <c:minorTickMark val="none"/>
        <c:tickLblPos val="nextTo"/>
        <c:crossAx val="36460627"/>
        <c:crosses val="autoZero"/>
        <c:auto val="0"/>
        <c:lblOffset val="100"/>
        <c:noMultiLvlLbl val="0"/>
      </c:catAx>
      <c:valAx>
        <c:axId val="3646062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4208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9710188"/>
        <c:axId val="520781"/>
      </c:barChart>
      <c:catAx>
        <c:axId val="59710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781"/>
        <c:crosses val="autoZero"/>
        <c:auto val="0"/>
        <c:lblOffset val="100"/>
        <c:tickLblSkip val="1"/>
        <c:noMultiLvlLbl val="0"/>
      </c:catAx>
      <c:valAx>
        <c:axId val="520781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0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4687030"/>
        <c:axId val="42183271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44105120"/>
        <c:axId val="61401761"/>
      </c:lineChart>
      <c:catAx>
        <c:axId val="46870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2183271"/>
        <c:crosses val="autoZero"/>
        <c:auto val="0"/>
        <c:lblOffset val="100"/>
        <c:noMultiLvlLbl val="0"/>
      </c:catAx>
      <c:valAx>
        <c:axId val="4218327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87030"/>
        <c:crossesAt val="1"/>
        <c:crossBetween val="between"/>
        <c:dispUnits/>
      </c:valAx>
      <c:catAx>
        <c:axId val="44105120"/>
        <c:scaling>
          <c:orientation val="minMax"/>
        </c:scaling>
        <c:axPos val="b"/>
        <c:delete val="1"/>
        <c:majorTickMark val="in"/>
        <c:minorTickMark val="none"/>
        <c:tickLblPos val="nextTo"/>
        <c:crossAx val="61401761"/>
        <c:crosses val="autoZero"/>
        <c:auto val="0"/>
        <c:lblOffset val="100"/>
        <c:noMultiLvlLbl val="0"/>
      </c:catAx>
      <c:valAx>
        <c:axId val="6140176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1051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15744938"/>
        <c:axId val="7486715"/>
      </c:barChart>
      <c:catAx>
        <c:axId val="1574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6715"/>
        <c:crosses val="autoZero"/>
        <c:auto val="0"/>
        <c:lblOffset val="100"/>
        <c:tickLblSkip val="1"/>
        <c:noMultiLvlLbl val="0"/>
      </c:catAx>
      <c:valAx>
        <c:axId val="7486715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4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7</xdr:col>
      <xdr:colOff>47625</xdr:colOff>
      <xdr:row>49</xdr:row>
      <xdr:rowOff>142875</xdr:rowOff>
    </xdr:to>
    <xdr:graphicFrame>
      <xdr:nvGraphicFramePr>
        <xdr:cNvPr id="1" name="Chart 7"/>
        <xdr:cNvGraphicFramePr/>
      </xdr:nvGraphicFramePr>
      <xdr:xfrm>
        <a:off x="66675" y="48768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0.09888684750891596</v>
      </c>
      <c r="C3" s="87">
        <v>0.031460986984060746</v>
      </c>
      <c r="D3" s="87">
        <v>0.034652684903132114</v>
      </c>
      <c r="E3" s="87">
        <v>0.04377698180732773</v>
      </c>
      <c r="F3" s="87">
        <v>0.08719485347654543</v>
      </c>
      <c r="G3" s="59"/>
      <c r="H3" s="59"/>
      <c r="I3" s="2"/>
      <c r="J3" s="2"/>
      <c r="K3" s="2"/>
      <c r="L3" s="2"/>
    </row>
    <row r="4" spans="1:12" ht="14.25">
      <c r="A4" s="86" t="s">
        <v>123</v>
      </c>
      <c r="B4" s="87">
        <v>0.03725413060582228</v>
      </c>
      <c r="C4" s="87">
        <v>-0.0002576544853351015</v>
      </c>
      <c r="D4" s="87">
        <v>0.009744130466668117</v>
      </c>
      <c r="E4" s="87">
        <v>-0.0006583498060957668</v>
      </c>
      <c r="F4" s="87">
        <v>-0.010827342105669324</v>
      </c>
      <c r="G4" s="59"/>
      <c r="H4" s="59"/>
      <c r="I4" s="2"/>
      <c r="J4" s="2"/>
      <c r="K4" s="2"/>
      <c r="L4" s="2"/>
    </row>
    <row r="5" spans="1:12" ht="15" thickBot="1">
      <c r="A5" s="76" t="s">
        <v>122</v>
      </c>
      <c r="B5" s="78">
        <v>0.6737764235383736</v>
      </c>
      <c r="C5" s="78">
        <v>0.1956142152834841</v>
      </c>
      <c r="D5" s="78">
        <v>0.059116984395096855</v>
      </c>
      <c r="E5" s="78">
        <v>0.01325279182492467</v>
      </c>
      <c r="F5" s="78">
        <v>0.16692560321827488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55</v>
      </c>
      <c r="B28" s="28">
        <v>-0.06885410805926384</v>
      </c>
      <c r="C28" s="66">
        <v>-0.053827429987093334</v>
      </c>
      <c r="D28" s="75"/>
      <c r="E28" s="71"/>
      <c r="F28" s="71"/>
    </row>
    <row r="29" spans="1:6" ht="28.5">
      <c r="A29" s="27" t="s">
        <v>5</v>
      </c>
      <c r="B29" s="28">
        <v>-0.05254832429425671</v>
      </c>
      <c r="C29" s="66">
        <v>-0.1759575855141493</v>
      </c>
      <c r="D29" s="75"/>
      <c r="E29" s="71"/>
      <c r="F29" s="71"/>
    </row>
    <row r="30" spans="1:6" ht="14.25">
      <c r="A30" s="27" t="s">
        <v>7</v>
      </c>
      <c r="B30" s="28">
        <v>-0.040824596451561335</v>
      </c>
      <c r="C30" s="66">
        <v>-0.03321509358370511</v>
      </c>
      <c r="D30" s="75"/>
      <c r="E30" s="71"/>
      <c r="F30" s="71"/>
    </row>
    <row r="31" spans="1:6" ht="14.25">
      <c r="A31" s="27" t="s">
        <v>10</v>
      </c>
      <c r="B31" s="28">
        <v>-0.034472687517082545</v>
      </c>
      <c r="C31" s="66">
        <v>-0.04285457715186369</v>
      </c>
      <c r="D31" s="75"/>
      <c r="E31" s="71"/>
      <c r="F31" s="71"/>
    </row>
    <row r="32" spans="1:6" ht="14.25">
      <c r="A32" s="27" t="s">
        <v>8</v>
      </c>
      <c r="B32" s="28">
        <v>-0.024296251514448586</v>
      </c>
      <c r="C32" s="66">
        <v>-0.06786957517175463</v>
      </c>
      <c r="D32" s="75"/>
      <c r="E32" s="71"/>
      <c r="F32" s="71"/>
    </row>
    <row r="33" spans="1:6" ht="14.25">
      <c r="A33" s="27" t="s">
        <v>6</v>
      </c>
      <c r="B33" s="28">
        <v>-0.018951971404205903</v>
      </c>
      <c r="C33" s="66">
        <v>0.01774850542864459</v>
      </c>
      <c r="D33" s="75"/>
      <c r="E33" s="71"/>
      <c r="F33" s="71"/>
    </row>
    <row r="34" spans="1:6" ht="14.25">
      <c r="A34" s="27" t="s">
        <v>1</v>
      </c>
      <c r="B34" s="28">
        <v>-0.0002576544853351015</v>
      </c>
      <c r="C34" s="66">
        <v>0.1956142152834841</v>
      </c>
      <c r="D34" s="75"/>
      <c r="E34" s="71"/>
      <c r="F34" s="71"/>
    </row>
    <row r="35" spans="1:6" ht="14.25">
      <c r="A35" s="27" t="s">
        <v>76</v>
      </c>
      <c r="B35" s="28">
        <v>0.010658693469934644</v>
      </c>
      <c r="C35" s="66">
        <v>0.11191426431693019</v>
      </c>
      <c r="D35" s="75"/>
      <c r="E35" s="71"/>
      <c r="F35" s="71"/>
    </row>
    <row r="36" spans="1:6" ht="14.25">
      <c r="A36" s="27" t="s">
        <v>9</v>
      </c>
      <c r="B36" s="28">
        <v>0.013808365094538644</v>
      </c>
      <c r="C36" s="66">
        <v>0.004401944393440216</v>
      </c>
      <c r="D36" s="75"/>
      <c r="E36" s="71"/>
      <c r="F36" s="71"/>
    </row>
    <row r="37" spans="1:6" ht="14.25">
      <c r="A37" s="27" t="s">
        <v>106</v>
      </c>
      <c r="B37" s="28">
        <v>0.015563847393500696</v>
      </c>
      <c r="C37" s="66">
        <v>-0.050076994648973416</v>
      </c>
      <c r="D37" s="75"/>
      <c r="E37" s="71"/>
      <c r="F37" s="71"/>
    </row>
    <row r="38" spans="1:6" ht="14.25">
      <c r="A38" s="27" t="s">
        <v>11</v>
      </c>
      <c r="B38" s="28">
        <v>0.021626043322910515</v>
      </c>
      <c r="C38" s="66">
        <v>0.050389939488381774</v>
      </c>
      <c r="D38" s="75"/>
      <c r="E38" s="71"/>
      <c r="F38" s="71"/>
    </row>
    <row r="39" spans="1:6" ht="14.25">
      <c r="A39" s="27" t="s">
        <v>12</v>
      </c>
      <c r="B39" s="28">
        <v>0.030263218631604083</v>
      </c>
      <c r="C39" s="66">
        <v>0.08524429516646026</v>
      </c>
      <c r="D39" s="75"/>
      <c r="E39" s="71"/>
      <c r="F39" s="71"/>
    </row>
    <row r="40" spans="1:6" ht="15" thickBot="1">
      <c r="A40" s="76" t="s">
        <v>0</v>
      </c>
      <c r="B40" s="77">
        <v>0.03725413060582228</v>
      </c>
      <c r="C40" s="78">
        <v>0.6737764235383736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11664983.01</v>
      </c>
      <c r="F3" s="113">
        <v>180746</v>
      </c>
      <c r="G3" s="112">
        <v>64.53798706472065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1064022.7101</v>
      </c>
      <c r="F4" s="113">
        <v>648</v>
      </c>
      <c r="G4" s="112">
        <v>1642.0103550925926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12729005.7201</v>
      </c>
      <c r="F5" s="98">
        <f>SUM(F3:F4)</f>
        <v>181394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-0.0139800375424467</v>
      </c>
      <c r="F4" s="99">
        <v>0.05190607738497355</v>
      </c>
      <c r="G4" s="99">
        <v>0.017614122819012756</v>
      </c>
      <c r="H4" s="99">
        <v>0.1078511862648508</v>
      </c>
      <c r="I4" s="99">
        <v>0.07926126385881949</v>
      </c>
      <c r="J4" s="106">
        <v>-0.6715979289814829</v>
      </c>
      <c r="K4" s="123">
        <v>-0.08965318904326702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-0.007674646668891949</v>
      </c>
      <c r="F5" s="99">
        <v>0.09906923808577828</v>
      </c>
      <c r="G5" s="99">
        <v>0.09182087044811582</v>
      </c>
      <c r="H5" s="99">
        <v>0.5290166201843145</v>
      </c>
      <c r="I5" s="99">
        <v>0.25458994257773027</v>
      </c>
      <c r="J5" s="106">
        <v>-0.35462012935282006</v>
      </c>
      <c r="K5" s="124">
        <v>-0.05713236674990185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-0.010827342105669324</v>
      </c>
      <c r="F6" s="174">
        <f>AVERAGE(F4:F5)</f>
        <v>0.07548765773537591</v>
      </c>
      <c r="G6" s="174">
        <f>AVERAGE(G4:G5)</f>
        <v>0.05471749663356429</v>
      </c>
      <c r="H6" s="174">
        <f>AVERAGE(H4:H5)</f>
        <v>0.31843390322458265</v>
      </c>
      <c r="I6" s="174">
        <f>AVERAGE(I4:I5)</f>
        <v>0.16692560321827488</v>
      </c>
      <c r="J6" s="173" t="s">
        <v>51</v>
      </c>
      <c r="K6" s="173" t="s">
        <v>51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109</v>
      </c>
      <c r="C4" s="38">
        <v>-15.085979999999983</v>
      </c>
      <c r="D4" s="99">
        <v>-0.013980037542466624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85</v>
      </c>
      <c r="C5" s="38">
        <v>-1350.6364700000008</v>
      </c>
      <c r="D5" s="99">
        <v>-0.10377043306124688</v>
      </c>
      <c r="E5" s="39">
        <v>-19380</v>
      </c>
      <c r="F5" s="99">
        <v>-0.0968389914353957</v>
      </c>
      <c r="G5" s="40">
        <v>-1266.218496334802</v>
      </c>
    </row>
    <row r="6" spans="1:7" s="29" customFormat="1" ht="15.75" thickBot="1">
      <c r="A6" s="118"/>
      <c r="B6" s="91" t="s">
        <v>50</v>
      </c>
      <c r="C6" s="92">
        <v>-1365.722450000001</v>
      </c>
      <c r="D6" s="96">
        <v>-0.09689597653235985</v>
      </c>
      <c r="E6" s="93">
        <v>-19380</v>
      </c>
      <c r="F6" s="96">
        <v>-0.09652644266687918</v>
      </c>
      <c r="G6" s="119">
        <v>-1266.218496334802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-15.085979999999983</v>
      </c>
      <c r="D36" s="159">
        <f t="shared" si="0"/>
        <v>-0.013980037542466624</v>
      </c>
      <c r="E36" s="133">
        <f>G4</f>
        <v>0</v>
      </c>
    </row>
    <row r="37" spans="2:6" ht="14.25">
      <c r="B37" s="37" t="str">
        <f t="shared" si="0"/>
        <v>Індекс Української Біржі</v>
      </c>
      <c r="C37" s="38">
        <f t="shared" si="0"/>
        <v>-1350.6364700000008</v>
      </c>
      <c r="D37" s="160">
        <f t="shared" si="0"/>
        <v>-0.10377043306124688</v>
      </c>
      <c r="E37" s="40">
        <f>G5</f>
        <v>-1266.218496334802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-0.0139800375424467</v>
      </c>
      <c r="C2" s="10"/>
      <c r="D2" s="10"/>
    </row>
    <row r="3" spans="1:4" ht="14.25">
      <c r="A3" s="27" t="s">
        <v>85</v>
      </c>
      <c r="B3" s="144">
        <v>-0.007674646668891949</v>
      </c>
      <c r="C3" s="10"/>
      <c r="D3" s="10"/>
    </row>
    <row r="4" spans="1:4" ht="14.25">
      <c r="A4" s="27" t="s">
        <v>30</v>
      </c>
      <c r="B4" s="144">
        <v>-0.010827342105669324</v>
      </c>
      <c r="C4" s="10"/>
      <c r="D4" s="10"/>
    </row>
    <row r="5" spans="1:4" ht="14.25">
      <c r="A5" s="27" t="s">
        <v>1</v>
      </c>
      <c r="B5" s="144">
        <v>-0.0002576544853351015</v>
      </c>
      <c r="C5" s="10"/>
      <c r="D5" s="10"/>
    </row>
    <row r="6" spans="1:4" ht="14.25">
      <c r="A6" s="27" t="s">
        <v>0</v>
      </c>
      <c r="B6" s="144">
        <v>0.03725413060582228</v>
      </c>
      <c r="C6" s="10"/>
      <c r="D6" s="10"/>
    </row>
    <row r="7" spans="1:4" ht="14.25">
      <c r="A7" s="27" t="s">
        <v>31</v>
      </c>
      <c r="B7" s="144">
        <v>0.05904037988737687</v>
      </c>
      <c r="C7" s="10"/>
      <c r="D7" s="10"/>
    </row>
    <row r="8" spans="1:4" ht="14.25">
      <c r="A8" s="27" t="s">
        <v>32</v>
      </c>
      <c r="B8" s="144">
        <v>0.060559994320748656</v>
      </c>
      <c r="C8" s="10"/>
      <c r="D8" s="10"/>
    </row>
    <row r="9" spans="1:4" ht="14.25">
      <c r="A9" s="27" t="s">
        <v>33</v>
      </c>
      <c r="B9" s="144">
        <v>0.011890410958904111</v>
      </c>
      <c r="C9" s="10"/>
      <c r="D9" s="10"/>
    </row>
    <row r="10" spans="1:4" ht="15" thickBot="1">
      <c r="A10" s="76" t="s">
        <v>107</v>
      </c>
      <c r="B10" s="145">
        <v>0.04197284447311489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E24" sqref="E24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30069299.39</v>
      </c>
      <c r="D3" s="84">
        <v>48809</v>
      </c>
      <c r="E3" s="83">
        <v>616.0605501034645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13299455.56</v>
      </c>
      <c r="D4" s="84">
        <v>9916319</v>
      </c>
      <c r="E4" s="83">
        <v>1.3411685888685105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6616525.51</v>
      </c>
      <c r="D5" s="84">
        <v>2107</v>
      </c>
      <c r="E5" s="83">
        <v>3140.258903654485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61</v>
      </c>
      <c r="C6" s="83">
        <v>6101104.22</v>
      </c>
      <c r="D6" s="84">
        <v>3637</v>
      </c>
      <c r="E6" s="83">
        <v>1677.5100962331592</v>
      </c>
      <c r="F6" s="84">
        <v>1000</v>
      </c>
      <c r="G6" s="82" t="s">
        <v>80</v>
      </c>
      <c r="H6" s="85" t="s">
        <v>87</v>
      </c>
      <c r="I6" s="19"/>
    </row>
    <row r="7" spans="1:9" ht="14.25" customHeight="1">
      <c r="A7" s="21">
        <v>5</v>
      </c>
      <c r="B7" s="82" t="s">
        <v>79</v>
      </c>
      <c r="C7" s="83">
        <v>5738896.69</v>
      </c>
      <c r="D7" s="84">
        <v>4447</v>
      </c>
      <c r="E7" s="83">
        <v>1290.5097121655049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20</v>
      </c>
      <c r="C8" s="83">
        <v>4982246.11</v>
      </c>
      <c r="D8" s="84">
        <v>1534</v>
      </c>
      <c r="E8" s="83">
        <v>3247.878820078227</v>
      </c>
      <c r="F8" s="84">
        <v>1000</v>
      </c>
      <c r="G8" s="82" t="s">
        <v>21</v>
      </c>
      <c r="H8" s="85" t="s">
        <v>49</v>
      </c>
      <c r="I8" s="19"/>
    </row>
    <row r="9" spans="1:9" ht="14.25">
      <c r="A9" s="21">
        <v>7</v>
      </c>
      <c r="B9" s="82" t="s">
        <v>64</v>
      </c>
      <c r="C9" s="83">
        <v>4093389.24</v>
      </c>
      <c r="D9" s="84">
        <v>1256</v>
      </c>
      <c r="E9" s="83">
        <v>3259.0678662420382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3054568.91</v>
      </c>
      <c r="D10" s="84">
        <v>678</v>
      </c>
      <c r="E10" s="83">
        <v>4505.263879056048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2498882.15</v>
      </c>
      <c r="D11" s="84">
        <v>11228</v>
      </c>
      <c r="E11" s="83">
        <v>222.55808247239045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73</v>
      </c>
      <c r="C12" s="83">
        <v>1910765.63</v>
      </c>
      <c r="D12" s="84">
        <v>1399</v>
      </c>
      <c r="E12" s="83">
        <v>1365.8081701215153</v>
      </c>
      <c r="F12" s="84">
        <v>1000</v>
      </c>
      <c r="G12" s="82" t="s">
        <v>74</v>
      </c>
      <c r="H12" s="85" t="s">
        <v>75</v>
      </c>
      <c r="I12" s="19"/>
    </row>
    <row r="13" spans="1:9" ht="14.25">
      <c r="A13" s="21">
        <v>11</v>
      </c>
      <c r="B13" s="82" t="s">
        <v>84</v>
      </c>
      <c r="C13" s="83">
        <v>1607381.52</v>
      </c>
      <c r="D13" s="84">
        <v>612</v>
      </c>
      <c r="E13" s="83">
        <v>2626.440392156863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120</v>
      </c>
      <c r="C14" s="83">
        <v>1187727.09</v>
      </c>
      <c r="D14" s="84">
        <v>955</v>
      </c>
      <c r="E14" s="83">
        <v>1243.6932879581152</v>
      </c>
      <c r="F14" s="84">
        <v>1000</v>
      </c>
      <c r="G14" s="82" t="s">
        <v>22</v>
      </c>
      <c r="H14" s="85" t="s">
        <v>35</v>
      </c>
      <c r="I14" s="19"/>
    </row>
    <row r="15" spans="1:9" ht="14.25">
      <c r="A15" s="21">
        <v>13</v>
      </c>
      <c r="B15" s="82" t="s">
        <v>81</v>
      </c>
      <c r="C15" s="83">
        <v>1145900.81</v>
      </c>
      <c r="D15" s="84">
        <v>1441</v>
      </c>
      <c r="E15" s="83">
        <v>795.2122206800833</v>
      </c>
      <c r="F15" s="84">
        <v>1000</v>
      </c>
      <c r="G15" s="82" t="s">
        <v>19</v>
      </c>
      <c r="H15" s="85" t="s">
        <v>46</v>
      </c>
      <c r="I15" s="19"/>
    </row>
    <row r="16" spans="1:9" ht="14.25">
      <c r="A16" s="21">
        <v>14</v>
      </c>
      <c r="B16" s="82" t="s">
        <v>83</v>
      </c>
      <c r="C16" s="83">
        <v>1143020.58</v>
      </c>
      <c r="D16" s="84">
        <v>421</v>
      </c>
      <c r="E16" s="83">
        <v>2715.0132541567696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705151.94</v>
      </c>
      <c r="D17" s="84">
        <v>6837</v>
      </c>
      <c r="E17" s="83">
        <v>103.13762468919116</v>
      </c>
      <c r="F17" s="84">
        <v>100</v>
      </c>
      <c r="G17" s="82" t="s">
        <v>47</v>
      </c>
      <c r="H17" s="85" t="s">
        <v>100</v>
      </c>
      <c r="I17" s="19"/>
    </row>
    <row r="18" spans="1:9" ht="14.25">
      <c r="A18" s="21">
        <v>16</v>
      </c>
      <c r="B18" s="82" t="s">
        <v>124</v>
      </c>
      <c r="C18" s="83">
        <v>464902.7699</v>
      </c>
      <c r="D18" s="84">
        <v>8850</v>
      </c>
      <c r="E18" s="83">
        <v>52.531386429378536</v>
      </c>
      <c r="F18" s="84">
        <v>100</v>
      </c>
      <c r="G18" s="82" t="s">
        <v>125</v>
      </c>
      <c r="H18" s="85" t="s">
        <v>126</v>
      </c>
      <c r="I18" s="19"/>
    </row>
    <row r="19" spans="1:8" ht="15" customHeight="1" thickBot="1">
      <c r="A19" s="180" t="s">
        <v>50</v>
      </c>
      <c r="B19" s="181"/>
      <c r="C19" s="97">
        <f>SUM(C3:C18)</f>
        <v>84619218.11989999</v>
      </c>
      <c r="D19" s="98">
        <f>SUM(D3:D18)</f>
        <v>10010530</v>
      </c>
      <c r="E19" s="57" t="s">
        <v>51</v>
      </c>
      <c r="F19" s="57" t="s">
        <v>51</v>
      </c>
      <c r="G19" s="57" t="s">
        <v>51</v>
      </c>
      <c r="H19" s="57" t="s">
        <v>51</v>
      </c>
    </row>
    <row r="20" spans="1:8" ht="15" customHeight="1">
      <c r="A20" s="183" t="s">
        <v>98</v>
      </c>
      <c r="B20" s="183"/>
      <c r="C20" s="183"/>
      <c r="D20" s="183"/>
      <c r="E20" s="183"/>
      <c r="F20" s="183"/>
      <c r="G20" s="183"/>
      <c r="H20" s="183"/>
    </row>
    <row r="21" spans="1:8" ht="15" customHeight="1" thickBot="1">
      <c r="A21" s="182"/>
      <c r="B21" s="182"/>
      <c r="C21" s="182"/>
      <c r="D21" s="182"/>
      <c r="E21" s="182"/>
      <c r="F21" s="182"/>
      <c r="G21" s="182"/>
      <c r="H21" s="182"/>
    </row>
    <row r="23" spans="2:4" ht="14.25">
      <c r="B23" s="20" t="s">
        <v>56</v>
      </c>
      <c r="C23" s="23">
        <f>C19-SUM(C3:C12)</f>
        <v>6254084.709899992</v>
      </c>
      <c r="D23" s="130">
        <f>C23/$C$19</f>
        <v>0.07390856177657369</v>
      </c>
    </row>
    <row r="24" spans="2:8" ht="14.25">
      <c r="B24" s="82" t="str">
        <f>B3</f>
        <v>КІНТО-Класичний</v>
      </c>
      <c r="C24" s="83">
        <f>C3</f>
        <v>30069299.39</v>
      </c>
      <c r="D24" s="130">
        <f>C24/$C$19</f>
        <v>0.35534834826048306</v>
      </c>
      <c r="H24" s="19"/>
    </row>
    <row r="25" spans="2:8" ht="14.25">
      <c r="B25" s="82" t="str">
        <f>B4</f>
        <v>ОТП Фонд Акцій</v>
      </c>
      <c r="C25" s="83">
        <f>C4</f>
        <v>13299455.56</v>
      </c>
      <c r="D25" s="130">
        <f aca="true" t="shared" si="0" ref="D25:D33">C25/$C$19</f>
        <v>0.1571682633743499</v>
      </c>
      <c r="H25" s="19"/>
    </row>
    <row r="26" spans="2:8" ht="14.25">
      <c r="B26" s="82" t="str">
        <f aca="true" t="shared" si="1" ref="B26:C33">B5</f>
        <v>УНIВЕР.УА/Михайло Грушевський: Фонд Державних Паперiв</v>
      </c>
      <c r="C26" s="83">
        <f t="shared" si="1"/>
        <v>6616525.51</v>
      </c>
      <c r="D26" s="130">
        <f t="shared" si="0"/>
        <v>0.0781917590000041</v>
      </c>
      <c r="H26" s="19"/>
    </row>
    <row r="27" spans="2:8" ht="14.25">
      <c r="B27" s="82" t="str">
        <f t="shared" si="1"/>
        <v>Софіївський</v>
      </c>
      <c r="C27" s="83">
        <f t="shared" si="1"/>
        <v>6101104.22</v>
      </c>
      <c r="D27" s="130">
        <f t="shared" si="0"/>
        <v>0.07210069243791792</v>
      </c>
      <c r="H27" s="19"/>
    </row>
    <row r="28" spans="2:8" ht="14.25">
      <c r="B28" s="82" t="str">
        <f t="shared" si="1"/>
        <v>КІНТО-Еквіті</v>
      </c>
      <c r="C28" s="83">
        <f t="shared" si="1"/>
        <v>5738896.69</v>
      </c>
      <c r="D28" s="130">
        <f t="shared" si="0"/>
        <v>0.06782025191804955</v>
      </c>
      <c r="H28" s="19"/>
    </row>
    <row r="29" spans="2:8" ht="14.25">
      <c r="B29" s="82" t="str">
        <f t="shared" si="1"/>
        <v>ОТП Класичний</v>
      </c>
      <c r="C29" s="83">
        <f t="shared" si="1"/>
        <v>4982246.11</v>
      </c>
      <c r="D29" s="130">
        <f t="shared" si="0"/>
        <v>0.058878422900817615</v>
      </c>
      <c r="H29" s="19"/>
    </row>
    <row r="30" spans="2:8" ht="14.25">
      <c r="B30" s="82" t="str">
        <f t="shared" si="1"/>
        <v>Альтус-Депозит</v>
      </c>
      <c r="C30" s="83">
        <f t="shared" si="1"/>
        <v>4093389.24</v>
      </c>
      <c r="D30" s="130">
        <f t="shared" si="0"/>
        <v>0.048374226693987304</v>
      </c>
      <c r="H30" s="19"/>
    </row>
    <row r="31" spans="2:8" ht="14.25">
      <c r="B31" s="82" t="str">
        <f t="shared" si="1"/>
        <v>Альтус-Збалансований</v>
      </c>
      <c r="C31" s="83">
        <f t="shared" si="1"/>
        <v>3054568.91</v>
      </c>
      <c r="D31" s="130">
        <f t="shared" si="0"/>
        <v>0.03609781534109512</v>
      </c>
      <c r="H31" s="19"/>
    </row>
    <row r="32" spans="2:4" ht="14.25">
      <c r="B32" s="82" t="str">
        <f t="shared" si="1"/>
        <v>КІНТО-Казначейський</v>
      </c>
      <c r="C32" s="83">
        <f t="shared" si="1"/>
        <v>2498882.15</v>
      </c>
      <c r="D32" s="130">
        <f t="shared" si="0"/>
        <v>0.029530905691650858</v>
      </c>
    </row>
    <row r="33" spans="2:4" ht="14.25">
      <c r="B33" s="82" t="str">
        <f t="shared" si="1"/>
        <v>ВСІ</v>
      </c>
      <c r="C33" s="83">
        <f t="shared" si="1"/>
        <v>1910765.63</v>
      </c>
      <c r="D33" s="130">
        <f t="shared" si="0"/>
        <v>0.022580752605070965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0.0053553963971531005</v>
      </c>
      <c r="F4" s="153">
        <v>0.03151583113285472</v>
      </c>
      <c r="G4" s="153">
        <v>0.07048236128500696</v>
      </c>
      <c r="H4" s="153">
        <v>0.23215444206200364</v>
      </c>
      <c r="I4" s="153">
        <v>0.13945616212536494</v>
      </c>
      <c r="J4" s="154">
        <v>5.1606055010350875</v>
      </c>
      <c r="K4" s="123">
        <v>0.13721956034791205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0.00926930745546617</v>
      </c>
      <c r="F5" s="153">
        <v>0.016999169185915042</v>
      </c>
      <c r="G5" s="153">
        <v>0.04231357745222142</v>
      </c>
      <c r="H5" s="153">
        <v>0.09952390690343105</v>
      </c>
      <c r="I5" s="153">
        <v>0.05440323312579376</v>
      </c>
      <c r="J5" s="154">
        <v>3.5052638790560504</v>
      </c>
      <c r="K5" s="124">
        <v>0.1357880846305386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0.0004791891061337594</v>
      </c>
      <c r="F6" s="153">
        <v>0.02176972511969577</v>
      </c>
      <c r="G6" s="153">
        <v>0.058526310765540934</v>
      </c>
      <c r="H6" s="153">
        <v>0.267035200907231</v>
      </c>
      <c r="I6" s="153">
        <v>0.11316898474715487</v>
      </c>
      <c r="J6" s="154">
        <v>1.6264403921569404</v>
      </c>
      <c r="K6" s="124">
        <v>0.08644513471215776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-0.008134165261296178</v>
      </c>
      <c r="F7" s="153">
        <v>0.015548518403636136</v>
      </c>
      <c r="G7" s="153">
        <v>0.08664007662671236</v>
      </c>
      <c r="H7" s="153">
        <v>0.3207326768415033</v>
      </c>
      <c r="I7" s="153">
        <v>0.14153877692449934</v>
      </c>
      <c r="J7" s="154">
        <v>-0.2047877793199251</v>
      </c>
      <c r="K7" s="124">
        <v>-0.01948270074071301</v>
      </c>
    </row>
    <row r="8" spans="1:11" s="20" customFormat="1" ht="14.25" collapsed="1">
      <c r="A8" s="21">
        <v>5</v>
      </c>
      <c r="B8" s="151" t="s">
        <v>124</v>
      </c>
      <c r="C8" s="152">
        <v>38968</v>
      </c>
      <c r="D8" s="152">
        <v>39140</v>
      </c>
      <c r="E8" s="153" t="s">
        <v>127</v>
      </c>
      <c r="F8" s="153" t="s">
        <v>127</v>
      </c>
      <c r="G8" s="153">
        <v>-0.348724510729405</v>
      </c>
      <c r="H8" s="153">
        <v>-0.34846599978354376</v>
      </c>
      <c r="I8" s="153">
        <v>-0.3496983494451724</v>
      </c>
      <c r="J8" s="154">
        <v>-0.4746861357062152</v>
      </c>
      <c r="K8" s="124">
        <v>-0.054371810009923305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0.011636997027360207</v>
      </c>
      <c r="F9" s="153">
        <v>0.023580840551034488</v>
      </c>
      <c r="G9" s="153">
        <v>0.06813816676701001</v>
      </c>
      <c r="H9" s="153">
        <v>0.1387083734521426</v>
      </c>
      <c r="I9" s="153">
        <v>0.08919006179230915</v>
      </c>
      <c r="J9" s="154">
        <v>2.2478788200777804</v>
      </c>
      <c r="K9" s="124">
        <v>0.12135379377427813</v>
      </c>
    </row>
    <row r="10" spans="1:11" s="20" customFormat="1" ht="14.25" collapsed="1">
      <c r="A10" s="21">
        <v>7</v>
      </c>
      <c r="B10" s="151" t="s">
        <v>120</v>
      </c>
      <c r="C10" s="152">
        <v>39429</v>
      </c>
      <c r="D10" s="152">
        <v>39618</v>
      </c>
      <c r="E10" s="153">
        <v>0.0013671296178816572</v>
      </c>
      <c r="F10" s="153">
        <v>0.03990227750656383</v>
      </c>
      <c r="G10" s="153">
        <v>0.06005996587732865</v>
      </c>
      <c r="H10" s="153">
        <v>0.19515292169689147</v>
      </c>
      <c r="I10" s="153">
        <v>0.11200046961920629</v>
      </c>
      <c r="J10" s="154">
        <v>0.24369328795814638</v>
      </c>
      <c r="K10" s="124">
        <v>0.02159940461592802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0.0214543610308211</v>
      </c>
      <c r="F11" s="153">
        <v>0.14388509475979205</v>
      </c>
      <c r="G11" s="153">
        <v>-0.0964627918737413</v>
      </c>
      <c r="H11" s="153">
        <v>0.0700213924060249</v>
      </c>
      <c r="I11" s="153">
        <v>-0.02304215460071779</v>
      </c>
      <c r="J11" s="154">
        <v>0.03137624689198937</v>
      </c>
      <c r="K11" s="124">
        <v>0.0031609709315318923</v>
      </c>
    </row>
    <row r="12" spans="1:11" s="20" customFormat="1" ht="14.25" collapsed="1">
      <c r="A12" s="21">
        <v>9</v>
      </c>
      <c r="B12" s="151" t="s">
        <v>79</v>
      </c>
      <c r="C12" s="152">
        <v>39884</v>
      </c>
      <c r="D12" s="152">
        <v>40001</v>
      </c>
      <c r="E12" s="153">
        <v>0.006002115970377142</v>
      </c>
      <c r="F12" s="153">
        <v>0.05210012587460411</v>
      </c>
      <c r="G12" s="153">
        <v>0.09888991448817985</v>
      </c>
      <c r="H12" s="153">
        <v>0.3978296058108599</v>
      </c>
      <c r="I12" s="153">
        <v>0.22715585960302564</v>
      </c>
      <c r="J12" s="154">
        <v>0.29050971216538013</v>
      </c>
      <c r="K12" s="124">
        <v>0.028245713941742467</v>
      </c>
    </row>
    <row r="13" spans="1:11" s="20" customFormat="1" ht="14.25" collapsed="1">
      <c r="A13" s="21">
        <v>10</v>
      </c>
      <c r="B13" s="151" t="s">
        <v>60</v>
      </c>
      <c r="C13" s="152">
        <v>40253</v>
      </c>
      <c r="D13" s="152">
        <v>40366</v>
      </c>
      <c r="E13" s="153">
        <v>0.0016638789199847626</v>
      </c>
      <c r="F13" s="153">
        <v>0.04957783355516976</v>
      </c>
      <c r="G13" s="153">
        <v>0.06493124746880574</v>
      </c>
      <c r="H13" s="153">
        <v>0.2132153158442469</v>
      </c>
      <c r="I13" s="153">
        <v>0.11973999906493149</v>
      </c>
      <c r="J13" s="154">
        <v>0.3411685888684832</v>
      </c>
      <c r="K13" s="124">
        <v>0.03664560187305521</v>
      </c>
    </row>
    <row r="14" spans="1:11" s="20" customFormat="1" ht="14.25">
      <c r="A14" s="21">
        <v>11</v>
      </c>
      <c r="B14" s="151" t="s">
        <v>61</v>
      </c>
      <c r="C14" s="152">
        <v>40114</v>
      </c>
      <c r="D14" s="152">
        <v>40401</v>
      </c>
      <c r="E14" s="153">
        <v>0.005097177349167481</v>
      </c>
      <c r="F14" s="153">
        <v>0.11194801458016346</v>
      </c>
      <c r="G14" s="153">
        <v>-0.09183196624875378</v>
      </c>
      <c r="H14" s="153">
        <v>0.13652246798006118</v>
      </c>
      <c r="I14" s="153">
        <v>-0.050920434853150565</v>
      </c>
      <c r="J14" s="154">
        <v>0.6775100962331391</v>
      </c>
      <c r="K14" s="124">
        <v>0.06628460699487237</v>
      </c>
    </row>
    <row r="15" spans="1:11" s="20" customFormat="1" ht="14.25">
      <c r="A15" s="21">
        <v>12</v>
      </c>
      <c r="B15" s="151" t="s">
        <v>64</v>
      </c>
      <c r="C15" s="152">
        <v>40226</v>
      </c>
      <c r="D15" s="152">
        <v>40430</v>
      </c>
      <c r="E15" s="153">
        <v>0.020824935801681876</v>
      </c>
      <c r="F15" s="153">
        <v>0.031865532810813724</v>
      </c>
      <c r="G15" s="153">
        <v>0.04620650896941614</v>
      </c>
      <c r="H15" s="153">
        <v>0.10168874062347366</v>
      </c>
      <c r="I15" s="153">
        <v>0.04708520005590633</v>
      </c>
      <c r="J15" s="154">
        <v>2.259067866242026</v>
      </c>
      <c r="K15" s="124">
        <v>0.15955351653500838</v>
      </c>
    </row>
    <row r="16" spans="1:11" s="20" customFormat="1" ht="14.25">
      <c r="A16" s="21">
        <v>13</v>
      </c>
      <c r="B16" s="151" t="s">
        <v>83</v>
      </c>
      <c r="C16" s="152">
        <v>40427</v>
      </c>
      <c r="D16" s="152">
        <v>40543</v>
      </c>
      <c r="E16" s="153">
        <v>0.011840743074071902</v>
      </c>
      <c r="F16" s="153">
        <v>0.024887626723060663</v>
      </c>
      <c r="G16" s="153">
        <v>0.07207608127342069</v>
      </c>
      <c r="H16" s="153">
        <v>0.15677035422106034</v>
      </c>
      <c r="I16" s="153">
        <v>0.10425077010598338</v>
      </c>
      <c r="J16" s="154">
        <v>1.7150132541567937</v>
      </c>
      <c r="K16" s="124">
        <v>0.13905651546842468</v>
      </c>
    </row>
    <row r="17" spans="1:11" s="20" customFormat="1" ht="14.25">
      <c r="A17" s="21">
        <v>14</v>
      </c>
      <c r="B17" s="151" t="s">
        <v>73</v>
      </c>
      <c r="C17" s="152">
        <v>40444</v>
      </c>
      <c r="D17" s="152">
        <v>40638</v>
      </c>
      <c r="E17" s="153">
        <v>0.03107600043629377</v>
      </c>
      <c r="F17" s="153">
        <v>0.04235604739144838</v>
      </c>
      <c r="G17" s="153">
        <v>0.011066806682290098</v>
      </c>
      <c r="H17" s="153">
        <v>0.08301656040630312</v>
      </c>
      <c r="I17" s="153">
        <v>-0.006656099155498141</v>
      </c>
      <c r="J17" s="154">
        <v>0.3658081701215128</v>
      </c>
      <c r="K17" s="124">
        <v>0.04296287891090311</v>
      </c>
    </row>
    <row r="18" spans="1:11" s="20" customFormat="1" ht="14.25" collapsed="1">
      <c r="A18" s="21">
        <v>15</v>
      </c>
      <c r="B18" s="151" t="s">
        <v>82</v>
      </c>
      <c r="C18" s="152">
        <v>40427</v>
      </c>
      <c r="D18" s="152">
        <v>40708</v>
      </c>
      <c r="E18" s="153">
        <v>0.012703314017104672</v>
      </c>
      <c r="F18" s="153">
        <v>0.02710575507736057</v>
      </c>
      <c r="G18" s="153">
        <v>0.06275897011867415</v>
      </c>
      <c r="H18" s="153">
        <v>0.12671615280341486</v>
      </c>
      <c r="I18" s="153">
        <v>0.08487291835155486</v>
      </c>
      <c r="J18" s="154">
        <v>2.1402589036544457</v>
      </c>
      <c r="K18" s="124">
        <v>0.1717625595202441</v>
      </c>
    </row>
    <row r="19" spans="1:11" s="20" customFormat="1" ht="14.25" collapsed="1">
      <c r="A19" s="21">
        <v>16</v>
      </c>
      <c r="B19" s="151" t="s">
        <v>104</v>
      </c>
      <c r="C19" s="152">
        <v>41026</v>
      </c>
      <c r="D19" s="152">
        <v>41242</v>
      </c>
      <c r="E19" s="153">
        <v>0.015525576057820345</v>
      </c>
      <c r="F19" s="153">
        <v>0.03783376482634582</v>
      </c>
      <c r="G19" s="153">
        <v>-0.061753420451195584</v>
      </c>
      <c r="H19" s="153">
        <v>0.33411166860106833</v>
      </c>
      <c r="I19" s="153">
        <v>0.14332635286035855</v>
      </c>
      <c r="J19" s="154">
        <v>1.225580824723882</v>
      </c>
      <c r="K19" s="124">
        <v>0.1491063481290522</v>
      </c>
    </row>
    <row r="20" spans="1:12" s="20" customFormat="1" ht="15.75" thickBot="1">
      <c r="A20" s="150"/>
      <c r="B20" s="155" t="s">
        <v>105</v>
      </c>
      <c r="C20" s="156" t="s">
        <v>51</v>
      </c>
      <c r="D20" s="156" t="s">
        <v>51</v>
      </c>
      <c r="E20" s="157">
        <f>AVERAGE(E4:E19)</f>
        <v>0.009744130466668117</v>
      </c>
      <c r="F20" s="157">
        <f>AVERAGE(F4:F19)</f>
        <v>0.044725077166563904</v>
      </c>
      <c r="G20" s="157">
        <f>AVERAGE(G4:G19)</f>
        <v>0.008957331154469457</v>
      </c>
      <c r="H20" s="157">
        <f>AVERAGE(H4:H19)</f>
        <v>0.15779586129851078</v>
      </c>
      <c r="I20" s="157">
        <f>AVERAGE(I4:I19)</f>
        <v>0.059116984395096855</v>
      </c>
      <c r="J20" s="156" t="s">
        <v>51</v>
      </c>
      <c r="K20" s="156" t="s">
        <v>51</v>
      </c>
      <c r="L20" s="158"/>
    </row>
    <row r="21" spans="1:11" s="20" customFormat="1" ht="14.25">
      <c r="A21" s="189" t="s">
        <v>94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s="20" customFormat="1" ht="15" collapsed="1" thickBot="1">
      <c r="A22" s="184"/>
      <c r="B22" s="184"/>
      <c r="C22" s="184"/>
      <c r="D22" s="184"/>
      <c r="E22" s="184"/>
      <c r="F22" s="184"/>
      <c r="G22" s="184"/>
      <c r="H22" s="184"/>
      <c r="I22" s="169"/>
      <c r="J22" s="169"/>
      <c r="K22" s="169"/>
    </row>
    <row r="23" spans="5:10" s="20" customFormat="1" ht="14.25" collapsed="1">
      <c r="E23" s="107"/>
      <c r="J23" s="19"/>
    </row>
    <row r="24" spans="5:10" s="20" customFormat="1" ht="14.25" collapsed="1">
      <c r="E24" s="108"/>
      <c r="J24" s="19"/>
    </row>
    <row r="25" spans="5:10" s="20" customFormat="1" ht="14.25">
      <c r="E25" s="107"/>
      <c r="F25" s="107"/>
      <c r="J25" s="19"/>
    </row>
    <row r="26" spans="5:10" s="20" customFormat="1" ht="14.25" collapsed="1">
      <c r="E26" s="108"/>
      <c r="I26" s="108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73</v>
      </c>
      <c r="C4" s="38">
        <v>151.63899999999998</v>
      </c>
      <c r="D4" s="95">
        <v>0.08620129865238865</v>
      </c>
      <c r="E4" s="39">
        <v>71</v>
      </c>
      <c r="F4" s="95">
        <v>0.053463855421686746</v>
      </c>
      <c r="G4" s="40">
        <v>94.95636299113104</v>
      </c>
      <c r="H4" s="54"/>
    </row>
    <row r="5" spans="1:8" ht="14.25" customHeight="1">
      <c r="A5" s="21">
        <v>2</v>
      </c>
      <c r="B5" s="37" t="s">
        <v>84</v>
      </c>
      <c r="C5" s="38">
        <v>32.27206000000005</v>
      </c>
      <c r="D5" s="95">
        <v>0.02048877288820299</v>
      </c>
      <c r="E5" s="39">
        <v>12</v>
      </c>
      <c r="F5" s="95">
        <v>0.02</v>
      </c>
      <c r="G5" s="40">
        <v>31.544943947442214</v>
      </c>
      <c r="H5" s="54"/>
    </row>
    <row r="6" spans="1:7" ht="14.25">
      <c r="A6" s="21">
        <v>3</v>
      </c>
      <c r="B6" s="37" t="s">
        <v>83</v>
      </c>
      <c r="C6" s="38">
        <v>40.20825000000001</v>
      </c>
      <c r="D6" s="95">
        <v>0.03645973925590767</v>
      </c>
      <c r="E6" s="39">
        <v>10</v>
      </c>
      <c r="F6" s="95">
        <v>0.024330900243309004</v>
      </c>
      <c r="G6" s="40">
        <v>26.853417761557143</v>
      </c>
    </row>
    <row r="7" spans="1:7" ht="14.25">
      <c r="A7" s="21">
        <v>4</v>
      </c>
      <c r="B7" s="37" t="s">
        <v>77</v>
      </c>
      <c r="C7" s="38">
        <v>174.26912999999897</v>
      </c>
      <c r="D7" s="95">
        <v>0.005829367907788127</v>
      </c>
      <c r="E7" s="39">
        <v>23</v>
      </c>
      <c r="F7" s="95">
        <v>0.00047144672651990325</v>
      </c>
      <c r="G7" s="40">
        <v>13.989648730245264</v>
      </c>
    </row>
    <row r="8" spans="1:7" ht="14.25">
      <c r="A8" s="21">
        <v>5</v>
      </c>
      <c r="B8" s="37" t="s">
        <v>104</v>
      </c>
      <c r="C8" s="38">
        <v>42.36740999999969</v>
      </c>
      <c r="D8" s="95">
        <v>0.017246959405584385</v>
      </c>
      <c r="E8" s="39">
        <v>19</v>
      </c>
      <c r="F8" s="95">
        <v>0.0016950664644482113</v>
      </c>
      <c r="G8" s="40">
        <v>4.17710303916854</v>
      </c>
    </row>
    <row r="9" spans="1:7" ht="14.25">
      <c r="A9" s="21">
        <v>6</v>
      </c>
      <c r="B9" s="37" t="s">
        <v>64</v>
      </c>
      <c r="C9" s="38">
        <v>83.50557000000029</v>
      </c>
      <c r="D9" s="95">
        <v>0.020824935801691296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20</v>
      </c>
      <c r="C10" s="38">
        <v>57.311450000000185</v>
      </c>
      <c r="D10" s="95">
        <v>0.011636997027692584</v>
      </c>
      <c r="E10" s="39">
        <v>0</v>
      </c>
      <c r="F10" s="95">
        <v>0</v>
      </c>
      <c r="G10" s="40">
        <v>0</v>
      </c>
      <c r="H10" s="54"/>
    </row>
    <row r="11" spans="1:8" ht="14.25">
      <c r="A11" s="21">
        <v>8</v>
      </c>
      <c r="B11" s="37" t="s">
        <v>61</v>
      </c>
      <c r="C11" s="38">
        <v>30.94070000000018</v>
      </c>
      <c r="D11" s="95">
        <v>0.005097177349186169</v>
      </c>
      <c r="E11" s="39">
        <v>0</v>
      </c>
      <c r="F11" s="95">
        <v>0</v>
      </c>
      <c r="G11" s="40">
        <v>0</v>
      </c>
      <c r="H11" s="54"/>
    </row>
    <row r="12" spans="1:7" ht="14.25">
      <c r="A12" s="21">
        <v>9</v>
      </c>
      <c r="B12" s="37" t="s">
        <v>62</v>
      </c>
      <c r="C12" s="38">
        <v>28.053700000000184</v>
      </c>
      <c r="D12" s="95">
        <v>0.009269307455421703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120</v>
      </c>
      <c r="C13" s="38">
        <v>1.6215600000000558</v>
      </c>
      <c r="D13" s="95">
        <v>0.0013671296178848907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79</v>
      </c>
      <c r="C14" s="38">
        <v>25.26034000000078</v>
      </c>
      <c r="D14" s="95">
        <v>0.004421061903948574</v>
      </c>
      <c r="E14" s="39">
        <v>-7</v>
      </c>
      <c r="F14" s="95">
        <v>-0.001571621014818141</v>
      </c>
      <c r="G14" s="40">
        <v>-8.976470114718701</v>
      </c>
    </row>
    <row r="15" spans="1:7" ht="14.25">
      <c r="A15" s="21">
        <v>12</v>
      </c>
      <c r="B15" s="37" t="s">
        <v>23</v>
      </c>
      <c r="C15" s="38">
        <v>-11.946580000000075</v>
      </c>
      <c r="D15" s="95">
        <v>-0.01665960766450902</v>
      </c>
      <c r="E15" s="39">
        <v>-265</v>
      </c>
      <c r="F15" s="95">
        <v>-0.03731343283582089</v>
      </c>
      <c r="G15" s="40">
        <v>-27.21371828358209</v>
      </c>
    </row>
    <row r="16" spans="1:7" ht="14.25">
      <c r="A16" s="21">
        <v>13</v>
      </c>
      <c r="B16" s="37" t="s">
        <v>82</v>
      </c>
      <c r="C16" s="38">
        <v>55.089649999999445</v>
      </c>
      <c r="D16" s="95">
        <v>0.008395974779825012</v>
      </c>
      <c r="E16" s="39">
        <v>-9</v>
      </c>
      <c r="F16" s="95">
        <v>-0.004253308128544423</v>
      </c>
      <c r="G16" s="40">
        <v>-28.16526565325034</v>
      </c>
    </row>
    <row r="17" spans="1:7" ht="14.25">
      <c r="A17" s="21">
        <v>14</v>
      </c>
      <c r="B17" s="37" t="s">
        <v>81</v>
      </c>
      <c r="C17" s="38">
        <v>-84.76034999999985</v>
      </c>
      <c r="D17" s="95">
        <v>-0.06887383201400445</v>
      </c>
      <c r="E17" s="39">
        <v>-94</v>
      </c>
      <c r="F17" s="95">
        <v>-0.06123778501628664</v>
      </c>
      <c r="G17" s="40">
        <v>-75.66043516664355</v>
      </c>
    </row>
    <row r="18" spans="1:7" ht="14.25">
      <c r="A18" s="21">
        <v>15</v>
      </c>
      <c r="B18" s="37" t="s">
        <v>60</v>
      </c>
      <c r="C18" s="38">
        <v>-783.7964299999998</v>
      </c>
      <c r="D18" s="95">
        <v>-0.05565450583122029</v>
      </c>
      <c r="E18" s="39">
        <v>-601885</v>
      </c>
      <c r="F18" s="95">
        <v>-0.057223172321054054</v>
      </c>
      <c r="G18" s="40">
        <v>-807.8380828259627</v>
      </c>
    </row>
    <row r="19" spans="1:7" ht="14.25">
      <c r="A19" s="21">
        <v>16</v>
      </c>
      <c r="B19" s="37" t="s">
        <v>124</v>
      </c>
      <c r="C19" s="38" t="s">
        <v>127</v>
      </c>
      <c r="D19" s="95" t="s">
        <v>127</v>
      </c>
      <c r="E19" s="39" t="s">
        <v>127</v>
      </c>
      <c r="F19" s="95" t="s">
        <v>127</v>
      </c>
      <c r="G19" s="40" t="s">
        <v>127</v>
      </c>
    </row>
    <row r="20" spans="1:8" ht="15.75" thickBot="1">
      <c r="A20" s="88"/>
      <c r="B20" s="91" t="s">
        <v>50</v>
      </c>
      <c r="C20" s="92">
        <v>-157.96453999999983</v>
      </c>
      <c r="D20" s="96">
        <v>-0.0018735650394710235</v>
      </c>
      <c r="E20" s="93">
        <v>-602125</v>
      </c>
      <c r="F20" s="96">
        <v>-0.05678386201934117</v>
      </c>
      <c r="G20" s="94">
        <v>-776.3324955746132</v>
      </c>
      <c r="H20" s="54"/>
    </row>
    <row r="21" spans="1:8" ht="15" customHeight="1" thickBot="1">
      <c r="A21" s="190"/>
      <c r="B21" s="190"/>
      <c r="C21" s="190"/>
      <c r="D21" s="190"/>
      <c r="E21" s="190"/>
      <c r="F21" s="190"/>
      <c r="G21" s="190"/>
      <c r="H21" s="168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.75" thickBot="1">
      <c r="B47" s="79"/>
      <c r="C47" s="79"/>
      <c r="D47" s="79"/>
      <c r="E47" s="79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25</v>
      </c>
      <c r="C55" s="35" t="s">
        <v>57</v>
      </c>
      <c r="D55" s="35" t="s">
        <v>58</v>
      </c>
      <c r="E55" s="60" t="s">
        <v>54</v>
      </c>
      <c r="F55"/>
    </row>
    <row r="56" spans="2:5" ht="14.25">
      <c r="B56" s="37" t="str">
        <f aca="true" t="shared" si="0" ref="B56:D60">B4</f>
        <v>ВСІ</v>
      </c>
      <c r="C56" s="38">
        <f t="shared" si="0"/>
        <v>151.63899999999998</v>
      </c>
      <c r="D56" s="95">
        <f t="shared" si="0"/>
        <v>0.08620129865238865</v>
      </c>
      <c r="E56" s="40">
        <f>G4</f>
        <v>94.95636299113104</v>
      </c>
    </row>
    <row r="57" spans="2:5" ht="14.25">
      <c r="B57" s="37" t="str">
        <f t="shared" si="0"/>
        <v>УНІВЕР.УА/Володимир Великий: Фонд Збалансований</v>
      </c>
      <c r="C57" s="38">
        <f t="shared" si="0"/>
        <v>32.27206000000005</v>
      </c>
      <c r="D57" s="95">
        <f t="shared" si="0"/>
        <v>0.02048877288820299</v>
      </c>
      <c r="E57" s="40">
        <f>G5</f>
        <v>31.544943947442214</v>
      </c>
    </row>
    <row r="58" spans="2:5" ht="14.25">
      <c r="B58" s="37" t="str">
        <f t="shared" si="0"/>
        <v>УНIВЕР.УА/Тарас Шевченко: Фонд Заощаджень</v>
      </c>
      <c r="C58" s="38">
        <f t="shared" si="0"/>
        <v>40.20825000000001</v>
      </c>
      <c r="D58" s="95">
        <f t="shared" si="0"/>
        <v>0.03645973925590767</v>
      </c>
      <c r="E58" s="40">
        <f>G6</f>
        <v>26.853417761557143</v>
      </c>
    </row>
    <row r="59" spans="2:5" ht="14.25">
      <c r="B59" s="37" t="str">
        <f t="shared" si="0"/>
        <v>КІНТО-Класичний</v>
      </c>
      <c r="C59" s="38">
        <f t="shared" si="0"/>
        <v>174.26912999999897</v>
      </c>
      <c r="D59" s="95">
        <f t="shared" si="0"/>
        <v>0.005829367907788127</v>
      </c>
      <c r="E59" s="40">
        <f>G7</f>
        <v>13.989648730245264</v>
      </c>
    </row>
    <row r="60" spans="2:5" ht="14.25">
      <c r="B60" s="126" t="str">
        <f t="shared" si="0"/>
        <v>КІНТО-Казначейський</v>
      </c>
      <c r="C60" s="127">
        <f t="shared" si="0"/>
        <v>42.36740999999969</v>
      </c>
      <c r="D60" s="128">
        <f t="shared" si="0"/>
        <v>0.017246959405584385</v>
      </c>
      <c r="E60" s="129">
        <f>G8</f>
        <v>4.17710303916854</v>
      </c>
    </row>
    <row r="61" spans="2:5" ht="14.25">
      <c r="B61" s="125" t="str">
        <f>B15</f>
        <v>Надбання</v>
      </c>
      <c r="C61" s="38">
        <f aca="true" t="shared" si="1" ref="C61:D64">C14</f>
        <v>25.26034000000078</v>
      </c>
      <c r="D61" s="95">
        <f t="shared" si="1"/>
        <v>0.004421061903948574</v>
      </c>
      <c r="E61" s="40">
        <f>G14</f>
        <v>-8.976470114718701</v>
      </c>
    </row>
    <row r="62" spans="2:5" ht="14.25">
      <c r="B62" s="125" t="str">
        <f>B16</f>
        <v>УНIВЕР.УА/Михайло Грушевський: Фонд Державних Паперiв</v>
      </c>
      <c r="C62" s="38">
        <f t="shared" si="1"/>
        <v>-11.946580000000075</v>
      </c>
      <c r="D62" s="95">
        <f t="shared" si="1"/>
        <v>-0.01665960766450902</v>
      </c>
      <c r="E62" s="40">
        <f>G15</f>
        <v>-27.21371828358209</v>
      </c>
    </row>
    <row r="63" spans="2:5" ht="14.25">
      <c r="B63" s="125" t="str">
        <f>B17</f>
        <v>УНІВЕР.УА/Ярослав Мудрий: Фонд Акцiй</v>
      </c>
      <c r="C63" s="38">
        <f t="shared" si="1"/>
        <v>55.089649999999445</v>
      </c>
      <c r="D63" s="95">
        <f t="shared" si="1"/>
        <v>0.008395974779825012</v>
      </c>
      <c r="E63" s="40">
        <f>G16</f>
        <v>-28.16526565325034</v>
      </c>
    </row>
    <row r="64" spans="2:5" ht="14.25">
      <c r="B64" s="125" t="str">
        <f>B18</f>
        <v>ОТП Фонд Акцій</v>
      </c>
      <c r="C64" s="38">
        <f t="shared" si="1"/>
        <v>-84.76034999999985</v>
      </c>
      <c r="D64" s="95">
        <f t="shared" si="1"/>
        <v>-0.06887383201400445</v>
      </c>
      <c r="E64" s="40">
        <f>G17</f>
        <v>-75.66043516664355</v>
      </c>
    </row>
    <row r="65" spans="2:5" ht="14.25">
      <c r="B65" s="125" t="str">
        <f>B19</f>
        <v>Бонум Оптімум</v>
      </c>
      <c r="C65" s="38">
        <f>C18</f>
        <v>-783.7964299999998</v>
      </c>
      <c r="D65" s="95">
        <f>D18</f>
        <v>-0.05565450583122029</v>
      </c>
      <c r="E65" s="40">
        <f>G18</f>
        <v>-807.8380828259627</v>
      </c>
    </row>
    <row r="66" spans="2:5" ht="14.25">
      <c r="B66" s="136" t="s">
        <v>56</v>
      </c>
      <c r="C66" s="137">
        <f>C20-SUM(C56:C65)</f>
        <v>201.43298000000095</v>
      </c>
      <c r="D66" s="138"/>
      <c r="E66" s="137">
        <f>G20-SUM(E56:E65)</f>
        <v>0</v>
      </c>
    </row>
    <row r="67" spans="2:5" ht="15">
      <c r="B67" s="134" t="s">
        <v>50</v>
      </c>
      <c r="C67" s="135">
        <f>SUM(C56:C66)</f>
        <v>-157.96453999999983</v>
      </c>
      <c r="D67" s="135"/>
      <c r="E67" s="135">
        <f>SUM(E56:E66)</f>
        <v>-776.3324955746132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2" sqref="A1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81</v>
      </c>
      <c r="B2" s="177">
        <v>-0.008134165261296178</v>
      </c>
      <c r="C2" s="10"/>
    </row>
    <row r="3" spans="1:3" ht="14.25">
      <c r="A3" s="139" t="s">
        <v>84</v>
      </c>
      <c r="B3" s="146">
        <v>0.0004791891061337594</v>
      </c>
      <c r="C3" s="10"/>
    </row>
    <row r="4" spans="1:3" ht="14.25">
      <c r="A4" s="139" t="s">
        <v>120</v>
      </c>
      <c r="B4" s="146">
        <v>0.0013671296178816572</v>
      </c>
      <c r="C4" s="10"/>
    </row>
    <row r="5" spans="1:3" ht="14.25">
      <c r="A5" s="139" t="s">
        <v>60</v>
      </c>
      <c r="B5" s="147">
        <v>0.0016638789199847626</v>
      </c>
      <c r="C5" s="10"/>
    </row>
    <row r="6" spans="1:3" ht="14.25">
      <c r="A6" s="139" t="s">
        <v>61</v>
      </c>
      <c r="B6" s="147">
        <v>0.005097177349167481</v>
      </c>
      <c r="C6" s="10"/>
    </row>
    <row r="7" spans="1:3" ht="14.25">
      <c r="A7" s="139" t="s">
        <v>77</v>
      </c>
      <c r="B7" s="147">
        <v>0.0053553963971531005</v>
      </c>
      <c r="C7" s="10"/>
    </row>
    <row r="8" spans="1:3" ht="14.25">
      <c r="A8" s="139" t="s">
        <v>79</v>
      </c>
      <c r="B8" s="147">
        <v>0.006002115970377142</v>
      </c>
      <c r="C8" s="10"/>
    </row>
    <row r="9" spans="1:3" ht="14.25">
      <c r="A9" s="139" t="s">
        <v>62</v>
      </c>
      <c r="B9" s="147">
        <v>0.00926930745546617</v>
      </c>
      <c r="C9" s="10"/>
    </row>
    <row r="10" spans="1:3" ht="14.25">
      <c r="A10" s="140" t="s">
        <v>20</v>
      </c>
      <c r="B10" s="148">
        <v>0.011636997027360207</v>
      </c>
      <c r="C10" s="10"/>
    </row>
    <row r="11" spans="1:3" ht="14.25">
      <c r="A11" s="139" t="s">
        <v>83</v>
      </c>
      <c r="B11" s="147">
        <v>0.011840743074071902</v>
      </c>
      <c r="C11" s="10"/>
    </row>
    <row r="12" spans="1:3" ht="14.25">
      <c r="A12" s="139" t="s">
        <v>82</v>
      </c>
      <c r="B12" s="147">
        <v>0.012703314017104672</v>
      </c>
      <c r="C12" s="10"/>
    </row>
    <row r="13" spans="1:3" ht="14.25">
      <c r="A13" s="140" t="s">
        <v>104</v>
      </c>
      <c r="B13" s="148">
        <v>0.015525576057820345</v>
      </c>
      <c r="C13" s="10"/>
    </row>
    <row r="14" spans="1:3" ht="14.25">
      <c r="A14" s="139" t="s">
        <v>64</v>
      </c>
      <c r="B14" s="147">
        <v>0.020824935801681876</v>
      </c>
      <c r="C14" s="10"/>
    </row>
    <row r="15" spans="1:3" ht="14.25">
      <c r="A15" s="139" t="s">
        <v>23</v>
      </c>
      <c r="B15" s="147">
        <v>0.0214543610308211</v>
      </c>
      <c r="C15" s="10"/>
    </row>
    <row r="16" spans="1:3" ht="14.25">
      <c r="A16" s="139" t="s">
        <v>73</v>
      </c>
      <c r="B16" s="147">
        <v>0.03107600043629377</v>
      </c>
      <c r="C16" s="10"/>
    </row>
    <row r="17" spans="1:3" ht="14.25">
      <c r="A17" s="141" t="s">
        <v>30</v>
      </c>
      <c r="B17" s="146">
        <v>0.009744130466668117</v>
      </c>
      <c r="C17" s="10"/>
    </row>
    <row r="18" spans="1:3" ht="14.25">
      <c r="A18" s="141" t="s">
        <v>1</v>
      </c>
      <c r="B18" s="146">
        <v>-0.0002576544853351015</v>
      </c>
      <c r="C18" s="10"/>
    </row>
    <row r="19" spans="1:3" ht="14.25">
      <c r="A19" s="141" t="s">
        <v>0</v>
      </c>
      <c r="B19" s="146">
        <v>0.03725413060582228</v>
      </c>
      <c r="C19" s="58"/>
    </row>
    <row r="20" spans="1:3" ht="14.25">
      <c r="A20" s="141" t="s">
        <v>31</v>
      </c>
      <c r="B20" s="146">
        <v>0.05904037988737687</v>
      </c>
      <c r="C20" s="9"/>
    </row>
    <row r="21" spans="1:3" ht="14.25">
      <c r="A21" s="141" t="s">
        <v>32</v>
      </c>
      <c r="B21" s="146">
        <v>0.060559994320748656</v>
      </c>
      <c r="C21" s="74"/>
    </row>
    <row r="22" spans="1:3" ht="14.25">
      <c r="A22" s="141" t="s">
        <v>33</v>
      </c>
      <c r="B22" s="146">
        <v>0.011890410958904111</v>
      </c>
      <c r="C22" s="10"/>
    </row>
    <row r="23" spans="1:3" ht="15" thickBot="1">
      <c r="A23" s="142" t="s">
        <v>107</v>
      </c>
      <c r="B23" s="149">
        <v>0.04197284447311489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1564433.95</v>
      </c>
      <c r="F3" s="113">
        <v>746</v>
      </c>
      <c r="G3" s="112">
        <v>2097.0964477211796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1072732.2701</v>
      </c>
      <c r="F4" s="113">
        <v>1975</v>
      </c>
      <c r="G4" s="112">
        <v>543.1555797974684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322408.84</v>
      </c>
      <c r="F5" s="113">
        <v>679</v>
      </c>
      <c r="G5" s="112">
        <v>474.8289248895435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2959575.0601</v>
      </c>
      <c r="F6" s="98">
        <f>SUM(F3:F5)</f>
        <v>3400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-0.005939502779269246</v>
      </c>
      <c r="F4" s="99">
        <v>-0.013785759150936938</v>
      </c>
      <c r="G4" s="99">
        <v>-0.16369966736443597</v>
      </c>
      <c r="H4" s="99">
        <v>-0.3029606023120047</v>
      </c>
      <c r="I4" s="99">
        <v>-0.16573323555981057</v>
      </c>
      <c r="J4" s="106">
        <v>-0.5251710751104555</v>
      </c>
      <c r="K4" s="166">
        <v>-0.05599161648795581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-0.01580007596873423</v>
      </c>
      <c r="F5" s="99">
        <v>0.06578403720187409</v>
      </c>
      <c r="G5" s="99">
        <v>0.06200571232634022</v>
      </c>
      <c r="H5" s="99">
        <v>0.33327421846840255</v>
      </c>
      <c r="I5" s="99">
        <v>0.1974250909938715</v>
      </c>
      <c r="J5" s="106">
        <v>-0.45684442020254035</v>
      </c>
      <c r="K5" s="167">
        <v>-0.05162499918622454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0.019764529329716174</v>
      </c>
      <c r="F6" s="99">
        <v>0.07720811096134006</v>
      </c>
      <c r="G6" s="99">
        <v>-0.022805014476188434</v>
      </c>
      <c r="H6" s="99">
        <v>0.08313185324460215</v>
      </c>
      <c r="I6" s="99">
        <v>0.008066520040713065</v>
      </c>
      <c r="J6" s="106">
        <v>1.0970964477211274</v>
      </c>
      <c r="K6" s="167">
        <v>0.06858122187945392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-0.0006583498060957668</v>
      </c>
      <c r="F7" s="157">
        <f>AVERAGE(F4:F6)</f>
        <v>0.04306879633742574</v>
      </c>
      <c r="G7" s="157">
        <f>AVERAGE(G4:G6)</f>
        <v>-0.041499656504761395</v>
      </c>
      <c r="H7" s="157">
        <f>AVERAGE(H4:H6)</f>
        <v>0.03781515646699999</v>
      </c>
      <c r="I7" s="157">
        <f>AVERAGE(I4:I6)</f>
        <v>0.01325279182492467</v>
      </c>
      <c r="J7" s="156" t="s">
        <v>51</v>
      </c>
      <c r="K7" s="156" t="s">
        <v>51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34</v>
      </c>
      <c r="C4" s="38">
        <v>30.32102000000002</v>
      </c>
      <c r="D4" s="99">
        <v>0.019764529329662855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-1.9263899999999559</v>
      </c>
      <c r="D5" s="99">
        <v>-0.005939502779269325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108</v>
      </c>
      <c r="C6" s="38">
        <v>-17.221349999999862</v>
      </c>
      <c r="D6" s="99">
        <v>-0.01580007596875531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11.1732800000002</v>
      </c>
      <c r="D7" s="96">
        <v>0.0037896056349624235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57</v>
      </c>
      <c r="D33" s="35" t="s">
        <v>58</v>
      </c>
      <c r="E33" s="36" t="s">
        <v>54</v>
      </c>
    </row>
    <row r="34" spans="1:5" ht="14.25">
      <c r="A34" s="22">
        <v>1</v>
      </c>
      <c r="B34" s="37" t="str">
        <f aca="true" t="shared" si="0" ref="B34:D36">B4</f>
        <v>Збалансований фонд "Паритет"</v>
      </c>
      <c r="C34" s="121">
        <f t="shared" si="0"/>
        <v>30.32102000000002</v>
      </c>
      <c r="D34" s="99">
        <f t="shared" si="0"/>
        <v>0.019764529329662855</v>
      </c>
      <c r="E34" s="122">
        <f>G4</f>
        <v>0</v>
      </c>
    </row>
    <row r="35" spans="1:5" ht="14.25">
      <c r="A35" s="22">
        <v>2</v>
      </c>
      <c r="B35" s="37" t="str">
        <f t="shared" si="0"/>
        <v>Оптімум</v>
      </c>
      <c r="C35" s="121">
        <f t="shared" si="0"/>
        <v>-1.9263899999999559</v>
      </c>
      <c r="D35" s="99">
        <f t="shared" si="0"/>
        <v>-0.005939502779269325</v>
      </c>
      <c r="E35" s="122">
        <f>G5</f>
        <v>0</v>
      </c>
    </row>
    <row r="36" spans="1:5" ht="14.25">
      <c r="A36" s="22">
        <v>3</v>
      </c>
      <c r="B36" s="37" t="str">
        <f t="shared" si="0"/>
        <v>ТАСК Український Капітал</v>
      </c>
      <c r="C36" s="121">
        <f t="shared" si="0"/>
        <v>-17.221349999999862</v>
      </c>
      <c r="D36" s="99">
        <f t="shared" si="0"/>
        <v>-0.01580007596875531</v>
      </c>
      <c r="E36" s="122">
        <f>G6</f>
        <v>0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108</v>
      </c>
      <c r="B2" s="143">
        <v>-0.01580007596873423</v>
      </c>
      <c r="C2" s="10"/>
      <c r="D2" s="10"/>
    </row>
    <row r="3" spans="1:4" ht="14.25">
      <c r="A3" s="27" t="s">
        <v>70</v>
      </c>
      <c r="B3" s="143">
        <v>-0.005939502779269246</v>
      </c>
      <c r="C3" s="10"/>
      <c r="D3" s="10"/>
    </row>
    <row r="4" spans="1:4" ht="14.25">
      <c r="A4" s="27" t="s">
        <v>34</v>
      </c>
      <c r="B4" s="143">
        <v>0.019764529329716174</v>
      </c>
      <c r="C4" s="10"/>
      <c r="D4" s="10"/>
    </row>
    <row r="5" spans="1:4" ht="14.25">
      <c r="A5" s="27" t="s">
        <v>30</v>
      </c>
      <c r="B5" s="144">
        <v>-0.0006583498060957668</v>
      </c>
      <c r="C5" s="10"/>
      <c r="D5" s="10"/>
    </row>
    <row r="6" spans="1:4" ht="14.25">
      <c r="A6" s="27" t="s">
        <v>1</v>
      </c>
      <c r="B6" s="144">
        <v>-0.0002576544853351015</v>
      </c>
      <c r="C6" s="10"/>
      <c r="D6" s="10"/>
    </row>
    <row r="7" spans="1:4" ht="14.25">
      <c r="A7" s="27" t="s">
        <v>0</v>
      </c>
      <c r="B7" s="144">
        <v>0.03725413060582228</v>
      </c>
      <c r="C7" s="10"/>
      <c r="D7" s="10"/>
    </row>
    <row r="8" spans="1:4" ht="14.25">
      <c r="A8" s="27" t="s">
        <v>31</v>
      </c>
      <c r="B8" s="144">
        <v>0.05904037988737687</v>
      </c>
      <c r="C8" s="10"/>
      <c r="D8" s="10"/>
    </row>
    <row r="9" spans="1:4" ht="14.25">
      <c r="A9" s="27" t="s">
        <v>32</v>
      </c>
      <c r="B9" s="144">
        <v>0.060559994320748656</v>
      </c>
      <c r="C9" s="10"/>
      <c r="D9" s="10"/>
    </row>
    <row r="10" spans="1:4" ht="14.25">
      <c r="A10" s="27" t="s">
        <v>33</v>
      </c>
      <c r="B10" s="144">
        <v>0.011890410958904111</v>
      </c>
      <c r="C10" s="10"/>
      <c r="D10" s="10"/>
    </row>
    <row r="11" spans="1:4" ht="15" thickBot="1">
      <c r="A11" s="76" t="s">
        <v>107</v>
      </c>
      <c r="B11" s="145">
        <v>0.04197284447311489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2018-09-06T12:35:46Z</dcterms:modified>
  <cp:category/>
  <cp:version/>
  <cp:contentType/>
  <cp:contentStatus/>
</cp:coreProperties>
</file>