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<sst xmlns="http://schemas.openxmlformats.org/spreadsheetml/2006/main" count="336" uniqueCount="126">
  <si>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</si>
  <si>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</si>
  <si>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</si>
  <si>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</si>
  <si>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</si>
  <si>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</si>
  <si>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</si>
  <si>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</si>
  <si>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</si>
  <si>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</si>
  <si>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</si>
  <si>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</si>
  <si>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</si>
  <si>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</si>
  <si>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</si>
  <si>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</si>
  <si>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</si>
  <si>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</si>
  <si>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</si>
  <si>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</si>
  <si>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</si>
  <si>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</si>
  <si>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</si>
  <si>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</si>
  <si>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</si>
  <si>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</si>
  <si>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</si>
  <si>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</si>
  <si>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</si>
  <si>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</si>
  <si>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</si>
  <si>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</si>
  <si>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</si>
  <si>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</si>
  <si>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</si>
  <si>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</si>
  <si>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</si>
  <si>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</si>
  <si>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</si>
  <si>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</si>
  <si>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</si>
  <si>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</si>
  <si>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</si>
  <si>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</si>
  <si>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</si>
  <si>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ТОВ КУА "АРТ - КАПІТАЛ Менеджмент"</t>
  </si>
  <si>
    <t>http://www.sem.biz.ua/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</si>
  <si>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</si>
  <si>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</si>
  <si>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</si>
  <si>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</si>
  <si>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</si>
  <si>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</si>
  <si>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</si>
  <si>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</si>
  <si>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</si>
  <si>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</si>
  <si>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</si>
  <si>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</si>
  <si>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</si>
  <si>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</si>
  <si>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</si>
  <si>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</si>
  <si>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</si>
  <si>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</si>
  <si>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</si>
  <si>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</si>
  <si>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</si>
  <si>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</si>
  <si>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</si>
  <si>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</si>
  <si>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</si>
  <si>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</si>
  <si>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</si>
  <si>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</si>
  <si>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Індекс Української Біржі</t>
  </si>
  <si>
    <t>Індекс</t>
  </si>
  <si>
    <t>Бонум Оптімум</t>
  </si>
  <si>
    <t>ТОВ КУА "Бонум Груп"</t>
  </si>
  <si>
    <t>http://bonum-group.com/</t>
  </si>
  <si>
    <t>"Золотий" депозит (за офіційним курсом золота)</t>
  </si>
  <si>
    <t>1 місяць*</t>
  </si>
  <si>
    <t>Назва фонду*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</si>
  <si>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</si>
  <si>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</si>
  <si>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</si>
  <si>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</si>
  <si>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</si>
  <si>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</si>
  <si>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</si>
  <si>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</si>
  <si>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</si>
  <si>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</si>
  <si>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</si>
  <si>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</si>
  <si>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</si>
  <si>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</si>
  <si>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</si>
  <si>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</si>
  <si>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</si>
  <si>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</si>
  <si>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</si>
  <si>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Середнє значення</t>
  </si>
  <si>
    <t>КІНТО-Казначейський</t>
  </si>
  <si>
    <t>1 рік</t>
  </si>
  <si>
    <t>1 місяць (з початку року)</t>
  </si>
  <si>
    <t>ТАСК Український Капітал</t>
  </si>
  <si>
    <t>WIG20 (Польща)</t>
  </si>
  <si>
    <t>ТАСК Універсал</t>
  </si>
  <si>
    <t>спец.</t>
  </si>
  <si>
    <t>УНIВЕР.УА/Михайло Грушевський: Фонд Державних Паперiв</t>
  </si>
  <si>
    <t>ТОВ КУА "Універ Менеджмент"</t>
  </si>
  <si>
    <t>http://univer.ua/</t>
  </si>
  <si>
    <t>УНIВЕР.УА/Тарас Шевченко: Фонд Заощаджень</t>
  </si>
  <si>
    <t>Софіївський</t>
  </si>
  <si>
    <t>ТОВ КУА "ІВЕКС ЕССЕТ МЕНЕДЖМЕНТ"</t>
  </si>
  <si>
    <t>http://www.am.eavex.com.ua/</t>
  </si>
  <si>
    <t>ОТП Фонд Акцій</t>
  </si>
  <si>
    <t>ТОВ КУА "ОТП Капітал"</t>
  </si>
  <si>
    <t>http://otpcapital.com.ua/</t>
  </si>
  <si>
    <t>УНІВЕР.УА/Володимир Великий: Фонд Збалансований</t>
  </si>
  <si>
    <t>ОТП Класичний</t>
  </si>
  <si>
    <t>УНІВЕР.УА/Ярослав Мудрий: Фонд Акцiй</t>
  </si>
  <si>
    <t>грудень '17</t>
  </si>
  <si>
    <t>січень '18</t>
  </si>
  <si>
    <t>з початку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</si>
</sst>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1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10"/>
      </top>
      <bottom style="dotted">
        <color indexed="23"/>
      </bottom>
    </border>
    <border>
      <left style="dotted">
        <color indexed="23"/>
      </left>
      <right>
        <color indexed="63"/>
      </right>
      <top style="thin">
        <color indexed="10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10" fontId="0" fillId="0" borderId="20" xfId="0" applyNumberFormat="1" applyBorder="1" applyAlignment="1">
      <alignment horizontal="right" vertical="center" indent="1"/>
    </xf>
    <xf numFmtId="10" fontId="0" fillId="0" borderId="38" xfId="0" applyNumberFormat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2" fontId="11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horizontal="right" vertical="center" indent="1"/>
    </xf>
    <xf numFmtId="2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3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0" xfId="21" applyNumberFormat="1" applyFont="1" applyFill="1" applyBorder="1" applyAlignment="1">
      <alignment horizontal="right" vertical="center" indent="1"/>
      <protection/>
    </xf>
    <xf numFmtId="10" fontId="20" fillId="0" borderId="40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41" fillId="0" borderId="5" xfId="20" applyFont="1" applyFill="1" applyBorder="1" applyAlignment="1">
      <alignment vertical="center" wrapText="1"/>
      <protection/>
    </xf>
    <xf numFmtId="14" fontId="41" fillId="0" borderId="8" xfId="20" applyNumberFormat="1" applyFont="1" applyFill="1" applyBorder="1" applyAlignment="1">
      <alignment horizontal="center" vertical="center" wrapText="1"/>
      <protection/>
    </xf>
    <xf numFmtId="10" fontId="41" fillId="0" borderId="8" xfId="21" applyNumberFormat="1" applyFont="1" applyFill="1" applyBorder="1" applyAlignment="1">
      <alignment horizontal="right" vertical="center" wrapText="1" indent="1"/>
      <protection/>
    </xf>
    <xf numFmtId="0" fontId="22" fillId="0" borderId="41" xfId="20" applyFont="1" applyFill="1" applyBorder="1" applyAlignment="1">
      <alignment horizontal="left" vertical="center" wrapText="1"/>
      <protection/>
    </xf>
    <xf numFmtId="10" fontId="22" fillId="0" borderId="4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10" fontId="41" fillId="0" borderId="8" xfId="21" applyNumberFormat="1" applyFont="1" applyFill="1" applyBorder="1" applyAlignment="1">
      <alignment horizontal="center" vertical="center" wrapText="1"/>
      <protection/>
    </xf>
    <xf numFmtId="0" fontId="22" fillId="0" borderId="43" xfId="19" applyFont="1" applyFill="1" applyBorder="1" applyAlignment="1">
      <alignment vertical="center" wrapText="1"/>
      <protection/>
    </xf>
    <xf numFmtId="4" fontId="22" fillId="0" borderId="43" xfId="19" applyNumberFormat="1" applyFont="1" applyFill="1" applyBorder="1" applyAlignment="1">
      <alignment horizontal="right" vertical="center" wrapText="1" indent="1"/>
      <protection/>
    </xf>
    <xf numFmtId="0" fontId="11" fillId="0" borderId="44" xfId="0" applyFont="1" applyBorder="1" applyAlignment="1">
      <alignment vertical="center"/>
    </xf>
    <xf numFmtId="4" fontId="11" fillId="0" borderId="44" xfId="0" applyNumberFormat="1" applyFont="1" applyBorder="1" applyAlignment="1">
      <alignment horizontal="right" vertical="center" indent="1"/>
    </xf>
    <xf numFmtId="10" fontId="11" fillId="0" borderId="44" xfId="0" applyNumberFormat="1" applyFont="1" applyBorder="1" applyAlignment="1">
      <alignment horizontal="right" vertical="center" indent="1"/>
    </xf>
    <xf numFmtId="0" fontId="22" fillId="0" borderId="45" xfId="20" applyFont="1" applyFill="1" applyBorder="1" applyAlignment="1">
      <alignment vertical="center" wrapText="1"/>
      <protection/>
    </xf>
    <xf numFmtId="0" fontId="11" fillId="0" borderId="5" xfId="0" applyFont="1" applyBorder="1" applyAlignment="1">
      <alignment horizontal="left"/>
    </xf>
    <xf numFmtId="10" fontId="11" fillId="0" borderId="46" xfId="0" applyNumberFormat="1" applyFont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33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34" xfId="0" applyNumberFormat="1" applyFont="1" applyFill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11" fillId="0" borderId="51" xfId="26" applyNumberFormat="1" applyFont="1" applyFill="1" applyBorder="1" applyAlignment="1">
      <alignment horizontal="right" vertical="center" indent="1"/>
    </xf>
    <xf numFmtId="4" fontId="11" fillId="0" borderId="52" xfId="0" applyNumberFormat="1" applyFont="1" applyFill="1" applyBorder="1" applyAlignment="1">
      <alignment horizontal="right" vertical="center" indent="1"/>
    </xf>
    <xf numFmtId="0" fontId="11" fillId="0" borderId="53" xfId="0" applyFont="1" applyFill="1" applyBorder="1" applyAlignment="1">
      <alignment horizontal="left" vertical="center" wrapText="1" shrinkToFit="1"/>
    </xf>
    <xf numFmtId="4" fontId="11" fillId="0" borderId="54" xfId="0" applyNumberFormat="1" applyFont="1" applyFill="1" applyBorder="1" applyAlignment="1">
      <alignment horizontal="right" vertical="center" indent="1"/>
    </xf>
    <xf numFmtId="10" fontId="11" fillId="0" borderId="54" xfId="26" applyNumberFormat="1" applyFont="1" applyFill="1" applyBorder="1" applyAlignment="1">
      <alignment horizontal="right" vertical="center" indent="1"/>
    </xf>
    <xf numFmtId="4" fontId="11" fillId="0" borderId="55" xfId="0" applyNumberFormat="1" applyFont="1" applyFill="1" applyBorder="1" applyAlignment="1">
      <alignment horizontal="right" vertical="center" indent="1"/>
    </xf>
    <xf numFmtId="0" fontId="7" fillId="0" borderId="56" xfId="0" applyFont="1" applyBorder="1" applyAlignment="1">
      <alignment horizontal="left" vertical="center"/>
    </xf>
    <xf numFmtId="0" fontId="41" fillId="0" borderId="56" xfId="22" applyFont="1" applyFill="1" applyBorder="1" applyAlignment="1">
      <alignment horizontal="center" vertical="center" wrapText="1"/>
      <protection/>
    </xf>
    <xf numFmtId="0" fontId="41" fillId="0" borderId="57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58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775"/>
          <c:w val="0.97875"/>
          <c:h val="0.4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3660570"/>
        <c:axId val="18517243"/>
      </c:barChart>
      <c:catAx>
        <c:axId val="236605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8517243"/>
        <c:crosses val="autoZero"/>
        <c:auto val="1"/>
        <c:lblOffset val="0"/>
        <c:noMultiLvlLbl val="0"/>
      </c:catAx>
      <c:valAx>
        <c:axId val="18517243"/>
        <c:scaling>
          <c:orientation val="minMax"/>
          <c:max val="0.1"/>
          <c:min val="-0.02"/>
        </c:scaling>
        <c:axPos val="l"/>
        <c:delete val="0"/>
        <c:numFmt formatCode="0%" sourceLinked="0"/>
        <c:majorTickMark val="out"/>
        <c:minorTickMark val="none"/>
        <c:tickLblPos val="nextTo"/>
        <c:crossAx val="23660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1"/>
          <c:h val="0.6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4929676"/>
        <c:axId val="33832525"/>
      </c:barChart>
      <c:catAx>
        <c:axId val="34929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32525"/>
        <c:crosses val="autoZero"/>
        <c:auto val="0"/>
        <c:lblOffset val="100"/>
        <c:tickLblSkip val="1"/>
        <c:noMultiLvlLbl val="0"/>
      </c:catAx>
      <c:valAx>
        <c:axId val="33832525"/>
        <c:scaling>
          <c:orientation val="minMax"/>
          <c:max val="0.1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29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25"/>
          <c:y val="0.8627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27525"/>
          <c:y val="0.25525"/>
          <c:w val="0.40875"/>
          <c:h val="0.400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125"/>
          <c:y val="0.07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75"/>
          <c:w val="0.9675"/>
          <c:h val="0.4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ВЧА'!$C$55:$C$65</c:f>
              <c:numCache/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ВЧА'!$E$55:$E$65</c:f>
              <c:numCache/>
            </c:numRef>
          </c:val>
        </c:ser>
        <c:overlap val="-30"/>
        <c:axId val="47180990"/>
        <c:axId val="30167135"/>
      </c:barChart>
      <c:lineChart>
        <c:grouping val="standard"/>
        <c:varyColors val="0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ВЧА'!$D$55:$D$64</c:f>
              <c:numCache/>
            </c:numRef>
          </c:val>
          <c:smooth val="0"/>
        </c:ser>
        <c:axId val="1794608"/>
        <c:axId val="20826929"/>
      </c:lineChart>
      <c:catAx>
        <c:axId val="471809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0167135"/>
        <c:crosses val="autoZero"/>
        <c:auto val="0"/>
        <c:lblOffset val="40"/>
        <c:noMultiLvlLbl val="0"/>
      </c:catAx>
      <c:valAx>
        <c:axId val="30167135"/>
        <c:scaling>
          <c:orientation val="minMax"/>
          <c:max val="2200"/>
          <c:min val="-100"/>
        </c:scaling>
        <c:axPos val="l"/>
        <c:delete val="0"/>
        <c:numFmt formatCode="#,##0" sourceLinked="0"/>
        <c:majorTickMark val="in"/>
        <c:minorTickMark val="none"/>
        <c:tickLblPos val="nextTo"/>
        <c:crossAx val="47180990"/>
        <c:crossesAt val="1"/>
        <c:crossBetween val="between"/>
        <c:dispUnits/>
      </c:valAx>
      <c:catAx>
        <c:axId val="1794608"/>
        <c:scaling>
          <c:orientation val="minMax"/>
        </c:scaling>
        <c:axPos val="b"/>
        <c:delete val="1"/>
        <c:majorTickMark val="in"/>
        <c:minorTickMark val="none"/>
        <c:tickLblPos val="nextTo"/>
        <c:crossAx val="20826929"/>
        <c:crosses val="autoZero"/>
        <c:auto val="0"/>
        <c:lblOffset val="100"/>
        <c:noMultiLvlLbl val="0"/>
      </c:catAx>
      <c:valAx>
        <c:axId val="2082692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7946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5"/>
          <c:y val="0.8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13886562"/>
        <c:axId val="9352899"/>
      </c:barChart>
      <c:catAx>
        <c:axId val="13886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52899"/>
        <c:crosses val="autoZero"/>
        <c:auto val="0"/>
        <c:lblOffset val="0"/>
        <c:tickLblSkip val="1"/>
        <c:noMultiLvlLbl val="0"/>
      </c:catAx>
      <c:valAx>
        <c:axId val="9352899"/>
        <c:scaling>
          <c:orientation val="minMax"/>
          <c:max val="0.09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86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675"/>
          <c:w val="1"/>
          <c:h val="0.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55638868"/>
        <c:axId val="41949973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42282758"/>
        <c:axId val="58589223"/>
      </c:lineChart>
      <c:catAx>
        <c:axId val="55638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1949973"/>
        <c:crosses val="autoZero"/>
        <c:auto val="0"/>
        <c:lblOffset val="100"/>
        <c:noMultiLvlLbl val="0"/>
      </c:catAx>
      <c:valAx>
        <c:axId val="41949973"/>
        <c:scaling>
          <c:orientation val="minMax"/>
          <c:max val="100"/>
          <c:min val="-1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638868"/>
        <c:crossesAt val="1"/>
        <c:crossBetween val="between"/>
        <c:dispUnits/>
        <c:majorUnit val="200"/>
        <c:minorUnit val="200"/>
      </c:valAx>
      <c:catAx>
        <c:axId val="42282758"/>
        <c:scaling>
          <c:orientation val="minMax"/>
        </c:scaling>
        <c:axPos val="b"/>
        <c:delete val="1"/>
        <c:majorTickMark val="in"/>
        <c:minorTickMark val="none"/>
        <c:tickLblPos val="nextTo"/>
        <c:crossAx val="58589223"/>
        <c:crosses val="autoZero"/>
        <c:auto val="0"/>
        <c:lblOffset val="100"/>
        <c:noMultiLvlLbl val="0"/>
      </c:catAx>
      <c:valAx>
        <c:axId val="5858922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2827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7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875"/>
          <c:w val="0.9585"/>
          <c:h val="0.86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52299640"/>
        <c:axId val="12545529"/>
      </c:barChart>
      <c:catAx>
        <c:axId val="52299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45529"/>
        <c:crosses val="autoZero"/>
        <c:auto val="0"/>
        <c:lblOffset val="100"/>
        <c:tickLblSkip val="1"/>
        <c:noMultiLvlLbl val="0"/>
      </c:catAx>
      <c:valAx>
        <c:axId val="12545529"/>
        <c:scaling>
          <c:orientation val="minMax"/>
          <c:max val="0.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99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25"/>
          <c:w val="1"/>
          <c:h val="0.5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ВЧА'!$B$33:$B$34</c:f>
              <c:strCache/>
            </c:strRef>
          </c:cat>
          <c:val>
            <c:numRef>
              <c:f>'3_динаміка ВЧА'!$C$33:$C$34</c:f>
              <c:numCache/>
            </c:numRef>
          </c:val>
        </c:ser>
        <c:ser>
          <c:idx val="0"/>
          <c:order val="1"/>
          <c:tx>
            <c:strRef>
              <c:f>'3_динаміка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ВЧА'!$B$33:$B$34</c:f>
              <c:strCache/>
            </c:strRef>
          </c:cat>
          <c:val>
            <c:numRef>
              <c:f>'3_динаміка ВЧА'!$E$33:$E$34</c:f>
              <c:numCache/>
            </c:numRef>
          </c:val>
        </c:ser>
        <c:overlap val="-20"/>
        <c:axId val="10751146"/>
        <c:axId val="57044107"/>
      </c:barChart>
      <c:lineChart>
        <c:grouping val="standard"/>
        <c:varyColors val="0"/>
        <c:ser>
          <c:idx val="2"/>
          <c:order val="2"/>
          <c:tx>
            <c:strRef>
              <c:f>'3_динаміка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ВЧА'!$D$33:$D$34</c:f>
              <c:numCache/>
            </c:numRef>
          </c:val>
          <c:smooth val="0"/>
        </c:ser>
        <c:axId val="43697820"/>
        <c:axId val="60818397"/>
      </c:lineChart>
      <c:catAx>
        <c:axId val="107511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7044107"/>
        <c:crosses val="autoZero"/>
        <c:auto val="0"/>
        <c:lblOffset val="100"/>
        <c:noMultiLvlLbl val="0"/>
      </c:catAx>
      <c:valAx>
        <c:axId val="5704410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751146"/>
        <c:crossesAt val="1"/>
        <c:crossBetween val="between"/>
        <c:dispUnits/>
      </c:valAx>
      <c:catAx>
        <c:axId val="43697820"/>
        <c:scaling>
          <c:orientation val="minMax"/>
        </c:scaling>
        <c:axPos val="b"/>
        <c:delete val="1"/>
        <c:majorTickMark val="in"/>
        <c:minorTickMark val="none"/>
        <c:tickLblPos val="nextTo"/>
        <c:crossAx val="60818397"/>
        <c:crosses val="autoZero"/>
        <c:auto val="0"/>
        <c:lblOffset val="100"/>
        <c:noMultiLvlLbl val="0"/>
      </c:catAx>
      <c:valAx>
        <c:axId val="6081839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6978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25"/>
          <c:w val="1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27311438"/>
        <c:axId val="63192047"/>
      </c:barChart>
      <c:catAx>
        <c:axId val="27311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92047"/>
        <c:crosses val="autoZero"/>
        <c:auto val="0"/>
        <c:lblOffset val="100"/>
        <c:tickLblSkip val="1"/>
        <c:noMultiLvlLbl val="0"/>
      </c:catAx>
      <c:valAx>
        <c:axId val="63192047"/>
        <c:scaling>
          <c:orientation val="minMax"/>
          <c:max val="0.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11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35</xdr:row>
      <xdr:rowOff>133350</xdr:rowOff>
    </xdr:from>
    <xdr:to>
      <xdr:col>4</xdr:col>
      <xdr:colOff>628650</xdr:colOff>
      <xdr:row>59</xdr:row>
      <xdr:rowOff>133350</xdr:rowOff>
    </xdr:to>
    <xdr:graphicFrame>
      <xdr:nvGraphicFramePr>
        <xdr:cNvPr id="1" name="Chart 2"/>
        <xdr:cNvGraphicFramePr/>
      </xdr:nvGraphicFramePr>
      <xdr:xfrm>
        <a:off x="333375" y="6648450"/>
        <a:ext cx="7915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8</xdr:col>
      <xdr:colOff>28575</xdr:colOff>
      <xdr:row>50</xdr:row>
      <xdr:rowOff>66675</xdr:rowOff>
    </xdr:to>
    <xdr:graphicFrame>
      <xdr:nvGraphicFramePr>
        <xdr:cNvPr id="1" name="Chart 7"/>
        <xdr:cNvGraphicFramePr/>
      </xdr:nvGraphicFramePr>
      <xdr:xfrm>
        <a:off x="0" y="4953000"/>
        <a:ext cx="153543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304800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5905500" y="190500"/>
        <a:ext cx="10572750" cy="917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19050</xdr:rowOff>
    </xdr:from>
    <xdr:to>
      <xdr:col>9</xdr:col>
      <xdr:colOff>666750</xdr:colOff>
      <xdr:row>27</xdr:row>
      <xdr:rowOff>152400</xdr:rowOff>
    </xdr:to>
    <xdr:graphicFrame>
      <xdr:nvGraphicFramePr>
        <xdr:cNvPr id="1" name="Chart 8"/>
        <xdr:cNvGraphicFramePr/>
      </xdr:nvGraphicFramePr>
      <xdr:xfrm>
        <a:off x="85725" y="19335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19050</xdr:rowOff>
    </xdr:from>
    <xdr:to>
      <xdr:col>14</xdr:col>
      <xdr:colOff>676275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914900" y="19050"/>
        <a:ext cx="82486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9</xdr:col>
      <xdr:colOff>647700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190500</xdr:rowOff>
    </xdr:from>
    <xdr:to>
      <xdr:col>16</xdr:col>
      <xdr:colOff>304800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5305425" y="190500"/>
        <a:ext cx="88582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6" t="s">
        <v>92</v>
      </c>
      <c r="B1" s="76"/>
      <c r="C1" s="76"/>
      <c r="D1" s="77"/>
      <c r="E1" s="77"/>
      <c r="F1" s="77"/>
    </row>
    <row r="2" spans="1:9" ht="15.75" thickBot="1">
      <c r="A2" s="25" t="s">
        <v>56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7" t="s">
        <v>123</v>
      </c>
      <c r="B3" s="88">
        <v>0.03546192526374603</v>
      </c>
      <c r="C3" s="88">
        <v>0.06078930369747759</v>
      </c>
      <c r="D3" s="88">
        <v>0.026522983486946365</v>
      </c>
      <c r="E3" s="88">
        <v>0.003082195899149376</v>
      </c>
      <c r="F3" s="88">
        <v>0.0404390183143607</v>
      </c>
      <c r="G3" s="59"/>
      <c r="H3" s="59"/>
      <c r="I3" s="2"/>
      <c r="J3" s="2"/>
      <c r="K3" s="2"/>
      <c r="L3" s="2"/>
    </row>
    <row r="4" spans="1:12" ht="14.25">
      <c r="A4" s="87" t="s">
        <v>124</v>
      </c>
      <c r="B4" s="88">
        <v>0.06405129181743163</v>
      </c>
      <c r="C4" s="88">
        <v>0.09384170677309545</v>
      </c>
      <c r="D4" s="88">
        <v>0.03158112990325534</v>
      </c>
      <c r="E4" s="88">
        <v>0.03572023766349419</v>
      </c>
      <c r="F4" s="88">
        <v>0.06401356047563023</v>
      </c>
      <c r="G4" s="59"/>
      <c r="H4" s="59"/>
      <c r="I4" s="2"/>
      <c r="J4" s="2"/>
      <c r="K4" s="2"/>
      <c r="L4" s="2"/>
    </row>
    <row r="5" spans="1:12" ht="15" thickBot="1">
      <c r="A5" s="80" t="s">
        <v>125</v>
      </c>
      <c r="B5" s="82">
        <v>0.06405129181743163</v>
      </c>
      <c r="C5" s="82">
        <v>0.09384170677309545</v>
      </c>
      <c r="D5" s="82">
        <v>0.03158112990325534</v>
      </c>
      <c r="E5" s="82">
        <v>0.03572023766349419</v>
      </c>
      <c r="F5" s="82">
        <v>0.06401356047563023</v>
      </c>
      <c r="G5" s="59"/>
      <c r="H5" s="59"/>
      <c r="I5" s="2"/>
      <c r="J5" s="2"/>
      <c r="K5" s="2"/>
      <c r="L5" s="2"/>
    </row>
    <row r="6" spans="1:14" ht="14.25">
      <c r="A6" s="74"/>
      <c r="B6" s="73"/>
      <c r="C6" s="73"/>
      <c r="D6" s="75"/>
      <c r="E6" s="75"/>
      <c r="F6" s="75"/>
      <c r="G6" s="10"/>
      <c r="J6" s="2"/>
      <c r="K6" s="2"/>
      <c r="L6" s="2"/>
      <c r="M6" s="2"/>
      <c r="N6" s="2"/>
    </row>
    <row r="7" spans="1:14" ht="14.25">
      <c r="A7" s="74"/>
      <c r="B7" s="75"/>
      <c r="C7" s="75"/>
      <c r="D7" s="75"/>
      <c r="E7" s="75"/>
      <c r="F7" s="75"/>
      <c r="J7" s="4"/>
      <c r="K7" s="4"/>
      <c r="L7" s="4"/>
      <c r="M7" s="4"/>
      <c r="N7" s="4"/>
    </row>
    <row r="8" spans="1:6" ht="14.25">
      <c r="A8" s="74"/>
      <c r="B8" s="75"/>
      <c r="C8" s="75"/>
      <c r="D8" s="75"/>
      <c r="E8" s="75"/>
      <c r="F8" s="75"/>
    </row>
    <row r="9" spans="1:6" ht="14.25">
      <c r="A9" s="74"/>
      <c r="B9" s="75"/>
      <c r="C9" s="75"/>
      <c r="D9" s="75"/>
      <c r="E9" s="75"/>
      <c r="F9" s="75"/>
    </row>
    <row r="10" spans="1:14" ht="14.25">
      <c r="A10" s="74"/>
      <c r="B10" s="75"/>
      <c r="C10" s="75"/>
      <c r="D10" s="75"/>
      <c r="E10" s="75"/>
      <c r="F10" s="75"/>
      <c r="N10" s="10"/>
    </row>
    <row r="11" spans="1:6" ht="14.25">
      <c r="A11" s="74"/>
      <c r="B11" s="75"/>
      <c r="C11" s="75"/>
      <c r="D11" s="75"/>
      <c r="E11" s="75"/>
      <c r="F11" s="75"/>
    </row>
    <row r="12" spans="1:6" ht="14.25">
      <c r="A12" s="74"/>
      <c r="B12" s="75"/>
      <c r="C12" s="75"/>
      <c r="D12" s="75"/>
      <c r="E12" s="75"/>
      <c r="F12" s="75"/>
    </row>
    <row r="13" spans="1:6" ht="14.25">
      <c r="A13" s="74"/>
      <c r="B13" s="75"/>
      <c r="C13" s="75"/>
      <c r="D13" s="75"/>
      <c r="E13" s="75"/>
      <c r="F13" s="75"/>
    </row>
    <row r="14" spans="1:6" ht="14.25">
      <c r="A14" s="74"/>
      <c r="B14" s="75"/>
      <c r="C14" s="75"/>
      <c r="D14" s="75"/>
      <c r="E14" s="75"/>
      <c r="F14" s="75"/>
    </row>
    <row r="15" spans="1:6" ht="14.25">
      <c r="A15" s="74"/>
      <c r="B15" s="75"/>
      <c r="C15" s="75"/>
      <c r="D15" s="75"/>
      <c r="E15" s="75"/>
      <c r="F15" s="75"/>
    </row>
    <row r="16" spans="1:6" ht="14.25">
      <c r="A16" s="74"/>
      <c r="B16" s="75"/>
      <c r="C16" s="75"/>
      <c r="D16" s="75"/>
      <c r="E16" s="75"/>
      <c r="F16" s="75"/>
    </row>
    <row r="17" spans="1:6" ht="14.25">
      <c r="A17" s="74"/>
      <c r="B17" s="75"/>
      <c r="C17" s="75"/>
      <c r="D17" s="75"/>
      <c r="E17" s="75"/>
      <c r="F17" s="75"/>
    </row>
    <row r="18" spans="1:6" ht="14.25">
      <c r="A18" s="74"/>
      <c r="B18" s="75"/>
      <c r="C18" s="75"/>
      <c r="D18" s="75"/>
      <c r="E18" s="75"/>
      <c r="F18" s="75"/>
    </row>
    <row r="19" spans="1:6" ht="14.25">
      <c r="A19" s="74"/>
      <c r="B19" s="75"/>
      <c r="C19" s="75"/>
      <c r="D19" s="75"/>
      <c r="E19" s="75"/>
      <c r="F19" s="75"/>
    </row>
    <row r="20" spans="1:6" ht="14.25">
      <c r="A20" s="74"/>
      <c r="B20" s="75"/>
      <c r="C20" s="75"/>
      <c r="D20" s="75"/>
      <c r="E20" s="75"/>
      <c r="F20" s="75"/>
    </row>
    <row r="21" spans="1:6" ht="15" thickBot="1">
      <c r="A21" s="74"/>
      <c r="B21" s="75"/>
      <c r="C21" s="75"/>
      <c r="D21" s="75"/>
      <c r="E21" s="75"/>
      <c r="F21" s="75"/>
    </row>
    <row r="22" spans="1:6" ht="30.75" thickBot="1">
      <c r="A22" s="25" t="s">
        <v>76</v>
      </c>
      <c r="B22" s="18" t="s">
        <v>83</v>
      </c>
      <c r="C22" s="18" t="s">
        <v>67</v>
      </c>
      <c r="D22" s="79"/>
      <c r="E22" s="75"/>
      <c r="F22" s="75"/>
    </row>
    <row r="23" spans="1:6" ht="14.25">
      <c r="A23" s="27" t="s">
        <v>7</v>
      </c>
      <c r="B23" s="28">
        <v>-0.020060433649810028</v>
      </c>
      <c r="C23" s="66">
        <v>-0.020060433649810028</v>
      </c>
      <c r="D23" s="79"/>
      <c r="E23" s="75"/>
      <c r="F23" s="75"/>
    </row>
    <row r="24" spans="1:6" ht="14.25">
      <c r="A24" s="157" t="s">
        <v>9</v>
      </c>
      <c r="B24" s="28">
        <v>0.014643131060305903</v>
      </c>
      <c r="C24" s="66">
        <v>0.014643131060305903</v>
      </c>
      <c r="D24" s="79"/>
      <c r="E24" s="75"/>
      <c r="F24" s="75"/>
    </row>
    <row r="25" spans="1:6" ht="14.25">
      <c r="A25" s="27" t="s">
        <v>10</v>
      </c>
      <c r="B25" s="28">
        <v>0.02104409164522303</v>
      </c>
      <c r="C25" s="66">
        <v>0.02104409164522303</v>
      </c>
      <c r="D25" s="79"/>
      <c r="E25" s="75"/>
      <c r="F25" s="75"/>
    </row>
    <row r="26" spans="1:6" ht="14.25">
      <c r="A26" s="27" t="s">
        <v>6</v>
      </c>
      <c r="B26" s="28">
        <v>0.03188105169635724</v>
      </c>
      <c r="C26" s="66">
        <v>0.03188105169635724</v>
      </c>
      <c r="D26" s="79"/>
      <c r="E26" s="75"/>
      <c r="F26" s="75"/>
    </row>
    <row r="27" spans="1:6" ht="14.25">
      <c r="A27" s="27" t="s">
        <v>107</v>
      </c>
      <c r="B27" s="28">
        <v>0.0376237704218656</v>
      </c>
      <c r="C27" s="66">
        <v>0.0376237704218656</v>
      </c>
      <c r="D27" s="79"/>
      <c r="E27" s="75"/>
      <c r="F27" s="75"/>
    </row>
    <row r="28" spans="1:6" ht="28.5">
      <c r="A28" s="27" t="s">
        <v>5</v>
      </c>
      <c r="B28" s="28">
        <v>0.052510422802321655</v>
      </c>
      <c r="C28" s="66">
        <v>0.052510422802321655</v>
      </c>
      <c r="D28" s="79"/>
      <c r="E28" s="75"/>
      <c r="F28" s="75"/>
    </row>
    <row r="29" spans="1:6" ht="14.25">
      <c r="A29" s="27" t="s">
        <v>12</v>
      </c>
      <c r="B29" s="28">
        <v>0.056178724645703726</v>
      </c>
      <c r="C29" s="66">
        <v>0.056178724645703726</v>
      </c>
      <c r="D29" s="79"/>
      <c r="E29" s="75"/>
      <c r="F29" s="75"/>
    </row>
    <row r="30" spans="1:6" ht="14.25">
      <c r="A30" s="27" t="s">
        <v>11</v>
      </c>
      <c r="B30" s="28">
        <v>0.05785659903508278</v>
      </c>
      <c r="C30" s="66">
        <v>0.05785659903508278</v>
      </c>
      <c r="D30" s="79"/>
      <c r="E30" s="75"/>
      <c r="F30" s="75"/>
    </row>
    <row r="31" spans="1:6" ht="14.25">
      <c r="A31" s="27" t="s">
        <v>0</v>
      </c>
      <c r="B31" s="28">
        <v>0.06405129181743163</v>
      </c>
      <c r="C31" s="66">
        <v>0.06405129181743163</v>
      </c>
      <c r="D31" s="79"/>
      <c r="E31" s="75"/>
      <c r="F31" s="75"/>
    </row>
    <row r="32" spans="1:6" ht="14.25">
      <c r="A32" s="27" t="s">
        <v>71</v>
      </c>
      <c r="B32" s="28">
        <v>0.08543706807473916</v>
      </c>
      <c r="C32" s="66">
        <v>0.08543706807473916</v>
      </c>
      <c r="D32" s="79"/>
      <c r="E32" s="75"/>
      <c r="F32" s="75"/>
    </row>
    <row r="33" spans="1:6" ht="14.25">
      <c r="A33" s="27" t="s">
        <v>1</v>
      </c>
      <c r="B33" s="28">
        <v>0.09384170677309545</v>
      </c>
      <c r="C33" s="66">
        <v>0.09384170677309545</v>
      </c>
      <c r="D33" s="79"/>
      <c r="E33" s="75"/>
      <c r="F33" s="75"/>
    </row>
    <row r="34" spans="1:6" ht="14.25">
      <c r="A34" s="27" t="s">
        <v>8</v>
      </c>
      <c r="B34" s="28">
        <v>0.09920468997280985</v>
      </c>
      <c r="C34" s="66">
        <v>0.09920468997280985</v>
      </c>
      <c r="D34" s="79"/>
      <c r="E34" s="75"/>
      <c r="F34" s="75"/>
    </row>
    <row r="35" spans="1:6" ht="15" thickBot="1">
      <c r="A35" s="156" t="s">
        <v>52</v>
      </c>
      <c r="B35" s="81">
        <v>0.11081659347037043</v>
      </c>
      <c r="C35" s="82">
        <v>0.11081659347037043</v>
      </c>
      <c r="D35" s="79"/>
      <c r="E35" s="75"/>
      <c r="F35" s="75"/>
    </row>
    <row r="36" spans="1:6" ht="14.25">
      <c r="A36" s="74"/>
      <c r="B36" s="75"/>
      <c r="C36" s="75"/>
      <c r="D36" s="79"/>
      <c r="E36" s="75"/>
      <c r="F36" s="75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workbookViewId="0" topLeftCell="A1">
      <selection activeCell="C11" sqref="C11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5" t="s">
        <v>100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30.75" thickBot="1">
      <c r="A2" s="15" t="s">
        <v>40</v>
      </c>
      <c r="B2" s="48" t="s">
        <v>24</v>
      </c>
      <c r="C2" s="18" t="s">
        <v>35</v>
      </c>
      <c r="D2" s="18" t="s">
        <v>36</v>
      </c>
      <c r="E2" s="17" t="s">
        <v>41</v>
      </c>
      <c r="F2" s="17" t="s">
        <v>60</v>
      </c>
      <c r="G2" s="17" t="s">
        <v>61</v>
      </c>
      <c r="H2" s="18" t="s">
        <v>62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75</v>
      </c>
      <c r="C3" s="110" t="s">
        <v>38</v>
      </c>
      <c r="D3" s="111" t="s">
        <v>37</v>
      </c>
      <c r="E3" s="112">
        <v>10288813.7</v>
      </c>
      <c r="F3" s="113">
        <v>182926</v>
      </c>
      <c r="G3" s="112">
        <v>56.24576987415676</v>
      </c>
      <c r="H3" s="53">
        <v>100</v>
      </c>
      <c r="I3" s="109" t="s">
        <v>93</v>
      </c>
      <c r="J3" s="114" t="s">
        <v>73</v>
      </c>
      <c r="K3" s="49"/>
    </row>
    <row r="4" spans="1:11" ht="14.25">
      <c r="A4" s="21">
        <v>2</v>
      </c>
      <c r="B4" s="109" t="s">
        <v>108</v>
      </c>
      <c r="C4" s="110" t="s">
        <v>38</v>
      </c>
      <c r="D4" s="111" t="s">
        <v>37</v>
      </c>
      <c r="E4" s="112">
        <v>1020025.7701</v>
      </c>
      <c r="F4" s="113">
        <v>648</v>
      </c>
      <c r="G4" s="112">
        <v>1574.1138427469136</v>
      </c>
      <c r="H4" s="53">
        <v>5000</v>
      </c>
      <c r="I4" s="109" t="s">
        <v>20</v>
      </c>
      <c r="J4" s="114" t="s">
        <v>34</v>
      </c>
      <c r="K4" s="50"/>
    </row>
    <row r="5" spans="1:10" ht="15.75" thickBot="1">
      <c r="A5" s="176" t="s">
        <v>47</v>
      </c>
      <c r="B5" s="177"/>
      <c r="C5" s="115" t="s">
        <v>48</v>
      </c>
      <c r="D5" s="115" t="s">
        <v>48</v>
      </c>
      <c r="E5" s="98">
        <f>SUM(E3:E4)</f>
        <v>11308839.470099999</v>
      </c>
      <c r="F5" s="99">
        <f>SUM(F3:F4)</f>
        <v>183574</v>
      </c>
      <c r="G5" s="115" t="s">
        <v>48</v>
      </c>
      <c r="H5" s="115" t="s">
        <v>48</v>
      </c>
      <c r="I5" s="115" t="s">
        <v>48</v>
      </c>
      <c r="J5" s="116" t="s">
        <v>48</v>
      </c>
    </row>
  </sheetData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9.125" style="31" customWidth="1"/>
    <col min="10" max="10" width="21.375" style="31" bestFit="1" customWidth="1"/>
    <col min="11" max="16384" width="9.125" style="31" customWidth="1"/>
  </cols>
  <sheetData>
    <row r="1" spans="1:9" s="51" customFormat="1" ht="16.5" thickBot="1">
      <c r="A1" s="187" t="s">
        <v>91</v>
      </c>
      <c r="B1" s="187"/>
      <c r="C1" s="187"/>
      <c r="D1" s="187"/>
      <c r="E1" s="187"/>
      <c r="F1" s="187"/>
      <c r="G1" s="187"/>
      <c r="H1" s="187"/>
      <c r="I1" s="187"/>
    </row>
    <row r="2" spans="1:10" s="22" customFormat="1" ht="15.75" customHeight="1" thickBot="1">
      <c r="A2" s="180" t="s">
        <v>40</v>
      </c>
      <c r="B2" s="102"/>
      <c r="C2" s="103"/>
      <c r="D2" s="104"/>
      <c r="E2" s="182" t="s">
        <v>64</v>
      </c>
      <c r="F2" s="182"/>
      <c r="G2" s="182"/>
      <c r="H2" s="182"/>
      <c r="I2" s="182"/>
      <c r="J2" s="182"/>
    </row>
    <row r="3" spans="1:10" s="22" customFormat="1" ht="60.75" thickBot="1">
      <c r="A3" s="181"/>
      <c r="B3" s="105" t="s">
        <v>24</v>
      </c>
      <c r="C3" s="26" t="s">
        <v>13</v>
      </c>
      <c r="D3" s="26" t="s">
        <v>14</v>
      </c>
      <c r="E3" s="17" t="s">
        <v>105</v>
      </c>
      <c r="F3" s="17" t="s">
        <v>97</v>
      </c>
      <c r="G3" s="17" t="s">
        <v>101</v>
      </c>
      <c r="H3" s="17" t="s">
        <v>104</v>
      </c>
      <c r="I3" s="17" t="s">
        <v>49</v>
      </c>
      <c r="J3" s="18" t="s">
        <v>88</v>
      </c>
    </row>
    <row r="4" spans="1:10" s="22" customFormat="1" ht="14.25" collapsed="1">
      <c r="A4" s="21">
        <v>1</v>
      </c>
      <c r="B4" s="27" t="s">
        <v>108</v>
      </c>
      <c r="C4" s="106">
        <v>38945</v>
      </c>
      <c r="D4" s="106">
        <v>39016</v>
      </c>
      <c r="E4" s="100">
        <v>0.03463421537612055</v>
      </c>
      <c r="F4" s="100">
        <v>0.04963866946826756</v>
      </c>
      <c r="G4" s="100">
        <v>0.02976748377093008</v>
      </c>
      <c r="H4" s="100">
        <v>-0.01443090803791336</v>
      </c>
      <c r="I4" s="107">
        <v>-0.6851772314506201</v>
      </c>
      <c r="J4" s="123">
        <v>-0.09743491941354565</v>
      </c>
    </row>
    <row r="5" spans="1:10" s="22" customFormat="1" ht="14.25">
      <c r="A5" s="21">
        <v>2</v>
      </c>
      <c r="B5" s="27" t="s">
        <v>75</v>
      </c>
      <c r="C5" s="106">
        <v>40555</v>
      </c>
      <c r="D5" s="106">
        <v>40626</v>
      </c>
      <c r="E5" s="100">
        <v>0.0933929055751399</v>
      </c>
      <c r="F5" s="100">
        <v>0.1673302098759386</v>
      </c>
      <c r="G5" s="100">
        <v>0.33916583025418223</v>
      </c>
      <c r="H5" s="100">
        <v>0.8940977380315882</v>
      </c>
      <c r="I5" s="107">
        <v>-0.43754230125839844</v>
      </c>
      <c r="J5" s="158">
        <v>-0.08042755641076138</v>
      </c>
    </row>
    <row r="6" spans="1:10" s="22" customFormat="1" ht="15.75" collapsed="1" thickBot="1">
      <c r="A6" s="21"/>
      <c r="B6" s="144" t="s">
        <v>102</v>
      </c>
      <c r="C6" s="145"/>
      <c r="D6" s="145"/>
      <c r="E6" s="146">
        <f>AVERAGE(E4:E5)</f>
        <v>0.06401356047563023</v>
      </c>
      <c r="F6" s="146">
        <f>AVERAGE(F4:F5)</f>
        <v>0.10848443967210308</v>
      </c>
      <c r="G6" s="146">
        <f>AVERAGE(G4:G5)</f>
        <v>0.18446665701255616</v>
      </c>
      <c r="H6" s="146">
        <f>AVERAGE(H4:H5)</f>
        <v>0.4398334149968374</v>
      </c>
      <c r="I6" s="150" t="s">
        <v>48</v>
      </c>
      <c r="J6" s="150" t="s">
        <v>48</v>
      </c>
    </row>
    <row r="7" spans="1:10" s="22" customFormat="1" ht="14.25">
      <c r="A7" s="189" t="s">
        <v>89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3:4" s="22" customFormat="1" ht="15.75" customHeight="1">
      <c r="C8" s="65"/>
      <c r="D8" s="65"/>
    </row>
    <row r="9" spans="2:8" ht="14.25">
      <c r="B9" s="29"/>
      <c r="C9" s="108"/>
      <c r="E9" s="108"/>
      <c r="F9" s="108"/>
      <c r="G9" s="108"/>
      <c r="H9" s="108"/>
    </row>
    <row r="10" spans="2:5" ht="14.25">
      <c r="B10" s="29"/>
      <c r="C10" s="108"/>
      <c r="E10" s="108"/>
    </row>
    <row r="11" spans="5:6" ht="14.25">
      <c r="E11" s="108"/>
      <c r="F11" s="108"/>
    </row>
  </sheetData>
  <mergeCells count="4">
    <mergeCell ref="A1:I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5" zoomScaleNormal="85" workbookViewId="0" topLeftCell="A2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4" t="s">
        <v>86</v>
      </c>
      <c r="B1" s="184"/>
      <c r="C1" s="184"/>
      <c r="D1" s="184"/>
      <c r="E1" s="184"/>
      <c r="F1" s="184"/>
      <c r="G1" s="184"/>
    </row>
    <row r="2" spans="1:7" s="29" customFormat="1" ht="15.75" customHeight="1" thickBot="1">
      <c r="A2" s="193" t="s">
        <v>40</v>
      </c>
      <c r="B2" s="90"/>
      <c r="C2" s="185" t="s">
        <v>25</v>
      </c>
      <c r="D2" s="190"/>
      <c r="E2" s="191" t="s">
        <v>63</v>
      </c>
      <c r="F2" s="192"/>
      <c r="G2" s="91"/>
    </row>
    <row r="3" spans="1:7" s="29" customFormat="1" ht="45.75" thickBot="1">
      <c r="A3" s="181"/>
      <c r="B3" s="35" t="s">
        <v>24</v>
      </c>
      <c r="C3" s="35" t="s">
        <v>50</v>
      </c>
      <c r="D3" s="35" t="s">
        <v>27</v>
      </c>
      <c r="E3" s="35" t="s">
        <v>28</v>
      </c>
      <c r="F3" s="35" t="s">
        <v>27</v>
      </c>
      <c r="G3" s="36" t="s">
        <v>95</v>
      </c>
    </row>
    <row r="4" spans="1:7" s="29" customFormat="1" ht="14.25">
      <c r="A4" s="21">
        <v>1</v>
      </c>
      <c r="B4" s="37" t="s">
        <v>75</v>
      </c>
      <c r="C4" s="38">
        <v>1266.4892199999988</v>
      </c>
      <c r="D4" s="100">
        <v>0.14037282995168876</v>
      </c>
      <c r="E4" s="39">
        <v>7536</v>
      </c>
      <c r="F4" s="100">
        <v>0.04296710188722276</v>
      </c>
      <c r="G4" s="40">
        <v>421.6541379279333</v>
      </c>
    </row>
    <row r="5" spans="1:7" s="29" customFormat="1" ht="14.25">
      <c r="A5" s="21">
        <v>2</v>
      </c>
      <c r="B5" s="37" t="s">
        <v>108</v>
      </c>
      <c r="C5" s="38">
        <v>34.14519999999995</v>
      </c>
      <c r="D5" s="100">
        <v>0.03463421537614493</v>
      </c>
      <c r="E5" s="39">
        <v>0</v>
      </c>
      <c r="F5" s="100">
        <v>0</v>
      </c>
      <c r="G5" s="40">
        <v>0</v>
      </c>
    </row>
    <row r="6" spans="1:7" s="29" customFormat="1" ht="15.75" thickBot="1">
      <c r="A6" s="119"/>
      <c r="B6" s="92" t="s">
        <v>47</v>
      </c>
      <c r="C6" s="93">
        <v>1300.6344199999987</v>
      </c>
      <c r="D6" s="97">
        <v>0.12995681178484678</v>
      </c>
      <c r="E6" s="94">
        <v>7536</v>
      </c>
      <c r="F6" s="97">
        <v>0.04280893897908406</v>
      </c>
      <c r="G6" s="120">
        <v>421.6541379279333</v>
      </c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/>
    <row r="29" s="29" customFormat="1" ht="14.25"/>
    <row r="30" s="29" customFormat="1" ht="14.25"/>
    <row r="31" s="29" customFormat="1" ht="14.25"/>
    <row r="32" spans="2:5" s="29" customFormat="1" ht="30.75" thickBot="1">
      <c r="B32" s="47" t="s">
        <v>24</v>
      </c>
      <c r="C32" s="35" t="s">
        <v>54</v>
      </c>
      <c r="D32" s="35" t="s">
        <v>55</v>
      </c>
      <c r="E32" s="36" t="s">
        <v>51</v>
      </c>
    </row>
    <row r="33" spans="2:5" s="29" customFormat="1" ht="14.25">
      <c r="B33" s="159" t="str">
        <f aca="true" t="shared" si="0" ref="B33:D34">B4</f>
        <v>Індекс Української Біржі</v>
      </c>
      <c r="C33" s="160">
        <f t="shared" si="0"/>
        <v>1266.4892199999988</v>
      </c>
      <c r="D33" s="161">
        <f t="shared" si="0"/>
        <v>0.14037282995168876</v>
      </c>
      <c r="E33" s="162">
        <f>G4</f>
        <v>421.6541379279333</v>
      </c>
    </row>
    <row r="34" spans="2:5" s="29" customFormat="1" ht="14.25">
      <c r="B34" s="163" t="str">
        <f t="shared" si="0"/>
        <v>ТАСК Універсал</v>
      </c>
      <c r="C34" s="164">
        <f t="shared" si="0"/>
        <v>34.14519999999995</v>
      </c>
      <c r="D34" s="165">
        <f t="shared" si="0"/>
        <v>0.03463421537614493</v>
      </c>
      <c r="E34" s="166">
        <f>G5</f>
        <v>0</v>
      </c>
    </row>
    <row r="35" spans="2:6" ht="14.25">
      <c r="B35" s="29"/>
      <c r="C35" s="128"/>
      <c r="D35" s="129"/>
      <c r="E35" s="130"/>
      <c r="F35" s="19"/>
    </row>
    <row r="36" spans="2:6" ht="14.25">
      <c r="B36" s="29"/>
      <c r="C36" s="128"/>
      <c r="D36" s="129"/>
      <c r="E36" s="130"/>
      <c r="F36" s="19"/>
    </row>
    <row r="37" spans="2:6" ht="14.25">
      <c r="B37" s="29"/>
      <c r="C37" s="128"/>
      <c r="D37" s="129"/>
      <c r="E37" s="130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24</v>
      </c>
      <c r="B1" s="68" t="s">
        <v>81</v>
      </c>
      <c r="C1" s="10"/>
      <c r="D1" s="10"/>
    </row>
    <row r="2" spans="1:4" ht="14.25">
      <c r="A2" s="27" t="s">
        <v>108</v>
      </c>
      <c r="B2" s="137">
        <v>0.03463421537612055</v>
      </c>
      <c r="C2" s="10"/>
      <c r="D2" s="10"/>
    </row>
    <row r="3" spans="1:4" ht="14.25">
      <c r="A3" s="27" t="s">
        <v>75</v>
      </c>
      <c r="B3" s="137">
        <v>0.0933929055751399</v>
      </c>
      <c r="C3" s="10"/>
      <c r="D3" s="10"/>
    </row>
    <row r="4" spans="1:4" ht="14.25">
      <c r="A4" s="27" t="s">
        <v>29</v>
      </c>
      <c r="B4" s="138">
        <v>0.06401356047563023</v>
      </c>
      <c r="C4" s="10"/>
      <c r="D4" s="10"/>
    </row>
    <row r="5" spans="1:4" ht="14.25">
      <c r="A5" s="27" t="s">
        <v>1</v>
      </c>
      <c r="B5" s="138">
        <v>0.09384170677309545</v>
      </c>
      <c r="C5" s="10"/>
      <c r="D5" s="10"/>
    </row>
    <row r="6" spans="1:4" ht="14.25">
      <c r="A6" s="27" t="s">
        <v>0</v>
      </c>
      <c r="B6" s="138">
        <v>0.06405129181743163</v>
      </c>
      <c r="C6" s="10"/>
      <c r="D6" s="10"/>
    </row>
    <row r="7" spans="1:4" ht="14.25">
      <c r="A7" s="27" t="s">
        <v>30</v>
      </c>
      <c r="B7" s="138">
        <v>0.040988562986092214</v>
      </c>
      <c r="C7" s="10"/>
      <c r="D7" s="10"/>
    </row>
    <row r="8" spans="1:4" ht="14.25">
      <c r="A8" s="27" t="s">
        <v>31</v>
      </c>
      <c r="B8" s="138">
        <v>0.0015270504703008836</v>
      </c>
      <c r="C8" s="10"/>
      <c r="D8" s="10"/>
    </row>
    <row r="9" spans="1:4" ht="14.25">
      <c r="A9" s="27" t="s">
        <v>32</v>
      </c>
      <c r="B9" s="138">
        <v>0.013561643835616437</v>
      </c>
      <c r="C9" s="10"/>
      <c r="D9" s="10"/>
    </row>
    <row r="10" spans="1:4" ht="15" thickBot="1">
      <c r="A10" s="80" t="s">
        <v>80</v>
      </c>
      <c r="B10" s="139">
        <v>0.041755308851446404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C27" sqref="C27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5" t="s">
        <v>98</v>
      </c>
      <c r="B1" s="175"/>
      <c r="C1" s="175"/>
      <c r="D1" s="175"/>
      <c r="E1" s="175"/>
      <c r="F1" s="175"/>
      <c r="G1" s="175"/>
      <c r="H1" s="175"/>
      <c r="I1" s="13"/>
    </row>
    <row r="2" spans="1:9" ht="30.75" thickBot="1">
      <c r="A2" s="15" t="s">
        <v>40</v>
      </c>
      <c r="B2" s="16" t="s">
        <v>82</v>
      </c>
      <c r="C2" s="17" t="s">
        <v>41</v>
      </c>
      <c r="D2" s="17" t="s">
        <v>42</v>
      </c>
      <c r="E2" s="17" t="s">
        <v>43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3" t="s">
        <v>72</v>
      </c>
      <c r="C3" s="84">
        <v>27345781.34</v>
      </c>
      <c r="D3" s="85">
        <v>49167</v>
      </c>
      <c r="E3" s="84">
        <v>556.1816124636443</v>
      </c>
      <c r="F3" s="85">
        <v>100</v>
      </c>
      <c r="G3" s="83" t="s">
        <v>93</v>
      </c>
      <c r="H3" s="86" t="s">
        <v>73</v>
      </c>
      <c r="I3" s="19"/>
    </row>
    <row r="4" spans="1:9" ht="14.25">
      <c r="A4" s="21">
        <v>2</v>
      </c>
      <c r="B4" s="83" t="s">
        <v>117</v>
      </c>
      <c r="C4" s="84">
        <v>10345264.5</v>
      </c>
      <c r="D4" s="85">
        <v>8205943</v>
      </c>
      <c r="E4" s="84">
        <v>1.2607039190986338</v>
      </c>
      <c r="F4" s="85">
        <v>1</v>
      </c>
      <c r="G4" s="83" t="s">
        <v>118</v>
      </c>
      <c r="H4" s="86" t="s">
        <v>119</v>
      </c>
      <c r="I4" s="19"/>
    </row>
    <row r="5" spans="1:9" ht="14.25" customHeight="1">
      <c r="A5" s="21">
        <v>3</v>
      </c>
      <c r="B5" s="83" t="s">
        <v>114</v>
      </c>
      <c r="C5" s="84">
        <v>6781638.5</v>
      </c>
      <c r="D5" s="85">
        <v>3640</v>
      </c>
      <c r="E5" s="84">
        <v>1863.0875</v>
      </c>
      <c r="F5" s="85">
        <v>1000</v>
      </c>
      <c r="G5" s="83" t="s">
        <v>115</v>
      </c>
      <c r="H5" s="86" t="s">
        <v>116</v>
      </c>
      <c r="I5" s="19"/>
    </row>
    <row r="6" spans="1:9" ht="14.25">
      <c r="A6" s="21">
        <v>4</v>
      </c>
      <c r="B6" s="83" t="s">
        <v>74</v>
      </c>
      <c r="C6" s="84">
        <v>4979966.92</v>
      </c>
      <c r="D6" s="85">
        <v>4481</v>
      </c>
      <c r="E6" s="84">
        <v>1111.3516893550548</v>
      </c>
      <c r="F6" s="85">
        <v>1000</v>
      </c>
      <c r="G6" s="83" t="s">
        <v>93</v>
      </c>
      <c r="H6" s="86" t="s">
        <v>73</v>
      </c>
      <c r="I6" s="19"/>
    </row>
    <row r="7" spans="1:9" ht="14.25" customHeight="1">
      <c r="A7" s="21">
        <v>5</v>
      </c>
      <c r="B7" s="83" t="s">
        <v>110</v>
      </c>
      <c r="C7" s="84">
        <v>4351853.69</v>
      </c>
      <c r="D7" s="85">
        <v>1489</v>
      </c>
      <c r="E7" s="84">
        <v>2922.668697112156</v>
      </c>
      <c r="F7" s="85">
        <v>1000</v>
      </c>
      <c r="G7" s="83" t="s">
        <v>111</v>
      </c>
      <c r="H7" s="86" t="s">
        <v>112</v>
      </c>
      <c r="I7" s="19"/>
    </row>
    <row r="8" spans="1:9" ht="14.25">
      <c r="A8" s="21">
        <v>6</v>
      </c>
      <c r="B8" s="83" t="s">
        <v>59</v>
      </c>
      <c r="C8" s="84">
        <v>3927968.58</v>
      </c>
      <c r="D8" s="85">
        <v>1256</v>
      </c>
      <c r="E8" s="84">
        <v>3127.3635191082803</v>
      </c>
      <c r="F8" s="85">
        <v>1000</v>
      </c>
      <c r="G8" s="83" t="s">
        <v>44</v>
      </c>
      <c r="H8" s="86" t="s">
        <v>58</v>
      </c>
      <c r="I8" s="19"/>
    </row>
    <row r="9" spans="1:9" ht="14.25">
      <c r="A9" s="21">
        <v>7</v>
      </c>
      <c r="B9" s="83" t="s">
        <v>121</v>
      </c>
      <c r="C9" s="84">
        <v>3667841.13</v>
      </c>
      <c r="D9" s="85">
        <v>1217</v>
      </c>
      <c r="E9" s="84">
        <v>3013.838233360723</v>
      </c>
      <c r="F9" s="85">
        <v>1000</v>
      </c>
      <c r="G9" s="83" t="s">
        <v>118</v>
      </c>
      <c r="H9" s="86" t="s">
        <v>119</v>
      </c>
      <c r="I9" s="19"/>
    </row>
    <row r="10" spans="1:9" ht="14.25">
      <c r="A10" s="21">
        <v>8</v>
      </c>
      <c r="B10" s="83" t="s">
        <v>113</v>
      </c>
      <c r="C10" s="84">
        <v>3114371.35</v>
      </c>
      <c r="D10" s="85">
        <v>1252</v>
      </c>
      <c r="E10" s="84">
        <v>2487.517052715655</v>
      </c>
      <c r="F10" s="85">
        <v>1000</v>
      </c>
      <c r="G10" s="83" t="s">
        <v>111</v>
      </c>
      <c r="H10" s="86" t="s">
        <v>112</v>
      </c>
      <c r="I10" s="19"/>
    </row>
    <row r="11" spans="1:9" ht="14.25">
      <c r="A11" s="21">
        <v>9</v>
      </c>
      <c r="B11" s="83" t="s">
        <v>57</v>
      </c>
      <c r="C11" s="84">
        <v>3006431.76</v>
      </c>
      <c r="D11" s="85">
        <v>699</v>
      </c>
      <c r="E11" s="84">
        <v>4301.046866952789</v>
      </c>
      <c r="F11" s="85">
        <v>1000</v>
      </c>
      <c r="G11" s="83" t="s">
        <v>18</v>
      </c>
      <c r="H11" s="86" t="s">
        <v>58</v>
      </c>
      <c r="I11" s="19"/>
    </row>
    <row r="12" spans="1:9" ht="14.25">
      <c r="A12" s="21">
        <v>10</v>
      </c>
      <c r="B12" s="83" t="s">
        <v>103</v>
      </c>
      <c r="C12" s="84">
        <v>2167855.36</v>
      </c>
      <c r="D12" s="85">
        <v>10802</v>
      </c>
      <c r="E12" s="84">
        <v>200.690183299389</v>
      </c>
      <c r="F12" s="85">
        <v>100</v>
      </c>
      <c r="G12" s="83" t="s">
        <v>93</v>
      </c>
      <c r="H12" s="86" t="s">
        <v>73</v>
      </c>
      <c r="I12" s="19"/>
    </row>
    <row r="13" spans="1:9" ht="14.25">
      <c r="A13" s="21">
        <v>11</v>
      </c>
      <c r="B13" s="83" t="s">
        <v>68</v>
      </c>
      <c r="C13" s="84">
        <v>1923796.79</v>
      </c>
      <c r="D13" s="85">
        <v>1376</v>
      </c>
      <c r="E13" s="84">
        <v>1398.108132267442</v>
      </c>
      <c r="F13" s="85">
        <v>1000</v>
      </c>
      <c r="G13" s="83" t="s">
        <v>69</v>
      </c>
      <c r="H13" s="86" t="s">
        <v>70</v>
      </c>
      <c r="I13" s="19"/>
    </row>
    <row r="14" spans="1:9" ht="14.25">
      <c r="A14" s="21">
        <v>12</v>
      </c>
      <c r="B14" s="83" t="s">
        <v>120</v>
      </c>
      <c r="C14" s="84">
        <v>1448980.3</v>
      </c>
      <c r="D14" s="85">
        <v>582</v>
      </c>
      <c r="E14" s="84">
        <v>2489.656872852234</v>
      </c>
      <c r="F14" s="85">
        <v>1000</v>
      </c>
      <c r="G14" s="83" t="s">
        <v>111</v>
      </c>
      <c r="H14" s="86" t="s">
        <v>112</v>
      </c>
      <c r="I14" s="19"/>
    </row>
    <row r="15" spans="1:9" ht="14.25">
      <c r="A15" s="21">
        <v>13</v>
      </c>
      <c r="B15" s="83" t="s">
        <v>122</v>
      </c>
      <c r="C15" s="84">
        <v>1259800.03</v>
      </c>
      <c r="D15" s="85">
        <v>1683</v>
      </c>
      <c r="E15" s="84">
        <v>748.544284016637</v>
      </c>
      <c r="F15" s="85">
        <v>1000</v>
      </c>
      <c r="G15" s="83" t="s">
        <v>111</v>
      </c>
      <c r="H15" s="86" t="s">
        <v>112</v>
      </c>
      <c r="I15" s="19"/>
    </row>
    <row r="16" spans="1:9" ht="14.25">
      <c r="A16" s="21">
        <v>14</v>
      </c>
      <c r="B16" s="83" t="s">
        <v>19</v>
      </c>
      <c r="C16" s="84">
        <v>1105166.7</v>
      </c>
      <c r="D16" s="85">
        <v>955</v>
      </c>
      <c r="E16" s="84">
        <v>1157.2426178010471</v>
      </c>
      <c r="F16" s="85">
        <v>1000</v>
      </c>
      <c r="G16" s="83" t="s">
        <v>20</v>
      </c>
      <c r="H16" s="86" t="s">
        <v>34</v>
      </c>
      <c r="I16" s="19"/>
    </row>
    <row r="17" spans="1:9" ht="14.25">
      <c r="A17" s="21">
        <v>15</v>
      </c>
      <c r="B17" s="83" t="s">
        <v>22</v>
      </c>
      <c r="C17" s="84">
        <v>831610.42</v>
      </c>
      <c r="D17" s="85">
        <v>7448</v>
      </c>
      <c r="E17" s="84">
        <v>111.6555343716434</v>
      </c>
      <c r="F17" s="85">
        <v>100</v>
      </c>
      <c r="G17" s="83" t="s">
        <v>45</v>
      </c>
      <c r="H17" s="86" t="s">
        <v>96</v>
      </c>
      <c r="I17" s="19"/>
    </row>
    <row r="18" spans="1:9" ht="14.25">
      <c r="A18" s="21">
        <v>16</v>
      </c>
      <c r="B18" s="83" t="s">
        <v>77</v>
      </c>
      <c r="C18" s="84">
        <v>714723.2699</v>
      </c>
      <c r="D18" s="85">
        <v>8850</v>
      </c>
      <c r="E18" s="84">
        <v>80.75969151412428</v>
      </c>
      <c r="F18" s="85">
        <v>100</v>
      </c>
      <c r="G18" s="83" t="s">
        <v>78</v>
      </c>
      <c r="H18" s="86" t="s">
        <v>79</v>
      </c>
      <c r="I18" s="19"/>
    </row>
    <row r="19" spans="1:8" ht="15" customHeight="1" thickBot="1">
      <c r="A19" s="176" t="s">
        <v>47</v>
      </c>
      <c r="B19" s="177"/>
      <c r="C19" s="98">
        <f>SUM(C3:C18)</f>
        <v>76973050.63990001</v>
      </c>
      <c r="D19" s="99">
        <f>SUM(D3:D18)</f>
        <v>8300840</v>
      </c>
      <c r="E19" s="57" t="s">
        <v>48</v>
      </c>
      <c r="F19" s="57" t="s">
        <v>48</v>
      </c>
      <c r="G19" s="57" t="s">
        <v>48</v>
      </c>
      <c r="H19" s="116" t="s">
        <v>48</v>
      </c>
    </row>
    <row r="20" spans="1:8" ht="15" customHeight="1" thickBot="1">
      <c r="A20" s="178" t="s">
        <v>94</v>
      </c>
      <c r="B20" s="178"/>
      <c r="C20" s="178"/>
      <c r="D20" s="178"/>
      <c r="E20" s="178"/>
      <c r="F20" s="178"/>
      <c r="G20" s="178"/>
      <c r="H20" s="178"/>
    </row>
    <row r="22" spans="2:4" ht="14.25">
      <c r="B22" s="153" t="s">
        <v>53</v>
      </c>
      <c r="C22" s="154">
        <f>C19-SUM(C3:C12)</f>
        <v>7284077.509900004</v>
      </c>
      <c r="D22" s="155">
        <f>C22/$C$19</f>
        <v>0.0946315294683696</v>
      </c>
    </row>
    <row r="23" spans="2:8" ht="14.25">
      <c r="B23" s="151" t="str">
        <f aca="true" t="shared" si="0" ref="B23:C32">B3</f>
        <v>КІНТО-Класичний</v>
      </c>
      <c r="C23" s="152">
        <f t="shared" si="0"/>
        <v>27345781.34</v>
      </c>
      <c r="D23" s="127">
        <f>C23/$C$19</f>
        <v>0.3552643569751534</v>
      </c>
      <c r="H23" s="19"/>
    </row>
    <row r="24" spans="2:8" ht="14.25">
      <c r="B24" s="83" t="str">
        <f t="shared" si="0"/>
        <v>ОТП Фонд Акцій</v>
      </c>
      <c r="C24" s="84">
        <f t="shared" si="0"/>
        <v>10345264.5</v>
      </c>
      <c r="D24" s="127">
        <f aca="true" t="shared" si="1" ref="D24:D32">C24/$C$19</f>
        <v>0.13440112369195087</v>
      </c>
      <c r="H24" s="19"/>
    </row>
    <row r="25" spans="2:8" ht="14.25">
      <c r="B25" s="83" t="str">
        <f t="shared" si="0"/>
        <v>Софіївський</v>
      </c>
      <c r="C25" s="84">
        <f t="shared" si="0"/>
        <v>6781638.5</v>
      </c>
      <c r="D25" s="127">
        <f t="shared" si="1"/>
        <v>0.08810406296258508</v>
      </c>
      <c r="H25" s="19"/>
    </row>
    <row r="26" spans="2:8" ht="14.25">
      <c r="B26" s="83" t="str">
        <f t="shared" si="0"/>
        <v>КІНТО-Еквіті</v>
      </c>
      <c r="C26" s="84">
        <f t="shared" si="0"/>
        <v>4979966.92</v>
      </c>
      <c r="D26" s="127">
        <f t="shared" si="1"/>
        <v>0.06469753866580633</v>
      </c>
      <c r="H26" s="19"/>
    </row>
    <row r="27" spans="2:8" ht="14.25">
      <c r="B27" s="83" t="str">
        <f t="shared" si="0"/>
        <v>УНIВЕР.УА/Михайло Грушевський: Фонд Державних Паперiв</v>
      </c>
      <c r="C27" s="84">
        <f t="shared" si="0"/>
        <v>4351853.69</v>
      </c>
      <c r="D27" s="127">
        <f t="shared" si="1"/>
        <v>0.05653736799856233</v>
      </c>
      <c r="H27" s="19"/>
    </row>
    <row r="28" spans="2:8" ht="14.25">
      <c r="B28" s="83" t="str">
        <f t="shared" si="0"/>
        <v>Альтус-Депозит</v>
      </c>
      <c r="C28" s="84">
        <f t="shared" si="0"/>
        <v>3927968.58</v>
      </c>
      <c r="D28" s="127">
        <f t="shared" si="1"/>
        <v>0.051030439190672856</v>
      </c>
      <c r="H28" s="19"/>
    </row>
    <row r="29" spans="2:8" ht="14.25">
      <c r="B29" s="83" t="str">
        <f t="shared" si="0"/>
        <v>ОТП Класичний</v>
      </c>
      <c r="C29" s="84">
        <f t="shared" si="0"/>
        <v>3667841.13</v>
      </c>
      <c r="D29" s="127">
        <f t="shared" si="1"/>
        <v>0.04765097783585474</v>
      </c>
      <c r="H29" s="19"/>
    </row>
    <row r="30" spans="2:8" ht="14.25">
      <c r="B30" s="83" t="str">
        <f t="shared" si="0"/>
        <v>УНIВЕР.УА/Тарас Шевченко: Фонд Заощаджень</v>
      </c>
      <c r="C30" s="84">
        <f t="shared" si="0"/>
        <v>3114371.35</v>
      </c>
      <c r="D30" s="127">
        <f t="shared" si="1"/>
        <v>0.0404605420222961</v>
      </c>
      <c r="H30" s="19"/>
    </row>
    <row r="31" spans="2:4" ht="14.25">
      <c r="B31" s="83" t="str">
        <f t="shared" si="0"/>
        <v>Альтус-Збалансований</v>
      </c>
      <c r="C31" s="84">
        <f t="shared" si="0"/>
        <v>3006431.76</v>
      </c>
      <c r="D31" s="127">
        <f t="shared" si="1"/>
        <v>0.03905823837052881</v>
      </c>
    </row>
    <row r="32" spans="2:4" ht="14.25">
      <c r="B32" s="83" t="str">
        <f t="shared" si="0"/>
        <v>КІНТО-Казначейський</v>
      </c>
      <c r="C32" s="84">
        <f t="shared" si="0"/>
        <v>2167855.36</v>
      </c>
      <c r="D32" s="127">
        <f t="shared" si="1"/>
        <v>0.028163822818219744</v>
      </c>
    </row>
  </sheetData>
  <mergeCells count="3">
    <mergeCell ref="A1:H1"/>
    <mergeCell ref="A19:B19"/>
    <mergeCell ref="A20:H20"/>
  </mergeCells>
  <hyperlinks>
    <hyperlink ref="H19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56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8.625" style="32" customWidth="1"/>
    <col min="10" max="10" width="20.75390625" style="32" customWidth="1"/>
    <col min="11" max="16384" width="9.125" style="32" customWidth="1"/>
  </cols>
  <sheetData>
    <row r="1" spans="1:9" s="14" customFormat="1" ht="16.5" thickBot="1">
      <c r="A1" s="179" t="s">
        <v>87</v>
      </c>
      <c r="B1" s="179"/>
      <c r="C1" s="179"/>
      <c r="D1" s="179"/>
      <c r="E1" s="179"/>
      <c r="F1" s="179"/>
      <c r="G1" s="179"/>
      <c r="H1" s="179"/>
      <c r="I1" s="101"/>
    </row>
    <row r="2" spans="1:10" s="20" customFormat="1" ht="15.75" customHeight="1" thickBot="1">
      <c r="A2" s="180" t="s">
        <v>40</v>
      </c>
      <c r="B2" s="102"/>
      <c r="C2" s="103"/>
      <c r="D2" s="104"/>
      <c r="E2" s="182" t="s">
        <v>64</v>
      </c>
      <c r="F2" s="182"/>
      <c r="G2" s="182"/>
      <c r="H2" s="182"/>
      <c r="I2" s="182"/>
      <c r="J2" s="182"/>
    </row>
    <row r="3" spans="1:10" s="22" customFormat="1" ht="60.75" thickBot="1">
      <c r="A3" s="181"/>
      <c r="B3" s="105" t="s">
        <v>24</v>
      </c>
      <c r="C3" s="26" t="s">
        <v>13</v>
      </c>
      <c r="D3" s="26" t="s">
        <v>14</v>
      </c>
      <c r="E3" s="17" t="s">
        <v>105</v>
      </c>
      <c r="F3" s="17" t="s">
        <v>97</v>
      </c>
      <c r="G3" s="17" t="s">
        <v>101</v>
      </c>
      <c r="H3" s="17" t="s">
        <v>104</v>
      </c>
      <c r="I3" s="17" t="s">
        <v>49</v>
      </c>
      <c r="J3" s="18" t="s">
        <v>88</v>
      </c>
    </row>
    <row r="4" spans="1:10" s="20" customFormat="1" ht="14.25" collapsed="1">
      <c r="A4" s="21">
        <v>1</v>
      </c>
      <c r="B4" s="27" t="s">
        <v>72</v>
      </c>
      <c r="C4" s="106">
        <v>38118</v>
      </c>
      <c r="D4" s="106">
        <v>38182</v>
      </c>
      <c r="E4" s="100">
        <v>0.02870499576070573</v>
      </c>
      <c r="F4" s="100">
        <v>0.02394085515805866</v>
      </c>
      <c r="G4" s="100">
        <v>0.14733800929575502</v>
      </c>
      <c r="H4" s="100">
        <v>0.26192856186019187</v>
      </c>
      <c r="I4" s="107">
        <v>4.561816124636663</v>
      </c>
      <c r="J4" s="123">
        <v>0.13490999354836353</v>
      </c>
    </row>
    <row r="5" spans="1:10" s="20" customFormat="1" ht="14.25" collapsed="1">
      <c r="A5" s="21">
        <v>2</v>
      </c>
      <c r="B5" s="27" t="s">
        <v>57</v>
      </c>
      <c r="C5" s="106">
        <v>38828</v>
      </c>
      <c r="D5" s="106">
        <v>39028</v>
      </c>
      <c r="E5" s="100">
        <v>0.006608679110402305</v>
      </c>
      <c r="F5" s="100">
        <v>0.024431799711729596</v>
      </c>
      <c r="G5" s="100">
        <v>0.05575526008677145</v>
      </c>
      <c r="H5" s="100">
        <v>0.09106499341399754</v>
      </c>
      <c r="I5" s="107">
        <v>3.3010468669526407</v>
      </c>
      <c r="J5" s="124">
        <v>0.13857675709793948</v>
      </c>
    </row>
    <row r="6" spans="1:10" s="20" customFormat="1" ht="14.25" collapsed="1">
      <c r="A6" s="21">
        <v>3</v>
      </c>
      <c r="B6" s="27" t="s">
        <v>120</v>
      </c>
      <c r="C6" s="106">
        <v>38919</v>
      </c>
      <c r="D6" s="106">
        <v>39092</v>
      </c>
      <c r="E6" s="100">
        <v>0.05519577820904309</v>
      </c>
      <c r="F6" s="100">
        <v>0.07290387092993922</v>
      </c>
      <c r="G6" s="100">
        <v>0.20329927155228256</v>
      </c>
      <c r="H6" s="100">
        <v>0.27390417258344524</v>
      </c>
      <c r="I6" s="107">
        <v>1.4896568728522395</v>
      </c>
      <c r="J6" s="124">
        <v>0.08592215022731575</v>
      </c>
    </row>
    <row r="7" spans="1:10" s="20" customFormat="1" ht="14.25" collapsed="1">
      <c r="A7" s="21">
        <v>4</v>
      </c>
      <c r="B7" s="27" t="s">
        <v>122</v>
      </c>
      <c r="C7" s="106">
        <v>38919</v>
      </c>
      <c r="D7" s="106">
        <v>39092</v>
      </c>
      <c r="E7" s="100">
        <v>0.0745462710814273</v>
      </c>
      <c r="F7" s="100">
        <v>0.11427608321717342</v>
      </c>
      <c r="G7" s="100">
        <v>0.23902182702917574</v>
      </c>
      <c r="H7" s="100">
        <v>0.3227070870784545</v>
      </c>
      <c r="I7" s="107">
        <v>-0.2514557159833781</v>
      </c>
      <c r="J7" s="124">
        <v>-0.02583353930969534</v>
      </c>
    </row>
    <row r="8" spans="1:10" s="20" customFormat="1" ht="14.25" collapsed="1">
      <c r="A8" s="21">
        <v>5</v>
      </c>
      <c r="B8" s="27" t="s">
        <v>77</v>
      </c>
      <c r="C8" s="106">
        <v>38968</v>
      </c>
      <c r="D8" s="106">
        <v>39140</v>
      </c>
      <c r="E8" s="100">
        <v>-0.00025176833019402434</v>
      </c>
      <c r="F8" s="100">
        <v>-0.0023042155569867884</v>
      </c>
      <c r="G8" s="100">
        <v>0.0008376964231942008</v>
      </c>
      <c r="H8" s="100">
        <v>-0.02296074422869876</v>
      </c>
      <c r="I8" s="107">
        <v>-0.19240308485874702</v>
      </c>
      <c r="J8" s="124">
        <v>-0.019353653033894136</v>
      </c>
    </row>
    <row r="9" spans="1:10" s="20" customFormat="1" ht="14.25" collapsed="1">
      <c r="A9" s="21">
        <v>6</v>
      </c>
      <c r="B9" s="27" t="s">
        <v>121</v>
      </c>
      <c r="C9" s="106">
        <v>39413</v>
      </c>
      <c r="D9" s="106">
        <v>39589</v>
      </c>
      <c r="E9" s="100">
        <v>0.01070354944696894</v>
      </c>
      <c r="F9" s="100" t="s">
        <v>21</v>
      </c>
      <c r="G9" s="100">
        <v>0.06821683705068105</v>
      </c>
      <c r="H9" s="100">
        <v>0.151458621349563</v>
      </c>
      <c r="I9" s="107">
        <v>2.013838233360697</v>
      </c>
      <c r="J9" s="124">
        <v>0.12039945857160883</v>
      </c>
    </row>
    <row r="10" spans="1:10" s="20" customFormat="1" ht="14.25" collapsed="1">
      <c r="A10" s="21">
        <v>7</v>
      </c>
      <c r="B10" s="27" t="s">
        <v>19</v>
      </c>
      <c r="C10" s="106">
        <v>39429</v>
      </c>
      <c r="D10" s="106">
        <v>39618</v>
      </c>
      <c r="E10" s="100">
        <v>0.03470393136145078</v>
      </c>
      <c r="F10" s="100">
        <v>0.07395699424778956</v>
      </c>
      <c r="G10" s="100">
        <v>0.10183646539351687</v>
      </c>
      <c r="H10" s="100">
        <v>0.20184475025637405</v>
      </c>
      <c r="I10" s="107">
        <v>0.15724261780106152</v>
      </c>
      <c r="J10" s="124">
        <v>0.015289242174018058</v>
      </c>
    </row>
    <row r="11" spans="1:10" s="20" customFormat="1" ht="14.25" collapsed="1">
      <c r="A11" s="21">
        <v>8</v>
      </c>
      <c r="B11" s="27" t="s">
        <v>22</v>
      </c>
      <c r="C11" s="106">
        <v>39560</v>
      </c>
      <c r="D11" s="106">
        <v>39770</v>
      </c>
      <c r="E11" s="100">
        <v>0.05764264607930247</v>
      </c>
      <c r="F11" s="100">
        <v>0.09567334543756378</v>
      </c>
      <c r="G11" s="100">
        <v>0.1851044572317473</v>
      </c>
      <c r="H11" s="100">
        <v>0.6947824078091962</v>
      </c>
      <c r="I11" s="107">
        <v>0.11655534371635334</v>
      </c>
      <c r="J11" s="124">
        <v>0.012044782133409315</v>
      </c>
    </row>
    <row r="12" spans="1:10" s="20" customFormat="1" ht="14.25">
      <c r="A12" s="21">
        <v>9</v>
      </c>
      <c r="B12" s="27" t="s">
        <v>74</v>
      </c>
      <c r="C12" s="106">
        <v>39884</v>
      </c>
      <c r="D12" s="106">
        <v>40001</v>
      </c>
      <c r="E12" s="100">
        <v>0.05679308324120913</v>
      </c>
      <c r="F12" s="100">
        <v>0.06749134456199579</v>
      </c>
      <c r="G12" s="100">
        <v>0.21959415308100905</v>
      </c>
      <c r="H12" s="100">
        <v>0.39400822127363866</v>
      </c>
      <c r="I12" s="107">
        <v>0.11135168935520778</v>
      </c>
      <c r="J12" s="124">
        <v>0.012387797285673185</v>
      </c>
    </row>
    <row r="13" spans="1:10" s="20" customFormat="1" ht="14.25">
      <c r="A13" s="21">
        <v>10</v>
      </c>
      <c r="B13" s="27" t="s">
        <v>117</v>
      </c>
      <c r="C13" s="106">
        <v>40253</v>
      </c>
      <c r="D13" s="106">
        <v>40366</v>
      </c>
      <c r="E13" s="100">
        <v>0.052560145614256815</v>
      </c>
      <c r="F13" s="100">
        <v>0.08472318275623869</v>
      </c>
      <c r="G13" s="100">
        <v>0.15296367255157062</v>
      </c>
      <c r="H13" s="100">
        <v>0.43428148730472893</v>
      </c>
      <c r="I13" s="107">
        <v>0.260703919098656</v>
      </c>
      <c r="J13" s="124">
        <v>0.031054583801970015</v>
      </c>
    </row>
    <row r="14" spans="1:10" s="20" customFormat="1" ht="14.25">
      <c r="A14" s="21">
        <v>11</v>
      </c>
      <c r="B14" s="27" t="s">
        <v>114</v>
      </c>
      <c r="C14" s="106">
        <v>40114</v>
      </c>
      <c r="D14" s="106">
        <v>40401</v>
      </c>
      <c r="E14" s="100">
        <v>0.05407310412085908</v>
      </c>
      <c r="F14" s="100">
        <v>0.12176213448895656</v>
      </c>
      <c r="G14" s="100">
        <v>0.3075935157159231</v>
      </c>
      <c r="H14" s="100">
        <v>0.7262774075346843</v>
      </c>
      <c r="I14" s="107">
        <v>0.863087500000016</v>
      </c>
      <c r="J14" s="124">
        <v>0.08675109589299157</v>
      </c>
    </row>
    <row r="15" spans="1:10" s="20" customFormat="1" ht="14.25">
      <c r="A15" s="21">
        <v>12</v>
      </c>
      <c r="B15" s="27" t="s">
        <v>59</v>
      </c>
      <c r="C15" s="106">
        <v>40226</v>
      </c>
      <c r="D15" s="106">
        <v>40430</v>
      </c>
      <c r="E15" s="100">
        <v>0.0047707474803242444</v>
      </c>
      <c r="F15" s="100">
        <v>0.029204263546317</v>
      </c>
      <c r="G15" s="100">
        <v>0.06157088494674601</v>
      </c>
      <c r="H15" s="100">
        <v>0.10117982783777735</v>
      </c>
      <c r="I15" s="107">
        <v>2.127363519108353</v>
      </c>
      <c r="J15" s="124">
        <v>0.1665839454772704</v>
      </c>
    </row>
    <row r="16" spans="1:10" s="20" customFormat="1" ht="14.25">
      <c r="A16" s="21">
        <v>13</v>
      </c>
      <c r="B16" s="27" t="s">
        <v>113</v>
      </c>
      <c r="C16" s="106">
        <v>40427</v>
      </c>
      <c r="D16" s="106">
        <v>40543</v>
      </c>
      <c r="E16" s="100">
        <v>0.011723466508854141</v>
      </c>
      <c r="F16" s="100">
        <v>0.032041069410696954</v>
      </c>
      <c r="G16" s="100">
        <v>0.06512898811882151</v>
      </c>
      <c r="H16" s="100">
        <v>0.10311141514958666</v>
      </c>
      <c r="I16" s="107">
        <v>1.4875170527156452</v>
      </c>
      <c r="J16" s="124">
        <v>0.13714824219248722</v>
      </c>
    </row>
    <row r="17" spans="1:10" s="20" customFormat="1" ht="14.25">
      <c r="A17" s="21">
        <v>14</v>
      </c>
      <c r="B17" s="27" t="s">
        <v>68</v>
      </c>
      <c r="C17" s="106">
        <v>40444</v>
      </c>
      <c r="D17" s="106">
        <v>40638</v>
      </c>
      <c r="E17" s="100">
        <v>0.01683546510444134</v>
      </c>
      <c r="F17" s="100">
        <v>0.06638737823855578</v>
      </c>
      <c r="G17" s="100">
        <v>0.11329466100277474</v>
      </c>
      <c r="H17" s="100">
        <v>0.10584033404950621</v>
      </c>
      <c r="I17" s="107">
        <v>0.3981081322674347</v>
      </c>
      <c r="J17" s="124">
        <v>0.0502885123190433</v>
      </c>
    </row>
    <row r="18" spans="1:10" s="20" customFormat="1" ht="14.25">
      <c r="A18" s="21">
        <v>15</v>
      </c>
      <c r="B18" s="27" t="s">
        <v>110</v>
      </c>
      <c r="C18" s="106">
        <v>40427</v>
      </c>
      <c r="D18" s="106">
        <v>40708</v>
      </c>
      <c r="E18" s="100">
        <v>0.009701497899098355</v>
      </c>
      <c r="F18" s="100">
        <v>0.029191827207147858</v>
      </c>
      <c r="G18" s="100">
        <v>0.05605726531453592</v>
      </c>
      <c r="H18" s="100">
        <v>0.08789066914815602</v>
      </c>
      <c r="I18" s="107">
        <v>1.9226686971121993</v>
      </c>
      <c r="J18" s="124">
        <v>0.1753437404904028</v>
      </c>
    </row>
    <row r="19" spans="1:10" s="20" customFormat="1" ht="14.25">
      <c r="A19" s="21">
        <v>16</v>
      </c>
      <c r="B19" s="27" t="s">
        <v>103</v>
      </c>
      <c r="C19" s="106">
        <v>41026</v>
      </c>
      <c r="D19" s="106">
        <v>41242</v>
      </c>
      <c r="E19" s="100">
        <v>0.0309864857639357</v>
      </c>
      <c r="F19" s="100">
        <v>0.15620463735413126</v>
      </c>
      <c r="G19" s="100">
        <v>0.22405904479046557</v>
      </c>
      <c r="H19" s="100">
        <v>0.33077829305699136</v>
      </c>
      <c r="I19" s="107">
        <v>1.0069018329938983</v>
      </c>
      <c r="J19" s="124">
        <v>0.1440770849750832</v>
      </c>
    </row>
    <row r="20" spans="1:10" s="20" customFormat="1" ht="15.75" thickBot="1">
      <c r="A20" s="21"/>
      <c r="B20" s="144" t="s">
        <v>102</v>
      </c>
      <c r="C20" s="145"/>
      <c r="D20" s="145"/>
      <c r="E20" s="146">
        <f>AVERAGE(E4:E19)</f>
        <v>0.03158112990325534</v>
      </c>
      <c r="F20" s="146">
        <f>AVERAGE(F4:F19)</f>
        <v>0.06599230471395383</v>
      </c>
      <c r="G20" s="146">
        <f>AVERAGE(G4:G19)</f>
        <v>0.13760450059906065</v>
      </c>
      <c r="H20" s="146">
        <f>AVERAGE(H4:H19)</f>
        <v>0.2661310940923496</v>
      </c>
      <c r="I20" s="150" t="s">
        <v>48</v>
      </c>
      <c r="J20" s="150" t="s">
        <v>48</v>
      </c>
    </row>
    <row r="21" spans="1:10" s="20" customFormat="1" ht="14.25">
      <c r="A21" s="183" t="s">
        <v>89</v>
      </c>
      <c r="B21" s="183"/>
      <c r="C21" s="183"/>
      <c r="D21" s="183"/>
      <c r="E21" s="183"/>
      <c r="F21" s="183"/>
      <c r="G21" s="183"/>
      <c r="H21" s="183"/>
      <c r="I21" s="183"/>
      <c r="J21" s="183"/>
    </row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/>
    <row r="36" s="20" customFormat="1" ht="14.25"/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</sheetData>
  <mergeCells count="4">
    <mergeCell ref="A1:H1"/>
    <mergeCell ref="A2:A3"/>
    <mergeCell ref="E2:J2"/>
    <mergeCell ref="A21:J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zoomScale="80" zoomScaleNormal="80" workbookViewId="0" topLeftCell="A1">
      <selection activeCell="G17" sqref="G17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4" t="s">
        <v>84</v>
      </c>
      <c r="B1" s="184"/>
      <c r="C1" s="184"/>
      <c r="D1" s="184"/>
      <c r="E1" s="184"/>
      <c r="F1" s="184"/>
      <c r="G1" s="184"/>
    </row>
    <row r="2" spans="1:7" ht="15.75" thickBot="1">
      <c r="A2" s="180" t="s">
        <v>40</v>
      </c>
      <c r="B2" s="90"/>
      <c r="C2" s="185" t="s">
        <v>25</v>
      </c>
      <c r="D2" s="186"/>
      <c r="E2" s="185" t="s">
        <v>26</v>
      </c>
      <c r="F2" s="186"/>
      <c r="G2" s="91"/>
    </row>
    <row r="3" spans="1:7" ht="45.75" thickBot="1">
      <c r="A3" s="181"/>
      <c r="B3" s="42" t="s">
        <v>24</v>
      </c>
      <c r="C3" s="35" t="s">
        <v>50</v>
      </c>
      <c r="D3" s="35" t="s">
        <v>27</v>
      </c>
      <c r="E3" s="35" t="s">
        <v>28</v>
      </c>
      <c r="F3" s="35" t="s">
        <v>27</v>
      </c>
      <c r="G3" s="36" t="s">
        <v>95</v>
      </c>
    </row>
    <row r="4" spans="1:8" ht="15" customHeight="1">
      <c r="A4" s="21">
        <v>1</v>
      </c>
      <c r="B4" s="37" t="s">
        <v>117</v>
      </c>
      <c r="C4" s="38">
        <v>2078.02626</v>
      </c>
      <c r="D4" s="96">
        <v>0.25135676506160537</v>
      </c>
      <c r="E4" s="39">
        <v>1303636</v>
      </c>
      <c r="F4" s="96">
        <v>0.18886960548118187</v>
      </c>
      <c r="G4" s="40">
        <v>1578.9326428004467</v>
      </c>
      <c r="H4" s="54"/>
    </row>
    <row r="5" spans="1:8" ht="14.25" customHeight="1">
      <c r="A5" s="21">
        <v>2</v>
      </c>
      <c r="B5" s="37" t="s">
        <v>68</v>
      </c>
      <c r="C5" s="38">
        <v>225.72114000000013</v>
      </c>
      <c r="D5" s="96">
        <v>0.13292761132285252</v>
      </c>
      <c r="E5" s="39">
        <v>141</v>
      </c>
      <c r="F5" s="96">
        <v>0.11417004048582996</v>
      </c>
      <c r="G5" s="40">
        <v>196.17181825131982</v>
      </c>
      <c r="H5" s="54"/>
    </row>
    <row r="6" spans="1:7" ht="14.25">
      <c r="A6" s="21">
        <v>3</v>
      </c>
      <c r="B6" s="37" t="s">
        <v>103</v>
      </c>
      <c r="C6" s="38">
        <v>182.9236199999999</v>
      </c>
      <c r="D6" s="96">
        <v>0.0921561262353535</v>
      </c>
      <c r="E6" s="39">
        <v>605</v>
      </c>
      <c r="F6" s="96">
        <v>0.0593311758360302</v>
      </c>
      <c r="G6" s="40">
        <v>121.28593825554498</v>
      </c>
    </row>
    <row r="7" spans="1:7" ht="14.25">
      <c r="A7" s="21">
        <v>4</v>
      </c>
      <c r="B7" s="37" t="s">
        <v>121</v>
      </c>
      <c r="C7" s="38">
        <v>95.4996599999997</v>
      </c>
      <c r="D7" s="96">
        <v>0.026733071516816587</v>
      </c>
      <c r="E7" s="39">
        <v>19</v>
      </c>
      <c r="F7" s="96">
        <v>0.015859766277128547</v>
      </c>
      <c r="G7" s="40">
        <v>57.179341801016854</v>
      </c>
    </row>
    <row r="8" spans="1:7" ht="14.25">
      <c r="A8" s="21">
        <v>5</v>
      </c>
      <c r="B8" s="37" t="s">
        <v>114</v>
      </c>
      <c r="C8" s="38">
        <v>367.33525</v>
      </c>
      <c r="D8" s="96">
        <v>0.0572681452190462</v>
      </c>
      <c r="E8" s="39">
        <v>11</v>
      </c>
      <c r="F8" s="96">
        <v>0.003031138054560485</v>
      </c>
      <c r="G8" s="40">
        <v>19.478978958390556</v>
      </c>
    </row>
    <row r="9" spans="1:7" ht="14.25">
      <c r="A9" s="21">
        <v>6</v>
      </c>
      <c r="B9" s="37" t="s">
        <v>110</v>
      </c>
      <c r="C9" s="38">
        <v>53.39219000000041</v>
      </c>
      <c r="D9" s="96">
        <v>0.01242123257356159</v>
      </c>
      <c r="E9" s="39">
        <v>4</v>
      </c>
      <c r="F9" s="96">
        <v>0.0026936026936026937</v>
      </c>
      <c r="G9" s="40">
        <v>11.71168530639706</v>
      </c>
    </row>
    <row r="10" spans="1:7" ht="14.25">
      <c r="A10" s="21">
        <v>7</v>
      </c>
      <c r="B10" s="37" t="s">
        <v>122</v>
      </c>
      <c r="C10" s="38">
        <v>97.84740000000014</v>
      </c>
      <c r="D10" s="96">
        <v>0.08420945697244142</v>
      </c>
      <c r="E10" s="39">
        <v>15</v>
      </c>
      <c r="F10" s="96">
        <v>0.008992805755395683</v>
      </c>
      <c r="G10" s="40">
        <v>10.813130435930896</v>
      </c>
    </row>
    <row r="11" spans="1:7" ht="14.25">
      <c r="A11" s="21">
        <v>8</v>
      </c>
      <c r="B11" s="37" t="s">
        <v>22</v>
      </c>
      <c r="C11" s="38">
        <v>45.32365000000002</v>
      </c>
      <c r="D11" s="96">
        <v>0.05764264607936875</v>
      </c>
      <c r="E11" s="39">
        <v>0</v>
      </c>
      <c r="F11" s="96">
        <v>0</v>
      </c>
      <c r="G11" s="40">
        <v>0</v>
      </c>
    </row>
    <row r="12" spans="1:7" ht="14.25">
      <c r="A12" s="21">
        <v>9</v>
      </c>
      <c r="B12" s="37" t="s">
        <v>19</v>
      </c>
      <c r="C12" s="38">
        <v>37.067249999999994</v>
      </c>
      <c r="D12" s="96">
        <v>0.03470393136144766</v>
      </c>
      <c r="E12" s="39">
        <v>0</v>
      </c>
      <c r="F12" s="96">
        <v>0</v>
      </c>
      <c r="G12" s="40">
        <v>0</v>
      </c>
    </row>
    <row r="13" spans="1:7" ht="14.25">
      <c r="A13" s="21">
        <v>10</v>
      </c>
      <c r="B13" s="37" t="s">
        <v>113</v>
      </c>
      <c r="C13" s="38">
        <v>36.088149999999914</v>
      </c>
      <c r="D13" s="96">
        <v>0.011723466508864393</v>
      </c>
      <c r="E13" s="39">
        <v>0</v>
      </c>
      <c r="F13" s="96">
        <v>0</v>
      </c>
      <c r="G13" s="40">
        <v>0</v>
      </c>
    </row>
    <row r="14" spans="1:8" ht="14.25">
      <c r="A14" s="21">
        <v>11</v>
      </c>
      <c r="B14" s="37" t="s">
        <v>57</v>
      </c>
      <c r="C14" s="38">
        <v>19.73809999999963</v>
      </c>
      <c r="D14" s="96">
        <v>0.006608679110397827</v>
      </c>
      <c r="E14" s="39">
        <v>0</v>
      </c>
      <c r="F14" s="96">
        <v>0</v>
      </c>
      <c r="G14" s="40">
        <v>0</v>
      </c>
      <c r="H14" s="54"/>
    </row>
    <row r="15" spans="1:7" ht="14.25">
      <c r="A15" s="21">
        <v>12</v>
      </c>
      <c r="B15" s="37" t="s">
        <v>59</v>
      </c>
      <c r="C15" s="38">
        <v>18.65037000000011</v>
      </c>
      <c r="D15" s="96">
        <v>0.004770747480287645</v>
      </c>
      <c r="E15" s="39">
        <v>0</v>
      </c>
      <c r="F15" s="96">
        <v>0</v>
      </c>
      <c r="G15" s="40">
        <v>0</v>
      </c>
    </row>
    <row r="16" spans="1:7" ht="14.25">
      <c r="A16" s="21">
        <v>13</v>
      </c>
      <c r="B16" s="37" t="s">
        <v>77</v>
      </c>
      <c r="C16" s="38">
        <v>-0.17998999999999069</v>
      </c>
      <c r="D16" s="96">
        <v>-0.000251768330200603</v>
      </c>
      <c r="E16" s="39">
        <v>0</v>
      </c>
      <c r="F16" s="96">
        <v>0</v>
      </c>
      <c r="G16" s="40">
        <v>0</v>
      </c>
    </row>
    <row r="17" spans="1:7" ht="14.25">
      <c r="A17" s="21">
        <v>14</v>
      </c>
      <c r="B17" s="37" t="s">
        <v>72</v>
      </c>
      <c r="C17" s="38">
        <v>748.9997800000011</v>
      </c>
      <c r="D17" s="96">
        <v>0.028161293813325626</v>
      </c>
      <c r="E17" s="39">
        <v>-26</v>
      </c>
      <c r="F17" s="96">
        <v>-0.0005285304819791434</v>
      </c>
      <c r="G17" s="40">
        <v>-14.355608460878829</v>
      </c>
    </row>
    <row r="18" spans="1:7" ht="14.25">
      <c r="A18" s="21">
        <v>15</v>
      </c>
      <c r="B18" s="37" t="s">
        <v>120</v>
      </c>
      <c r="C18" s="38">
        <v>56.91867000000015</v>
      </c>
      <c r="D18" s="96">
        <v>0.04088803884351022</v>
      </c>
      <c r="E18" s="39">
        <v>-8</v>
      </c>
      <c r="F18" s="96">
        <v>-0.013559322033898305</v>
      </c>
      <c r="G18" s="40">
        <v>-19.67557788650946</v>
      </c>
    </row>
    <row r="19" spans="1:7" ht="14.25">
      <c r="A19" s="21">
        <v>16</v>
      </c>
      <c r="B19" s="37" t="s">
        <v>74</v>
      </c>
      <c r="C19" s="38">
        <v>185.6013700000001</v>
      </c>
      <c r="D19" s="96">
        <v>0.03871239438553034</v>
      </c>
      <c r="E19" s="39">
        <v>-78</v>
      </c>
      <c r="F19" s="96">
        <v>-0.017109015134898004</v>
      </c>
      <c r="G19" s="40">
        <v>-84.1954226010804</v>
      </c>
    </row>
    <row r="20" spans="1:8" ht="15.75" thickBot="1">
      <c r="A20" s="89"/>
      <c r="B20" s="92" t="s">
        <v>47</v>
      </c>
      <c r="C20" s="93">
        <v>4248.952870000001</v>
      </c>
      <c r="D20" s="97">
        <v>0.05842565257315043</v>
      </c>
      <c r="E20" s="94">
        <v>1304319</v>
      </c>
      <c r="F20" s="97">
        <v>0.18642393841167632</v>
      </c>
      <c r="G20" s="95">
        <v>1877.3469268605782</v>
      </c>
      <c r="H20" s="54"/>
    </row>
    <row r="21" spans="2:8" ht="14.25">
      <c r="B21" s="69"/>
      <c r="C21" s="70"/>
      <c r="D21" s="71"/>
      <c r="E21" s="72"/>
      <c r="F21" s="71"/>
      <c r="G21" s="70"/>
      <c r="H21" s="54"/>
    </row>
    <row r="40" spans="2:5" ht="15">
      <c r="B40" s="61"/>
      <c r="C40" s="62"/>
      <c r="D40" s="63"/>
      <c r="E40" s="64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3"/>
      <c r="C46" s="63"/>
      <c r="D46" s="63"/>
      <c r="E46" s="63"/>
    </row>
    <row r="49" ht="14.25" customHeight="1"/>
    <row r="50" ht="14.25">
      <c r="F50" s="54"/>
    </row>
    <row r="52" ht="14.25">
      <c r="F52"/>
    </row>
    <row r="53" ht="14.25">
      <c r="F53"/>
    </row>
    <row r="54" spans="2:6" ht="30.75" thickBot="1">
      <c r="B54" s="42" t="s">
        <v>24</v>
      </c>
      <c r="C54" s="35" t="s">
        <v>54</v>
      </c>
      <c r="D54" s="35" t="s">
        <v>55</v>
      </c>
      <c r="E54" s="60" t="s">
        <v>51</v>
      </c>
      <c r="F54"/>
    </row>
    <row r="55" spans="2:5" ht="14.25">
      <c r="B55" s="37" t="str">
        <f aca="true" t="shared" si="0" ref="B55:D57">B4</f>
        <v>ОТП Фонд Акцій</v>
      </c>
      <c r="C55" s="38">
        <f t="shared" si="0"/>
        <v>2078.02626</v>
      </c>
      <c r="D55" s="96">
        <f t="shared" si="0"/>
        <v>0.25135676506160537</v>
      </c>
      <c r="E55" s="40">
        <f>G4</f>
        <v>1578.9326428004467</v>
      </c>
    </row>
    <row r="56" spans="2:5" ht="14.25">
      <c r="B56" s="37" t="str">
        <f t="shared" si="0"/>
        <v>ВСІ</v>
      </c>
      <c r="C56" s="38">
        <f t="shared" si="0"/>
        <v>225.72114000000013</v>
      </c>
      <c r="D56" s="96">
        <f t="shared" si="0"/>
        <v>0.13292761132285252</v>
      </c>
      <c r="E56" s="40">
        <f>G5</f>
        <v>196.17181825131982</v>
      </c>
    </row>
    <row r="57" spans="2:5" ht="14.25">
      <c r="B57" s="37" t="str">
        <f t="shared" si="0"/>
        <v>КІНТО-Казначейський</v>
      </c>
      <c r="C57" s="38">
        <f t="shared" si="0"/>
        <v>182.9236199999999</v>
      </c>
      <c r="D57" s="96">
        <f t="shared" si="0"/>
        <v>0.0921561262353535</v>
      </c>
      <c r="E57" s="40">
        <f>G6</f>
        <v>121.28593825554498</v>
      </c>
    </row>
    <row r="58" spans="2:5" ht="14.25">
      <c r="B58" s="37" t="str">
        <f aca="true" t="shared" si="1" ref="B58:D59">B7</f>
        <v>ОТП Класичний</v>
      </c>
      <c r="C58" s="38">
        <f t="shared" si="1"/>
        <v>95.4996599999997</v>
      </c>
      <c r="D58" s="96">
        <f t="shared" si="1"/>
        <v>0.026733071516816587</v>
      </c>
      <c r="E58" s="40">
        <f>G7</f>
        <v>57.179341801016854</v>
      </c>
    </row>
    <row r="59" spans="2:5" ht="14.25">
      <c r="B59" s="37" t="str">
        <f t="shared" si="1"/>
        <v>Софіївський</v>
      </c>
      <c r="C59" s="38">
        <f t="shared" si="1"/>
        <v>367.33525</v>
      </c>
      <c r="D59" s="96">
        <f t="shared" si="1"/>
        <v>0.0572681452190462</v>
      </c>
      <c r="E59" s="40">
        <f>G8</f>
        <v>19.478978958390556</v>
      </c>
    </row>
    <row r="60" spans="2:5" ht="14.25">
      <c r="B60" s="167" t="str">
        <f>B13</f>
        <v>УНIВЕР.УА/Тарас Шевченко: Фонд Заощаджень</v>
      </c>
      <c r="C60" s="168">
        <f>C13</f>
        <v>36.088149999999914</v>
      </c>
      <c r="D60" s="169">
        <f>D13</f>
        <v>0.011723466508864393</v>
      </c>
      <c r="E60" s="170">
        <f>G13</f>
        <v>0</v>
      </c>
    </row>
    <row r="61" spans="2:5" ht="14.25">
      <c r="B61" s="171" t="str">
        <f aca="true" t="shared" si="2" ref="B61:D64">B15</f>
        <v>Альтус-Депозит</v>
      </c>
      <c r="C61" s="172">
        <f t="shared" si="2"/>
        <v>18.65037000000011</v>
      </c>
      <c r="D61" s="173">
        <f t="shared" si="2"/>
        <v>0.004770747480287645</v>
      </c>
      <c r="E61" s="174">
        <f>G15</f>
        <v>0</v>
      </c>
    </row>
    <row r="62" spans="2:5" ht="14.25">
      <c r="B62" s="37" t="str">
        <f t="shared" si="2"/>
        <v>Бонум Оптімум</v>
      </c>
      <c r="C62" s="38">
        <f t="shared" si="2"/>
        <v>-0.17998999999999069</v>
      </c>
      <c r="D62" s="96">
        <f t="shared" si="2"/>
        <v>-0.000251768330200603</v>
      </c>
      <c r="E62" s="40">
        <f>G16</f>
        <v>0</v>
      </c>
    </row>
    <row r="63" spans="2:5" ht="14.25">
      <c r="B63" s="37" t="str">
        <f t="shared" si="2"/>
        <v>КІНТО-Класичний</v>
      </c>
      <c r="C63" s="38">
        <f t="shared" si="2"/>
        <v>748.9997800000011</v>
      </c>
      <c r="D63" s="96">
        <f t="shared" si="2"/>
        <v>0.028161293813325626</v>
      </c>
      <c r="E63" s="40">
        <f>G17</f>
        <v>-14.355608460878829</v>
      </c>
    </row>
    <row r="64" spans="2:5" ht="14.25">
      <c r="B64" s="37" t="str">
        <f t="shared" si="2"/>
        <v>УНІВЕР.УА/Володимир Великий: Фонд Збалансований</v>
      </c>
      <c r="C64" s="38">
        <f t="shared" si="2"/>
        <v>56.91867000000015</v>
      </c>
      <c r="D64" s="96">
        <f t="shared" si="2"/>
        <v>0.04088803884351022</v>
      </c>
      <c r="E64" s="40">
        <f>G18</f>
        <v>-19.67557788650946</v>
      </c>
    </row>
    <row r="65" spans="2:5" ht="14.25">
      <c r="B65" s="37" t="str">
        <f>B19</f>
        <v>КІНТО-Еквіті</v>
      </c>
      <c r="C65" s="38">
        <f>C19</f>
        <v>185.6013700000001</v>
      </c>
      <c r="D65" s="96">
        <f>D19</f>
        <v>0.03871239438553034</v>
      </c>
      <c r="E65" s="40">
        <f>G19</f>
        <v>-84.1954226010804</v>
      </c>
    </row>
    <row r="66" spans="2:5" ht="15">
      <c r="B66" s="131" t="s">
        <v>47</v>
      </c>
      <c r="C66" s="132">
        <f>SUM(C55:C65)</f>
        <v>3995.584280000001</v>
      </c>
      <c r="D66" s="132"/>
      <c r="E66" s="132">
        <f>SUM(E55:E65)</f>
        <v>1854.8221111182502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9" sqref="A9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24</v>
      </c>
      <c r="B1" s="68" t="s">
        <v>81</v>
      </c>
      <c r="C1" s="10"/>
    </row>
    <row r="2" spans="1:3" ht="14.25">
      <c r="A2" s="147" t="s">
        <v>77</v>
      </c>
      <c r="B2" s="148">
        <v>-0.00025176833019402434</v>
      </c>
      <c r="C2" s="10"/>
    </row>
    <row r="3" spans="1:3" ht="14.25">
      <c r="A3" s="133" t="s">
        <v>59</v>
      </c>
      <c r="B3" s="140">
        <v>0.0047707474803242444</v>
      </c>
      <c r="C3" s="10"/>
    </row>
    <row r="4" spans="1:3" ht="14.25">
      <c r="A4" s="133" t="s">
        <v>57</v>
      </c>
      <c r="B4" s="140">
        <v>0.006608679110402305</v>
      </c>
      <c r="C4" s="10"/>
    </row>
    <row r="5" spans="1:3" ht="14.25">
      <c r="A5" s="134" t="s">
        <v>110</v>
      </c>
      <c r="B5" s="142">
        <v>0.009701497899098355</v>
      </c>
      <c r="C5" s="10"/>
    </row>
    <row r="6" spans="1:3" ht="14.25">
      <c r="A6" s="133" t="s">
        <v>121</v>
      </c>
      <c r="B6" s="141">
        <v>0.01070354944696894</v>
      </c>
      <c r="C6" s="10"/>
    </row>
    <row r="7" spans="1:3" ht="14.25">
      <c r="A7" s="133" t="s">
        <v>113</v>
      </c>
      <c r="B7" s="141">
        <v>0.011723466508854141</v>
      </c>
      <c r="C7" s="10"/>
    </row>
    <row r="8" spans="1:3" ht="14.25">
      <c r="A8" s="133" t="s">
        <v>68</v>
      </c>
      <c r="B8" s="141">
        <v>0.01683546510444134</v>
      </c>
      <c r="C8" s="10"/>
    </row>
    <row r="9" spans="1:3" ht="14.25">
      <c r="A9" s="133" t="s">
        <v>72</v>
      </c>
      <c r="B9" s="141">
        <v>0.02870499576070573</v>
      </c>
      <c r="C9" s="10"/>
    </row>
    <row r="10" spans="1:3" ht="14.25">
      <c r="A10" s="133" t="s">
        <v>103</v>
      </c>
      <c r="B10" s="141">
        <v>0.0309864857639357</v>
      </c>
      <c r="C10" s="10"/>
    </row>
    <row r="11" spans="1:3" ht="14.25">
      <c r="A11" s="133" t="s">
        <v>19</v>
      </c>
      <c r="B11" s="141">
        <v>0.03470393136145078</v>
      </c>
      <c r="C11" s="10"/>
    </row>
    <row r="12" spans="1:3" ht="14.25">
      <c r="A12" s="133" t="s">
        <v>117</v>
      </c>
      <c r="B12" s="141">
        <v>0.052560145614256815</v>
      </c>
      <c r="C12" s="10"/>
    </row>
    <row r="13" spans="1:3" ht="14.25">
      <c r="A13" s="133" t="s">
        <v>114</v>
      </c>
      <c r="B13" s="141">
        <v>0.05407310412085908</v>
      </c>
      <c r="C13" s="10"/>
    </row>
    <row r="14" spans="1:3" ht="14.25">
      <c r="A14" s="133" t="s">
        <v>120</v>
      </c>
      <c r="B14" s="141">
        <v>0.05519577820904309</v>
      </c>
      <c r="C14" s="10"/>
    </row>
    <row r="15" spans="1:3" ht="14.25">
      <c r="A15" s="133" t="s">
        <v>74</v>
      </c>
      <c r="B15" s="141">
        <v>0.05679308324120913</v>
      </c>
      <c r="C15" s="10"/>
    </row>
    <row r="16" spans="1:3" ht="14.25">
      <c r="A16" s="133" t="s">
        <v>22</v>
      </c>
      <c r="B16" s="141">
        <v>0.05764264607930247</v>
      </c>
      <c r="C16" s="10"/>
    </row>
    <row r="17" spans="1:3" ht="14.25">
      <c r="A17" s="133" t="s">
        <v>122</v>
      </c>
      <c r="B17" s="141">
        <v>0.0745462710814273</v>
      </c>
      <c r="C17" s="10"/>
    </row>
    <row r="18" spans="1:3" ht="14.25">
      <c r="A18" s="135" t="s">
        <v>29</v>
      </c>
      <c r="B18" s="140">
        <v>0.03158112990325534</v>
      </c>
      <c r="C18" s="10"/>
    </row>
    <row r="19" spans="1:3" ht="14.25">
      <c r="A19" s="135" t="s">
        <v>1</v>
      </c>
      <c r="B19" s="140">
        <v>0.09384170677309545</v>
      </c>
      <c r="C19" s="10"/>
    </row>
    <row r="20" spans="1:3" ht="14.25">
      <c r="A20" s="135" t="s">
        <v>0</v>
      </c>
      <c r="B20" s="140">
        <v>0.06405129181743163</v>
      </c>
      <c r="C20" s="58"/>
    </row>
    <row r="21" spans="1:3" ht="14.25">
      <c r="A21" s="135" t="s">
        <v>30</v>
      </c>
      <c r="B21" s="140">
        <v>0.040988562986092214</v>
      </c>
      <c r="C21" s="9"/>
    </row>
    <row r="22" spans="1:3" ht="14.25">
      <c r="A22" s="135" t="s">
        <v>31</v>
      </c>
      <c r="B22" s="140">
        <v>0.0015270504703008836</v>
      </c>
      <c r="C22" s="78"/>
    </row>
    <row r="23" spans="1:3" ht="14.25">
      <c r="A23" s="135" t="s">
        <v>32</v>
      </c>
      <c r="B23" s="140">
        <v>0.013561643835616437</v>
      </c>
      <c r="C23" s="10"/>
    </row>
    <row r="24" spans="1:3" ht="15" thickBot="1">
      <c r="A24" s="136" t="s">
        <v>80</v>
      </c>
      <c r="B24" s="143">
        <v>0.041755308851446404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C4" sqref="C4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3"/>
      <c r="L1" s="14"/>
      <c r="M1" s="14"/>
    </row>
    <row r="2" spans="1:10" ht="30.75" thickBot="1">
      <c r="A2" s="15" t="s">
        <v>40</v>
      </c>
      <c r="B2" s="15" t="s">
        <v>24</v>
      </c>
      <c r="C2" s="44" t="s">
        <v>35</v>
      </c>
      <c r="D2" s="44" t="s">
        <v>36</v>
      </c>
      <c r="E2" s="44" t="s">
        <v>41</v>
      </c>
      <c r="F2" s="44" t="s">
        <v>42</v>
      </c>
      <c r="G2" s="44" t="s">
        <v>43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33</v>
      </c>
      <c r="C3" s="110" t="s">
        <v>38</v>
      </c>
      <c r="D3" s="111" t="s">
        <v>39</v>
      </c>
      <c r="E3" s="112">
        <v>1589162.28</v>
      </c>
      <c r="F3" s="113">
        <v>749</v>
      </c>
      <c r="G3" s="112">
        <v>2121.711989319092</v>
      </c>
      <c r="H3" s="53">
        <v>1000</v>
      </c>
      <c r="I3" s="109" t="s">
        <v>23</v>
      </c>
      <c r="J3" s="114" t="s">
        <v>96</v>
      </c>
    </row>
    <row r="4" spans="1:10" ht="14.25" customHeight="1">
      <c r="A4" s="21">
        <v>2</v>
      </c>
      <c r="B4" s="109" t="s">
        <v>106</v>
      </c>
      <c r="C4" s="110" t="s">
        <v>38</v>
      </c>
      <c r="D4" s="111" t="s">
        <v>109</v>
      </c>
      <c r="E4" s="112">
        <v>1376850.3001</v>
      </c>
      <c r="F4" s="113">
        <v>2801</v>
      </c>
      <c r="G4" s="112">
        <v>491.5566940735452</v>
      </c>
      <c r="H4" s="53">
        <v>1000</v>
      </c>
      <c r="I4" s="109" t="s">
        <v>20</v>
      </c>
      <c r="J4" s="114" t="s">
        <v>34</v>
      </c>
    </row>
    <row r="5" spans="1:10" ht="14.25" customHeight="1">
      <c r="A5" s="21">
        <v>3</v>
      </c>
      <c r="B5" s="109" t="s">
        <v>65</v>
      </c>
      <c r="C5" s="110" t="s">
        <v>38</v>
      </c>
      <c r="D5" s="111" t="s">
        <v>39</v>
      </c>
      <c r="E5" s="112">
        <v>387845.08</v>
      </c>
      <c r="F5" s="113">
        <v>679</v>
      </c>
      <c r="G5" s="112">
        <v>571.200412371134</v>
      </c>
      <c r="H5" s="53">
        <v>1000</v>
      </c>
      <c r="I5" s="109" t="s">
        <v>66</v>
      </c>
      <c r="J5" s="114" t="s">
        <v>46</v>
      </c>
    </row>
    <row r="6" spans="1:10" ht="15.75" thickBot="1">
      <c r="A6" s="176" t="s">
        <v>47</v>
      </c>
      <c r="B6" s="177"/>
      <c r="C6" s="115" t="s">
        <v>48</v>
      </c>
      <c r="D6" s="115" t="s">
        <v>48</v>
      </c>
      <c r="E6" s="98">
        <f>SUM(E3:E5)</f>
        <v>3353857.6601</v>
      </c>
      <c r="F6" s="99">
        <f>SUM(F3:F5)</f>
        <v>4229</v>
      </c>
      <c r="G6" s="115" t="s">
        <v>48</v>
      </c>
      <c r="H6" s="115" t="s">
        <v>48</v>
      </c>
      <c r="I6" s="115" t="s">
        <v>48</v>
      </c>
      <c r="J6" s="116" t="s">
        <v>48</v>
      </c>
    </row>
  </sheetData>
  <mergeCells count="2">
    <mergeCell ref="A1:J1"/>
    <mergeCell ref="A6:B6"/>
  </mergeCells>
  <hyperlinks>
    <hyperlink ref="J6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8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8.25390625" style="5" customWidth="1"/>
    <col min="10" max="10" width="24.00390625" style="5" customWidth="1"/>
    <col min="11" max="16384" width="9.125" style="5" customWidth="1"/>
  </cols>
  <sheetData>
    <row r="1" spans="1:9" s="11" customFormat="1" ht="16.5" thickBot="1">
      <c r="A1" s="187" t="s">
        <v>90</v>
      </c>
      <c r="B1" s="187"/>
      <c r="C1" s="187"/>
      <c r="D1" s="187"/>
      <c r="E1" s="187"/>
      <c r="F1" s="187"/>
      <c r="G1" s="187"/>
      <c r="H1" s="187"/>
      <c r="I1" s="187"/>
    </row>
    <row r="2" spans="1:10" ht="15.75" customHeight="1" thickBot="1">
      <c r="A2" s="180" t="s">
        <v>40</v>
      </c>
      <c r="B2" s="102"/>
      <c r="C2" s="103"/>
      <c r="D2" s="104"/>
      <c r="E2" s="182" t="s">
        <v>64</v>
      </c>
      <c r="F2" s="182"/>
      <c r="G2" s="182"/>
      <c r="H2" s="182"/>
      <c r="I2" s="182"/>
      <c r="J2" s="182"/>
    </row>
    <row r="3" spans="1:10" ht="45.75" thickBot="1">
      <c r="A3" s="181"/>
      <c r="B3" s="105" t="s">
        <v>24</v>
      </c>
      <c r="C3" s="26" t="s">
        <v>13</v>
      </c>
      <c r="D3" s="26" t="s">
        <v>14</v>
      </c>
      <c r="E3" s="17" t="s">
        <v>105</v>
      </c>
      <c r="F3" s="17" t="s">
        <v>97</v>
      </c>
      <c r="G3" s="17" t="s">
        <v>101</v>
      </c>
      <c r="H3" s="17" t="s">
        <v>104</v>
      </c>
      <c r="I3" s="17" t="s">
        <v>49</v>
      </c>
      <c r="J3" s="18" t="s">
        <v>88</v>
      </c>
    </row>
    <row r="4" spans="1:10" ht="14.25" collapsed="1">
      <c r="A4" s="21">
        <v>1</v>
      </c>
      <c r="B4" s="27" t="s">
        <v>65</v>
      </c>
      <c r="C4" s="106">
        <v>38441</v>
      </c>
      <c r="D4" s="106">
        <v>38625</v>
      </c>
      <c r="E4" s="100">
        <v>0.0035899139603188246</v>
      </c>
      <c r="F4" s="100">
        <v>-0.07016615000317372</v>
      </c>
      <c r="G4" s="100">
        <v>-0.152417317462609</v>
      </c>
      <c r="H4" s="100">
        <v>-0.1726055292795553</v>
      </c>
      <c r="I4" s="107">
        <v>-0.4287995876288657</v>
      </c>
      <c r="J4" s="126">
        <v>-0.04434945052536576</v>
      </c>
    </row>
    <row r="5" spans="1:10" ht="14.25" collapsed="1">
      <c r="A5" s="21">
        <v>2</v>
      </c>
      <c r="B5" s="27" t="s">
        <v>106</v>
      </c>
      <c r="C5" s="106">
        <v>39048</v>
      </c>
      <c r="D5" s="106">
        <v>39140</v>
      </c>
      <c r="E5" s="100">
        <v>0.0836716790227463</v>
      </c>
      <c r="F5" s="100">
        <v>0.14320509271298065</v>
      </c>
      <c r="G5" s="100">
        <v>0.2053988658181909</v>
      </c>
      <c r="H5" s="100">
        <v>0.25066219347860774</v>
      </c>
      <c r="I5" s="107">
        <v>-0.5084433059264362</v>
      </c>
      <c r="J5" s="125">
        <v>-0.06288556911069532</v>
      </c>
    </row>
    <row r="6" spans="1:10" ht="14.25">
      <c r="A6" s="21">
        <v>3</v>
      </c>
      <c r="B6" s="27" t="s">
        <v>33</v>
      </c>
      <c r="C6" s="106">
        <v>39100</v>
      </c>
      <c r="D6" s="106">
        <v>39268</v>
      </c>
      <c r="E6" s="100">
        <v>0.019899120007417448</v>
      </c>
      <c r="F6" s="100">
        <v>0.0513572851298576</v>
      </c>
      <c r="G6" s="100">
        <v>0.10729995721077668</v>
      </c>
      <c r="H6" s="100">
        <v>0.27410039618036564</v>
      </c>
      <c r="I6" s="107">
        <v>1.121711989318999</v>
      </c>
      <c r="J6" s="125">
        <v>0.0736614087605807</v>
      </c>
    </row>
    <row r="7" spans="1:10" ht="15.75" thickBot="1">
      <c r="A7" s="149"/>
      <c r="B7" s="144" t="s">
        <v>102</v>
      </c>
      <c r="C7" s="145"/>
      <c r="D7" s="145"/>
      <c r="E7" s="146">
        <f>AVERAGE(E4:E6)</f>
        <v>0.03572023766349419</v>
      </c>
      <c r="F7" s="146">
        <f>AVERAGE(F4:F6)</f>
        <v>0.04146540927988818</v>
      </c>
      <c r="G7" s="146">
        <f>AVERAGE(G4:G6)</f>
        <v>0.05342716852211952</v>
      </c>
      <c r="H7" s="146">
        <f>AVERAGE(H4:H6)</f>
        <v>0.11738568679313936</v>
      </c>
      <c r="I7" s="150" t="s">
        <v>48</v>
      </c>
      <c r="J7" s="150" t="s">
        <v>48</v>
      </c>
    </row>
    <row r="8" spans="1:10" ht="15" thickBot="1">
      <c r="A8" s="188" t="s">
        <v>89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2:8" ht="14.25">
      <c r="B9" s="29"/>
      <c r="C9" s="30"/>
      <c r="D9" s="30"/>
      <c r="E9" s="29"/>
      <c r="F9" s="29"/>
      <c r="G9" s="29"/>
      <c r="H9" s="29"/>
    </row>
    <row r="10" spans="2:8" ht="14.25">
      <c r="B10" s="29"/>
      <c r="C10" s="30"/>
      <c r="D10" s="30"/>
      <c r="E10" s="29"/>
      <c r="F10" s="29"/>
      <c r="G10" s="29"/>
      <c r="H10" s="29"/>
    </row>
    <row r="11" spans="2:8" ht="14.25">
      <c r="B11" s="29"/>
      <c r="C11" s="30"/>
      <c r="D11" s="30"/>
      <c r="E11" s="121"/>
      <c r="F11" s="29"/>
      <c r="G11" s="29"/>
      <c r="H11" s="29"/>
    </row>
    <row r="12" spans="2:8" ht="14.25">
      <c r="B12" s="29"/>
      <c r="C12" s="30"/>
      <c r="D12" s="30"/>
      <c r="E12" s="29"/>
      <c r="F12" s="29"/>
      <c r="G12" s="29"/>
      <c r="H12" s="29"/>
    </row>
    <row r="13" spans="2:8" ht="14.25">
      <c r="B13" s="29"/>
      <c r="C13" s="30"/>
      <c r="D13" s="30"/>
      <c r="E13" s="29"/>
      <c r="F13" s="29"/>
      <c r="G13" s="29"/>
      <c r="H13" s="29"/>
    </row>
    <row r="14" spans="2:8" ht="14.25">
      <c r="B14" s="29"/>
      <c r="C14" s="30"/>
      <c r="D14" s="30"/>
      <c r="E14" s="29"/>
      <c r="F14" s="29"/>
      <c r="G14" s="29"/>
      <c r="H14" s="29"/>
    </row>
    <row r="15" spans="2:8" ht="14.25">
      <c r="B15" s="29"/>
      <c r="C15" s="30"/>
      <c r="D15" s="30"/>
      <c r="E15" s="29"/>
      <c r="F15" s="29"/>
      <c r="G15" s="29"/>
      <c r="H15" s="29"/>
    </row>
    <row r="16" spans="2:8" ht="14.25">
      <c r="B16" s="29"/>
      <c r="C16" s="30"/>
      <c r="D16" s="30"/>
      <c r="E16" s="29"/>
      <c r="F16" s="29"/>
      <c r="G16" s="29"/>
      <c r="H16" s="29"/>
    </row>
    <row r="17" spans="2:8" ht="14.25">
      <c r="B17" s="29"/>
      <c r="C17" s="30"/>
      <c r="D17" s="30"/>
      <c r="E17" s="29"/>
      <c r="F17" s="29"/>
      <c r="G17" s="29"/>
      <c r="H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4">
    <mergeCell ref="A2:A3"/>
    <mergeCell ref="A1:I1"/>
    <mergeCell ref="E2:J2"/>
    <mergeCell ref="A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80" zoomScaleNormal="80" workbookViewId="0" topLeftCell="A1">
      <selection activeCell="D6" sqref="D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4" t="s">
        <v>85</v>
      </c>
      <c r="B1" s="184"/>
      <c r="C1" s="184"/>
      <c r="D1" s="184"/>
      <c r="E1" s="184"/>
      <c r="F1" s="184"/>
      <c r="G1" s="184"/>
    </row>
    <row r="2" spans="1:7" s="31" customFormat="1" ht="15.75" customHeight="1" thickBot="1">
      <c r="A2" s="180" t="s">
        <v>40</v>
      </c>
      <c r="B2" s="90"/>
      <c r="C2" s="185" t="s">
        <v>25</v>
      </c>
      <c r="D2" s="186"/>
      <c r="E2" s="185" t="s">
        <v>26</v>
      </c>
      <c r="F2" s="186"/>
      <c r="G2" s="91"/>
    </row>
    <row r="3" spans="1:7" s="31" customFormat="1" ht="45.75" thickBot="1">
      <c r="A3" s="181"/>
      <c r="B3" s="35" t="s">
        <v>24</v>
      </c>
      <c r="C3" s="35" t="s">
        <v>50</v>
      </c>
      <c r="D3" s="35" t="s">
        <v>27</v>
      </c>
      <c r="E3" s="35" t="s">
        <v>28</v>
      </c>
      <c r="F3" s="35" t="s">
        <v>27</v>
      </c>
      <c r="G3" s="36" t="s">
        <v>95</v>
      </c>
    </row>
    <row r="4" spans="1:7" s="31" customFormat="1" ht="14.25">
      <c r="A4" s="21">
        <v>1</v>
      </c>
      <c r="B4" s="37" t="s">
        <v>33</v>
      </c>
      <c r="C4" s="38">
        <v>31.005939999999946</v>
      </c>
      <c r="D4" s="100">
        <v>0.01989912000743131</v>
      </c>
      <c r="E4" s="39">
        <v>0</v>
      </c>
      <c r="F4" s="100">
        <v>0</v>
      </c>
      <c r="G4" s="40">
        <v>0</v>
      </c>
    </row>
    <row r="5" spans="1:7" s="31" customFormat="1" ht="14.25">
      <c r="A5" s="21">
        <v>2</v>
      </c>
      <c r="B5" s="37" t="s">
        <v>65</v>
      </c>
      <c r="C5" s="38">
        <v>1.387350000000035</v>
      </c>
      <c r="D5" s="100">
        <v>0.003589913960318597</v>
      </c>
      <c r="E5" s="39">
        <v>0</v>
      </c>
      <c r="F5" s="100">
        <v>0</v>
      </c>
      <c r="G5" s="40">
        <v>0</v>
      </c>
    </row>
    <row r="6" spans="1:7" s="31" customFormat="1" ht="14.25">
      <c r="A6" s="21">
        <v>3</v>
      </c>
      <c r="B6" s="37" t="s">
        <v>106</v>
      </c>
      <c r="C6" s="38">
        <v>42.803960000000195</v>
      </c>
      <c r="D6" s="100">
        <v>0.0320858119492248</v>
      </c>
      <c r="E6" s="39">
        <v>-140</v>
      </c>
      <c r="F6" s="100">
        <v>-0.047602856171370285</v>
      </c>
      <c r="G6" s="40">
        <v>-67.78309215028901</v>
      </c>
    </row>
    <row r="7" spans="1:7" s="31" customFormat="1" ht="15.75" thickBot="1">
      <c r="A7" s="117"/>
      <c r="B7" s="92" t="s">
        <v>47</v>
      </c>
      <c r="C7" s="118">
        <v>75.19725000000017</v>
      </c>
      <c r="D7" s="97">
        <v>0.02293535791884791</v>
      </c>
      <c r="E7" s="94">
        <v>-140</v>
      </c>
      <c r="F7" s="97">
        <v>-0.03204394598306248</v>
      </c>
      <c r="G7" s="95">
        <v>-67.78309215028901</v>
      </c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24</v>
      </c>
      <c r="C34" s="35" t="s">
        <v>54</v>
      </c>
      <c r="D34" s="35" t="s">
        <v>55</v>
      </c>
      <c r="E34" s="36" t="s">
        <v>51</v>
      </c>
    </row>
    <row r="35" spans="1:5" ht="14.25">
      <c r="A35" s="22">
        <v>1</v>
      </c>
      <c r="B35" s="37" t="str">
        <f aca="true" t="shared" si="0" ref="B35:D36">B4</f>
        <v>Збалансований фонд "Паритет"</v>
      </c>
      <c r="C35" s="122">
        <f t="shared" si="0"/>
        <v>31.005939999999946</v>
      </c>
      <c r="D35" s="100">
        <f t="shared" si="0"/>
        <v>0.01989912000743131</v>
      </c>
      <c r="E35" s="40">
        <f>G4</f>
        <v>0</v>
      </c>
    </row>
    <row r="36" spans="1:5" ht="14.25">
      <c r="A36" s="22">
        <v>2</v>
      </c>
      <c r="B36" s="37" t="str">
        <f t="shared" si="0"/>
        <v>Оптімум</v>
      </c>
      <c r="C36" s="122">
        <f t="shared" si="0"/>
        <v>1.387350000000035</v>
      </c>
      <c r="D36" s="100">
        <f t="shared" si="0"/>
        <v>0.003589913960318597</v>
      </c>
      <c r="E36" s="40">
        <f>G5</f>
        <v>0</v>
      </c>
    </row>
    <row r="37" spans="1:5" ht="14.25">
      <c r="A37" s="22">
        <v>3</v>
      </c>
      <c r="B37" s="37" t="str">
        <f>B6</f>
        <v>ТАСК Український Капітал</v>
      </c>
      <c r="C37" s="122">
        <f>C6</f>
        <v>42.803960000000195</v>
      </c>
      <c r="D37" s="100">
        <f>D6</f>
        <v>0.0320858119492248</v>
      </c>
      <c r="E37" s="40">
        <f>G6</f>
        <v>-67.78309215028901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24</v>
      </c>
      <c r="B1" s="68" t="s">
        <v>81</v>
      </c>
      <c r="C1" s="10"/>
      <c r="D1" s="10"/>
    </row>
    <row r="2" spans="1:4" ht="14.25">
      <c r="A2" s="27" t="s">
        <v>65</v>
      </c>
      <c r="B2" s="137">
        <v>0.0035899139603188246</v>
      </c>
      <c r="C2" s="10"/>
      <c r="D2" s="10"/>
    </row>
    <row r="3" spans="1:4" ht="14.25">
      <c r="A3" s="27" t="s">
        <v>33</v>
      </c>
      <c r="B3" s="137">
        <v>0.019899120007417448</v>
      </c>
      <c r="C3" s="10"/>
      <c r="D3" s="10"/>
    </row>
    <row r="4" spans="1:4" ht="14.25">
      <c r="A4" s="27" t="s">
        <v>106</v>
      </c>
      <c r="B4" s="137">
        <v>0.0836716790227463</v>
      </c>
      <c r="C4" s="10"/>
      <c r="D4" s="10"/>
    </row>
    <row r="5" spans="1:4" ht="14.25">
      <c r="A5" s="27" t="s">
        <v>29</v>
      </c>
      <c r="B5" s="138">
        <v>0.03572023766349419</v>
      </c>
      <c r="C5" s="10"/>
      <c r="D5" s="10"/>
    </row>
    <row r="6" spans="1:4" ht="14.25">
      <c r="A6" s="27" t="s">
        <v>1</v>
      </c>
      <c r="B6" s="138">
        <v>0.09384170677309545</v>
      </c>
      <c r="C6" s="10"/>
      <c r="D6" s="10"/>
    </row>
    <row r="7" spans="1:4" ht="14.25">
      <c r="A7" s="27" t="s">
        <v>0</v>
      </c>
      <c r="B7" s="138">
        <v>0.06405129181743163</v>
      </c>
      <c r="C7" s="10"/>
      <c r="D7" s="10"/>
    </row>
    <row r="8" spans="1:4" ht="14.25">
      <c r="A8" s="27" t="s">
        <v>30</v>
      </c>
      <c r="B8" s="138">
        <v>0.040988562986092214</v>
      </c>
      <c r="C8" s="10"/>
      <c r="D8" s="10"/>
    </row>
    <row r="9" spans="1:4" ht="14.25">
      <c r="A9" s="27" t="s">
        <v>31</v>
      </c>
      <c r="B9" s="138">
        <v>0.0015270504703008836</v>
      </c>
      <c r="C9" s="10"/>
      <c r="D9" s="10"/>
    </row>
    <row r="10" spans="1:4" ht="14.25">
      <c r="A10" s="27" t="s">
        <v>32</v>
      </c>
      <c r="B10" s="138">
        <v>0.013561643835616437</v>
      </c>
      <c r="C10" s="10"/>
      <c r="D10" s="10"/>
    </row>
    <row r="11" spans="1:4" ht="15" thickBot="1">
      <c r="A11" s="80" t="s">
        <v>80</v>
      </c>
      <c r="B11" s="139">
        <v>0.041755308851446404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2018-02-13T12:38:49Z</dcterms:modified>
  <cp:category/>
  <cp:version/>
  <cp:contentType/>
  <cp:contentStatus/>
</cp:coreProperties>
</file>