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Ind+RoR" sheetId="1" r:id="rId1"/>
    <sheet name="O_NAV" sheetId="2" r:id="rId2"/>
    <sheet name="O_RoR" sheetId="3" r:id="rId3"/>
    <sheet name="O_Dynamics NAV" sheetId="4" r:id="rId4"/>
    <sheet name="O_Diagram(RoR)" sheetId="5" r:id="rId5"/>
    <sheet name="І_NAV" sheetId="6" r:id="rId6"/>
    <sheet name="І_RoR" sheetId="7" r:id="rId7"/>
    <sheet name="І_Dynamics NAV" sheetId="8" r:id="rId8"/>
    <sheet name="І_Diagram (RoR)" sheetId="9" r:id="rId9"/>
    <sheet name="C_NAV" sheetId="10" r:id="rId10"/>
    <sheet name="C_RoR" sheetId="11" r:id="rId11"/>
    <sheet name="C_Dynamics NAV" sheetId="12" r:id="rId12"/>
    <sheet name="C_Diagram(RoR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12" hidden="1">'C_Diagram(RoR)'!$A$1:$B$1</definedName>
    <definedName name="_xlnm._FilterDatabase" localSheetId="0" hidden="1">'Ind+RoR'!$A$22:$C$22</definedName>
    <definedName name="_xlnm._FilterDatabase" localSheetId="4" hidden="1">'O_Diagram(RoR)'!$A$1:$B$1</definedName>
    <definedName name="_xlnm._FilterDatabase" localSheetId="8" hidden="1">'І_Diagram (RoR)'!$A$1:$B$1</definedName>
    <definedName name="cevv">#REF!</definedName>
    <definedName name="_xlnm.Print_Area" localSheetId="1">'O_NAV'!#REF!</definedName>
  </definedNames>
  <calcPr fullCalcOnLoad="1"/>
</workbook>
</file>

<file path=xl/sharedStrings.xml><?xml version="1.0" encoding="utf-8"?>
<sst xmlns="http://schemas.openxmlformats.org/spreadsheetml/2006/main" count="336" uniqueCount="132">
  <si>
    <t>http://www.task.ua/</t>
  </si>
  <si>
    <t>http://univer.ua/</t>
  </si>
  <si>
    <t>http://otpcapital.com.ua/</t>
  </si>
  <si>
    <t>Разом</t>
  </si>
  <si>
    <t>х</t>
  </si>
  <si>
    <t>http://www.altus.ua/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</si>
  <si>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</si>
  <si>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</si>
  <si>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</si>
  <si>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http://www.kinto.com/</t>
  </si>
  <si>
    <t>http://www.am.eavex.com.ua/</t>
  </si>
  <si>
    <t>http://www.vseswit.com.ua/</t>
  </si>
  <si>
    <t>Аргентум</t>
  </si>
  <si>
    <t>http://ozoncap.com/</t>
  </si>
  <si>
    <t>5019561</t>
  </si>
  <si>
    <t>http://www.ineko-invest.com/</t>
  </si>
  <si>
    <t>Rate of Return</t>
  </si>
  <si>
    <t>Period</t>
  </si>
  <si>
    <t>PFTS Index</t>
  </si>
  <si>
    <t>UX Index</t>
  </si>
  <si>
    <t>Open-Ended CII</t>
  </si>
  <si>
    <t>Interval CII</t>
  </si>
  <si>
    <t>Closed-End CII</t>
  </si>
  <si>
    <t>October</t>
  </si>
  <si>
    <t>November</t>
  </si>
  <si>
    <t>YTD 2023</t>
  </si>
  <si>
    <t>Index</t>
  </si>
  <si>
    <t>Monthly change</t>
  </si>
  <si>
    <t>YTD change</t>
  </si>
  <si>
    <t>HANG SENG (Hong-Kong)</t>
  </si>
  <si>
    <t>SHANGHAI SE COMPOSITE (China)</t>
  </si>
  <si>
    <t>FTSE 100  (UK)</t>
  </si>
  <si>
    <t>WIG20 (Poland)</t>
  </si>
  <si>
    <t>CAC 40 (France)</t>
  </si>
  <si>
    <t>NIKKEI 225 (Japan)</t>
  </si>
  <si>
    <t>DJI (USA)</t>
  </si>
  <si>
    <t>S&amp;P 500 (USA)</t>
  </si>
  <si>
    <t>DAX (Germany)</t>
  </si>
  <si>
    <t>no data</t>
  </si>
  <si>
    <t>(*) All funds are diversified unit funds.</t>
  </si>
  <si>
    <t>Open-Ended CIIs. Ranking by NAV</t>
  </si>
  <si>
    <t>No.</t>
  </si>
  <si>
    <t>Name*</t>
  </si>
  <si>
    <t>NAV, UAH</t>
  </si>
  <si>
    <t>Number of IC in circulation</t>
  </si>
  <si>
    <t>NAV per one IC, UAH</t>
  </si>
  <si>
    <t>IC nominal, UAH</t>
  </si>
  <si>
    <t>AMC</t>
  </si>
  <si>
    <t>AMC official site</t>
  </si>
  <si>
    <t>Total</t>
  </si>
  <si>
    <t>Others</t>
  </si>
  <si>
    <t>ОТP Klasychnyi</t>
  </si>
  <si>
    <t>КІNТО-Кlasychnyi</t>
  </si>
  <si>
    <t>ОТP Fond Aktsii</t>
  </si>
  <si>
    <t>UNIVER.UA/Yaroslav Mudryi: Fond Aktsii</t>
  </si>
  <si>
    <t>UNIVER.UA/Мykhailo Hrushevskyi: Fond Derzhavnykh Paperiv</t>
  </si>
  <si>
    <t>Altus – Depozyt</t>
  </si>
  <si>
    <t>Altus – Zbalansovanyi</t>
  </si>
  <si>
    <t>KINTO-Kaznacheiskyi</t>
  </si>
  <si>
    <t>Sofiivskyi</t>
  </si>
  <si>
    <t>VSI</t>
  </si>
  <si>
    <t>UNIVER.UA/Taras Shevchenko: Fond Zaoshchadzhen</t>
  </si>
  <si>
    <t>UNIVER.UA/Volodymyr Velykyi: Fond Zbalansovanyi</t>
  </si>
  <si>
    <t>КІNTO-Ekviti</t>
  </si>
  <si>
    <t>ТАSK Resurs</t>
  </si>
  <si>
    <t>Nadbannia</t>
  </si>
  <si>
    <t>Arhentum</t>
  </si>
  <si>
    <t>LLC AMC "OTP Kapital"</t>
  </si>
  <si>
    <t>PrJSC “KINTO”</t>
  </si>
  <si>
    <t>LLC AMC “Univer Menedzhment”</t>
  </si>
  <si>
    <t>LLC AMC "Altus Assets Aktivitis"</t>
  </si>
  <si>
    <t>LLC AMC "Altus Essets Aktivitis"</t>
  </si>
  <si>
    <t>LLC AMC "IVEKS ESSET MENEDZHMENT"</t>
  </si>
  <si>
    <t>LLC  AMC "Vsesvit"</t>
  </si>
  <si>
    <t>LLC AMC "TASK-Invest"</t>
  </si>
  <si>
    <t>LLC AMC “ART-KAPITAL Menedzhment”</t>
  </si>
  <si>
    <t>LLC AMC "OZON"</t>
  </si>
  <si>
    <t>Rate of Return of Open-Ended CIIs. Ranking by Date of Reaching Compliance with Standard</t>
  </si>
  <si>
    <t>Rate of Return on Investment Certificates</t>
  </si>
  <si>
    <t>Fund</t>
  </si>
  <si>
    <t>Registration date</t>
  </si>
  <si>
    <t>Date of reaching compliance with standards</t>
  </si>
  <si>
    <t>1 month</t>
  </si>
  <si>
    <t>3 months</t>
  </si>
  <si>
    <t>6 months</t>
  </si>
  <si>
    <t>1year</t>
  </si>
  <si>
    <t>YTD</t>
  </si>
  <si>
    <t>Since fund's inception</t>
  </si>
  <si>
    <t>Since fund's inception, % per annum (average)*</t>
  </si>
  <si>
    <t>*The indicator "since the fund's inception, % per annum (average)" is calculated based on compound interest formula.</t>
  </si>
  <si>
    <t>Аrhentum</t>
  </si>
  <si>
    <t>Average</t>
  </si>
  <si>
    <t>Dynamics of Open-Ended CIIs. Ranking by Net Inflow</t>
  </si>
  <si>
    <t>No</t>
  </si>
  <si>
    <t>Net Asset Value</t>
  </si>
  <si>
    <t>Number of Investment Certificates in Circulation</t>
  </si>
  <si>
    <t>Change, UAH, k</t>
  </si>
  <si>
    <t>Change, %</t>
  </si>
  <si>
    <t>Change, units</t>
  </si>
  <si>
    <t>Net inflow/ outflow of capital during the month, UAH, k</t>
  </si>
  <si>
    <t>NAV change, UAH, k</t>
  </si>
  <si>
    <t>NAV change, %</t>
  </si>
  <si>
    <t>Net inflow/ outflow of capital, UAH, k</t>
  </si>
  <si>
    <t>1 month*</t>
  </si>
  <si>
    <t>Funds' average rate of return</t>
  </si>
  <si>
    <t>EURO deposits</t>
  </si>
  <si>
    <t>USD deposits</t>
  </si>
  <si>
    <t>UAH deposits</t>
  </si>
  <si>
    <t>"Gold" deposit (at official rate of gold)</t>
  </si>
  <si>
    <t>Interval CIIs. Ranking by NAV</t>
  </si>
  <si>
    <t>Form</t>
  </si>
  <si>
    <t>Type</t>
  </si>
  <si>
    <t>Prominvest-Keramet</t>
  </si>
  <si>
    <t>unit</t>
  </si>
  <si>
    <t>diversified</t>
  </si>
  <si>
    <t>Rate of Return of Interval CIIs. Ranking by Date of Reaching Compliance with StandardsRate of Return of Interval CIIs. Ranking by Date of Reaching Compliance with Standards</t>
  </si>
  <si>
    <t>*The indicator "since the fund's inception, % per annum (average)" is calculated based on compound interest formula..</t>
  </si>
  <si>
    <t>CJSC  LLC "INEKO-INVEST"</t>
  </si>
  <si>
    <t>Dynamics of Interval CIIs. Ranking by Net Inflow</t>
  </si>
  <si>
    <t>Net inflow/ outflow of capital during month, UAH, k</t>
  </si>
  <si>
    <t>Closed-End CIIs. Ranking by NAV</t>
  </si>
  <si>
    <t>Number of securities in circulation</t>
  </si>
  <si>
    <t>NAV per one security, UAH</t>
  </si>
  <si>
    <t>Security nominal, UAH</t>
  </si>
  <si>
    <t>Іndeks Ukrainskoi Birzhi</t>
  </si>
  <si>
    <t xml:space="preserve"> KINTO-Hold</t>
  </si>
  <si>
    <t>non-diversified</t>
  </si>
  <si>
    <t>special. bank</t>
  </si>
  <si>
    <t>Rate of Return of Closed-End CIIs. Ranking by Date of Reaching Compliance with Standards</t>
  </si>
  <si>
    <t>Fverage</t>
  </si>
  <si>
    <t>Dynamics of Closed-End CIIs. Ranking by Net Inflow</t>
  </si>
  <si>
    <t>Number of Securities in Circulation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</si>
</sst>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dd/mm/yy;@"/>
    <numFmt numFmtId="186" formatCode="#,##0.00&quot; грн.&quot;;\-#,##0.00&quot; грн.&quot;"/>
    <numFmt numFmtId="187" formatCode="#,##0.00\ &quot;грн.&quot;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23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/>
    </border>
    <border>
      <left style="dotted">
        <color indexed="23"/>
      </left>
      <right/>
      <top style="medium">
        <color indexed="21"/>
      </top>
      <bottom/>
    </border>
    <border>
      <left style="dotted">
        <color indexed="23"/>
      </left>
      <right style="dotted">
        <color indexed="23"/>
      </right>
      <top/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/>
      <right style="dotted">
        <color indexed="23"/>
      </right>
      <top/>
      <bottom style="medium">
        <color indexed="21"/>
      </bottom>
    </border>
    <border>
      <left/>
      <right/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/>
      <right/>
      <top/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/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/>
      <right/>
      <top style="medium">
        <color indexed="21"/>
      </top>
      <bottom/>
    </border>
    <border>
      <left/>
      <right>
        <color indexed="63"/>
      </right>
      <top/>
      <bottom style="medium">
        <color indexed="21"/>
      </bottom>
    </border>
    <border>
      <left>
        <color indexed="63"/>
      </left>
      <right>
        <color indexed="63"/>
      </right>
      <top/>
      <bottom style="medium">
        <color indexed="21"/>
      </bottom>
    </border>
    <border>
      <left>
        <color indexed="63"/>
      </left>
      <right/>
      <top/>
      <bottom style="medium">
        <color indexed="21"/>
      </bottom>
    </border>
    <border>
      <left/>
      <right style="dotted">
        <color indexed="23"/>
      </right>
      <top style="medium">
        <color indexed="21"/>
      </top>
      <bottom>
        <color indexed="63"/>
      </bottom>
    </border>
    <border>
      <left/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6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22" fillId="0" borderId="2" xfId="21" applyFont="1" applyFill="1" applyBorder="1" applyAlignment="1">
      <alignment vertical="center" wrapText="1"/>
      <protection/>
    </xf>
    <xf numFmtId="10" fontId="22" fillId="0" borderId="3" xfId="22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 wrapText="1" shrinkToFit="1"/>
    </xf>
    <xf numFmtId="4" fontId="11" fillId="0" borderId="5" xfId="0" applyNumberFormat="1" applyFont="1" applyFill="1" applyBorder="1" applyAlignment="1">
      <alignment horizontal="right" vertical="center" indent="1"/>
    </xf>
    <xf numFmtId="3" fontId="11" fillId="0" borderId="5" xfId="0" applyNumberFormat="1" applyFont="1" applyFill="1" applyBorder="1" applyAlignment="1">
      <alignment horizontal="right" vertical="center" indent="1"/>
    </xf>
    <xf numFmtId="4" fontId="11" fillId="0" borderId="6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1" applyFont="1" applyFill="1" applyBorder="1" applyAlignment="1">
      <alignment vertical="center" wrapText="1"/>
      <protection/>
    </xf>
    <xf numFmtId="10" fontId="22" fillId="0" borderId="0" xfId="22" applyNumberFormat="1" applyFont="1" applyFill="1" applyBorder="1" applyAlignment="1">
      <alignment horizontal="center" vertical="center" wrapText="1"/>
      <protection/>
    </xf>
    <xf numFmtId="4" fontId="29" fillId="0" borderId="8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12" xfId="22" applyNumberFormat="1" applyFont="1" applyFill="1" applyBorder="1" applyAlignment="1">
      <alignment horizontal="center" vertical="center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86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14" xfId="21" applyFont="1" applyFill="1" applyBorder="1" applyAlignment="1">
      <alignment vertical="center" wrapText="1"/>
      <protection/>
    </xf>
    <xf numFmtId="10" fontId="22" fillId="0" borderId="15" xfId="22" applyNumberFormat="1" applyFont="1" applyFill="1" applyBorder="1" applyAlignment="1">
      <alignment horizontal="center" vertical="center" wrapText="1"/>
      <protection/>
    </xf>
    <xf numFmtId="10" fontId="22" fillId="0" borderId="16" xfId="22" applyNumberFormat="1" applyFont="1" applyFill="1" applyBorder="1" applyAlignment="1">
      <alignment horizontal="center" vertical="center" wrapText="1"/>
      <protection/>
    </xf>
    <xf numFmtId="0" fontId="12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/>
    </xf>
    <xf numFmtId="4" fontId="11" fillId="0" borderId="17" xfId="0" applyNumberFormat="1" applyFont="1" applyFill="1" applyBorder="1" applyAlignment="1">
      <alignment horizontal="right" vertical="center"/>
    </xf>
    <xf numFmtId="0" fontId="22" fillId="0" borderId="3" xfId="19" applyFont="1" applyFill="1" applyBorder="1" applyAlignment="1">
      <alignment vertical="center" wrapText="1"/>
      <protection/>
    </xf>
    <xf numFmtId="4" fontId="22" fillId="0" borderId="3" xfId="19" applyNumberFormat="1" applyFont="1" applyFill="1" applyBorder="1" applyAlignment="1">
      <alignment horizontal="right" vertical="center" wrapText="1" indent="1"/>
      <protection/>
    </xf>
    <xf numFmtId="3" fontId="22" fillId="0" borderId="3" xfId="19" applyNumberFormat="1" applyFont="1" applyFill="1" applyBorder="1" applyAlignment="1">
      <alignment horizontal="right" vertical="center" wrapText="1" indent="1"/>
      <protection/>
    </xf>
    <xf numFmtId="0" fontId="23" fillId="0" borderId="12" xfId="15" applyFont="1" applyFill="1" applyBorder="1" applyAlignment="1" applyProtection="1">
      <alignment vertical="center" wrapText="1"/>
      <protection/>
    </xf>
    <xf numFmtId="0" fontId="22" fillId="0" borderId="18" xfId="21" applyFont="1" applyFill="1" applyBorder="1" applyAlignment="1">
      <alignment vertical="center" wrapText="1"/>
      <protection/>
    </xf>
    <xf numFmtId="10" fontId="22" fillId="0" borderId="19" xfId="22" applyNumberFormat="1" applyFont="1" applyFill="1" applyBorder="1" applyAlignment="1">
      <alignment horizontal="center" vertical="center" wrapText="1"/>
      <protection/>
    </xf>
    <xf numFmtId="0" fontId="11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 shrinkToFit="1"/>
    </xf>
    <xf numFmtId="4" fontId="12" fillId="0" borderId="22" xfId="0" applyNumberFormat="1" applyFont="1" applyFill="1" applyBorder="1" applyAlignment="1">
      <alignment horizontal="right" vertical="center" indent="1"/>
    </xf>
    <xf numFmtId="3" fontId="12" fillId="0" borderId="23" xfId="0" applyNumberFormat="1" applyFont="1" applyFill="1" applyBorder="1" applyAlignment="1">
      <alignment horizontal="right" vertical="center" indent="1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5" xfId="27" applyNumberFormat="1" applyFont="1" applyFill="1" applyBorder="1" applyAlignment="1">
      <alignment horizontal="right" vertical="center" indent="1"/>
    </xf>
    <xf numFmtId="10" fontId="12" fillId="0" borderId="8" xfId="0" applyNumberFormat="1" applyFont="1" applyFill="1" applyBorder="1" applyAlignment="1">
      <alignment horizontal="right" vertical="center" indent="1"/>
    </xf>
    <xf numFmtId="4" fontId="41" fillId="0" borderId="8" xfId="23" applyNumberFormat="1" applyFont="1" applyFill="1" applyBorder="1" applyAlignment="1">
      <alignment horizontal="right" vertical="center" wrapText="1" indent="1"/>
      <protection/>
    </xf>
    <xf numFmtId="3" fontId="41" fillId="0" borderId="8" xfId="23" applyNumberFormat="1" applyFont="1" applyFill="1" applyBorder="1" applyAlignment="1">
      <alignment horizontal="right" vertical="center" wrapText="1" indent="1"/>
      <protection/>
    </xf>
    <xf numFmtId="10" fontId="22" fillId="0" borderId="3" xfId="22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14" fontId="22" fillId="0" borderId="3" xfId="21" applyNumberFormat="1" applyFont="1" applyFill="1" applyBorder="1" applyAlignment="1">
      <alignment horizontal="center" vertical="center" wrapText="1"/>
      <protection/>
    </xf>
    <xf numFmtId="10" fontId="22" fillId="0" borderId="25" xfId="24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3" xfId="19" applyFont="1" applyFill="1" applyBorder="1" applyAlignment="1">
      <alignment vertical="center" wrapText="1"/>
      <protection/>
    </xf>
    <xf numFmtId="4" fontId="22" fillId="0" borderId="3" xfId="19" applyNumberFormat="1" applyFont="1" applyFill="1" applyBorder="1" applyAlignment="1">
      <alignment horizontal="center" vertical="center" wrapText="1"/>
      <protection/>
    </xf>
    <xf numFmtId="3" fontId="22" fillId="0" borderId="3" xfId="19" applyNumberFormat="1" applyFont="1" applyFill="1" applyBorder="1" applyAlignment="1">
      <alignment horizontal="center" vertical="center" wrapText="1"/>
      <protection/>
    </xf>
    <xf numFmtId="4" fontId="22" fillId="0" borderId="3" xfId="19" applyNumberFormat="1" applyFont="1" applyFill="1" applyBorder="1" applyAlignment="1">
      <alignment horizontal="right" vertical="center" wrapText="1" indent="1"/>
      <protection/>
    </xf>
    <xf numFmtId="3" fontId="22" fillId="0" borderId="3" xfId="19" applyNumberFormat="1" applyFont="1" applyFill="1" applyBorder="1" applyAlignment="1">
      <alignment horizontal="right" vertical="center" wrapText="1" indent="1"/>
      <protection/>
    </xf>
    <xf numFmtId="0" fontId="23" fillId="0" borderId="12" xfId="15" applyFont="1" applyFill="1" applyBorder="1" applyAlignment="1">
      <alignment vertical="center" wrapText="1"/>
    </xf>
    <xf numFmtId="4" fontId="12" fillId="0" borderId="8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right" vertical="center" indent="1"/>
    </xf>
    <xf numFmtId="0" fontId="11" fillId="0" borderId="26" xfId="0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10" fontId="11" fillId="0" borderId="27" xfId="0" applyNumberFormat="1" applyFont="1" applyBorder="1" applyAlignment="1">
      <alignment horizontal="right" vertical="center" indent="1"/>
    </xf>
    <xf numFmtId="10" fontId="11" fillId="0" borderId="12" xfId="0" applyNumberFormat="1" applyFont="1" applyBorder="1" applyAlignment="1">
      <alignment horizontal="right" vertical="center" indent="1"/>
    </xf>
    <xf numFmtId="0" fontId="11" fillId="0" borderId="28" xfId="0" applyFont="1" applyFill="1" applyBorder="1" applyAlignment="1">
      <alignment horizontal="left" vertical="center" wrapText="1" shrinkToFit="1"/>
    </xf>
    <xf numFmtId="0" fontId="11" fillId="0" borderId="29" xfId="0" applyFont="1" applyFill="1" applyBorder="1" applyAlignment="1">
      <alignment horizontal="left" vertical="center" wrapText="1" shrinkToFit="1"/>
    </xf>
    <xf numFmtId="4" fontId="11" fillId="0" borderId="30" xfId="0" applyNumberFormat="1" applyFont="1" applyFill="1" applyBorder="1" applyAlignment="1">
      <alignment horizontal="right" vertical="center" indent="1"/>
    </xf>
    <xf numFmtId="10" fontId="11" fillId="0" borderId="30" xfId="27" applyNumberFormat="1" applyFont="1" applyFill="1" applyBorder="1" applyAlignment="1">
      <alignment horizontal="right" vertical="center" indent="1"/>
    </xf>
    <xf numFmtId="4" fontId="11" fillId="0" borderId="31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32" xfId="0" applyFont="1" applyFill="1" applyBorder="1" applyAlignment="1">
      <alignment horizontal="left" vertical="center" wrapText="1" shrinkToFit="1"/>
    </xf>
    <xf numFmtId="4" fontId="11" fillId="0" borderId="33" xfId="0" applyNumberFormat="1" applyFont="1" applyFill="1" applyBorder="1" applyAlignment="1">
      <alignment horizontal="right" vertical="center" indent="1"/>
    </xf>
    <xf numFmtId="10" fontId="11" fillId="0" borderId="33" xfId="27" applyNumberFormat="1" applyFont="1" applyFill="1" applyBorder="1" applyAlignment="1">
      <alignment horizontal="right" vertical="center" indent="1"/>
    </xf>
    <xf numFmtId="0" fontId="22" fillId="0" borderId="4" xfId="21" applyFont="1" applyFill="1" applyBorder="1" applyAlignment="1">
      <alignment horizontal="left" vertical="center" wrapText="1"/>
      <protection/>
    </xf>
    <xf numFmtId="10" fontId="22" fillId="0" borderId="3" xfId="22" applyNumberFormat="1" applyFont="1" applyFill="1" applyBorder="1" applyAlignment="1">
      <alignment horizontal="right" vertical="center" indent="1"/>
      <protection/>
    </xf>
    <xf numFmtId="10" fontId="22" fillId="0" borderId="12" xfId="22" applyNumberFormat="1" applyFont="1" applyFill="1" applyBorder="1" applyAlignment="1">
      <alignment horizontal="right" vertical="center" indent="1"/>
      <protection/>
    </xf>
    <xf numFmtId="10" fontId="22" fillId="0" borderId="16" xfId="22" applyNumberFormat="1" applyFont="1" applyFill="1" applyBorder="1" applyAlignment="1">
      <alignment horizontal="right" vertical="center" indent="1"/>
      <protection/>
    </xf>
    <xf numFmtId="10" fontId="22" fillId="0" borderId="6" xfId="22" applyNumberFormat="1" applyFont="1" applyFill="1" applyBorder="1" applyAlignment="1">
      <alignment horizontal="right" vertical="center" indent="1"/>
      <protection/>
    </xf>
    <xf numFmtId="10" fontId="22" fillId="0" borderId="34" xfId="22" applyNumberFormat="1" applyFont="1" applyFill="1" applyBorder="1" applyAlignment="1">
      <alignment horizontal="right" vertical="center" indent="1"/>
      <protection/>
    </xf>
    <xf numFmtId="10" fontId="22" fillId="0" borderId="24" xfId="22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2" xfId="21" applyFont="1" applyFill="1" applyBorder="1" applyAlignment="1">
      <alignment vertical="center" wrapText="1"/>
      <protection/>
    </xf>
    <xf numFmtId="14" fontId="22" fillId="0" borderId="3" xfId="21" applyNumberFormat="1" applyFont="1" applyFill="1" applyBorder="1" applyAlignment="1">
      <alignment horizontal="center" vertical="center" wrapText="1"/>
      <protection/>
    </xf>
    <xf numFmtId="10" fontId="22" fillId="0" borderId="3" xfId="22" applyNumberFormat="1" applyFont="1" applyFill="1" applyBorder="1" applyAlignment="1">
      <alignment horizontal="right" vertical="center" wrapText="1" indent="1"/>
      <protection/>
    </xf>
    <xf numFmtId="10" fontId="22" fillId="0" borderId="25" xfId="24" applyNumberFormat="1" applyFont="1" applyFill="1" applyBorder="1" applyAlignment="1">
      <alignment horizontal="right" vertical="center" wrapText="1" indent="1"/>
      <protection/>
    </xf>
    <xf numFmtId="0" fontId="41" fillId="0" borderId="0" xfId="21" applyFont="1" applyFill="1" applyBorder="1" applyAlignment="1">
      <alignment vertical="center" wrapText="1"/>
      <protection/>
    </xf>
    <xf numFmtId="10" fontId="41" fillId="0" borderId="0" xfId="22" applyNumberFormat="1" applyFont="1" applyFill="1" applyBorder="1" applyAlignment="1">
      <alignment horizontal="center" vertical="center" wrapText="1"/>
      <protection/>
    </xf>
    <xf numFmtId="10" fontId="41" fillId="0" borderId="0" xfId="22" applyNumberFormat="1" applyFont="1" applyFill="1" applyBorder="1" applyAlignment="1">
      <alignment horizontal="right" vertical="center" wrapText="1" indent="1"/>
      <protection/>
    </xf>
    <xf numFmtId="10" fontId="41" fillId="0" borderId="0" xfId="24" applyNumberFormat="1" applyFont="1" applyFill="1" applyBorder="1" applyAlignment="1">
      <alignment horizontal="center" vertical="center" wrapText="1"/>
      <protection/>
    </xf>
    <xf numFmtId="4" fontId="11" fillId="0" borderId="10" xfId="0" applyNumberFormat="1" applyFont="1" applyFill="1" applyBorder="1" applyAlignment="1">
      <alignment horizontal="right" vertical="center" indent="1"/>
    </xf>
    <xf numFmtId="10" fontId="20" fillId="0" borderId="27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26" xfId="0" applyFont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41" fillId="0" borderId="36" xfId="21" applyFont="1" applyFill="1" applyBorder="1" applyAlignment="1">
      <alignment vertical="center" wrapText="1"/>
      <protection/>
    </xf>
    <xf numFmtId="10" fontId="41" fillId="0" borderId="36" xfId="22" applyNumberFormat="1" applyFont="1" applyFill="1" applyBorder="1" applyAlignment="1">
      <alignment horizontal="center" vertical="center" wrapText="1"/>
      <protection/>
    </xf>
    <xf numFmtId="10" fontId="41" fillId="0" borderId="36" xfId="22" applyNumberFormat="1" applyFont="1" applyFill="1" applyBorder="1" applyAlignment="1">
      <alignment horizontal="right" vertical="center" wrapText="1" indent="1"/>
      <protection/>
    </xf>
    <xf numFmtId="0" fontId="11" fillId="0" borderId="37" xfId="0" applyFont="1" applyFill="1" applyBorder="1" applyAlignment="1">
      <alignment horizontal="center" vertical="center"/>
    </xf>
    <xf numFmtId="14" fontId="22" fillId="0" borderId="36" xfId="21" applyNumberFormat="1" applyFont="1" applyFill="1" applyBorder="1" applyAlignment="1">
      <alignment horizontal="center" vertical="center" wrapText="1"/>
      <protection/>
    </xf>
    <xf numFmtId="10" fontId="22" fillId="0" borderId="36" xfId="22" applyNumberFormat="1" applyFont="1" applyFill="1" applyBorder="1" applyAlignment="1">
      <alignment horizontal="right" vertical="center" wrapText="1" indent="1"/>
      <protection/>
    </xf>
    <xf numFmtId="10" fontId="22" fillId="0" borderId="36" xfId="24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4" fontId="11" fillId="0" borderId="38" xfId="0" applyNumberFormat="1" applyFont="1" applyFill="1" applyBorder="1" applyAlignment="1">
      <alignment horizontal="right" vertical="center" indent="1"/>
    </xf>
    <xf numFmtId="10" fontId="22" fillId="0" borderId="38" xfId="22" applyNumberFormat="1" applyFont="1" applyFill="1" applyBorder="1" applyAlignment="1">
      <alignment horizontal="right" vertical="center" wrapText="1" indent="1"/>
      <protection/>
    </xf>
    <xf numFmtId="4" fontId="11" fillId="0" borderId="39" xfId="0" applyNumberFormat="1" applyFont="1" applyFill="1" applyBorder="1" applyAlignment="1">
      <alignment horizontal="right" vertical="center" indent="1"/>
    </xf>
    <xf numFmtId="10" fontId="22" fillId="0" borderId="40" xfId="22" applyNumberFormat="1" applyFont="1" applyFill="1" applyBorder="1" applyAlignment="1">
      <alignment horizontal="right" vertical="center" indent="1"/>
      <protection/>
    </xf>
    <xf numFmtId="0" fontId="12" fillId="0" borderId="17" xfId="0" applyFont="1" applyBorder="1" applyAlignment="1">
      <alignment horizontal="center" wrapText="1"/>
    </xf>
    <xf numFmtId="10" fontId="20" fillId="0" borderId="34" xfId="0" applyNumberFormat="1" applyFont="1" applyBorder="1" applyAlignment="1">
      <alignment horizontal="right" vertical="center" indent="1"/>
    </xf>
    <xf numFmtId="0" fontId="7" fillId="0" borderId="35" xfId="0" applyFont="1" applyBorder="1" applyAlignment="1">
      <alignment wrapText="1"/>
    </xf>
    <xf numFmtId="0" fontId="12" fillId="0" borderId="35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22" fillId="0" borderId="3" xfId="19" applyFont="1" applyFill="1" applyBorder="1" applyAlignment="1">
      <alignment vertical="center" wrapText="1"/>
      <protection/>
    </xf>
    <xf numFmtId="0" fontId="20" fillId="0" borderId="0" xfId="0" applyFont="1" applyAlignment="1">
      <alignment/>
    </xf>
    <xf numFmtId="0" fontId="22" fillId="0" borderId="3" xfId="20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2" fillId="0" borderId="3" xfId="20" applyFont="1" applyBorder="1" applyAlignment="1">
      <alignment vertical="center" wrapText="1"/>
      <protection/>
    </xf>
    <xf numFmtId="0" fontId="11" fillId="0" borderId="46" xfId="0" applyFont="1" applyBorder="1" applyAlignment="1">
      <alignment vertical="center"/>
    </xf>
    <xf numFmtId="14" fontId="11" fillId="0" borderId="46" xfId="0" applyNumberFormat="1" applyFont="1" applyBorder="1" applyAlignment="1">
      <alignment horizontal="center" vertical="center"/>
    </xf>
    <xf numFmtId="14" fontId="11" fillId="0" borderId="47" xfId="0" applyNumberFormat="1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14" fontId="29" fillId="0" borderId="48" xfId="0" applyNumberFormat="1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2" fillId="0" borderId="49" xfId="21" applyFont="1" applyFill="1" applyBorder="1" applyAlignment="1">
      <alignment vertical="center" wrapText="1"/>
      <protection/>
    </xf>
    <xf numFmtId="0" fontId="0" fillId="0" borderId="47" xfId="0" applyBorder="1" applyAlignment="1">
      <alignment/>
    </xf>
    <xf numFmtId="0" fontId="12" fillId="0" borderId="50" xfId="0" applyFont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left" vertical="center" wrapText="1" shrinkToFit="1"/>
    </xf>
    <xf numFmtId="0" fontId="12" fillId="0" borderId="52" xfId="0" applyFont="1" applyBorder="1" applyAlignment="1">
      <alignment horizontal="center" vertical="center" wrapText="1"/>
    </xf>
    <xf numFmtId="0" fontId="22" fillId="0" borderId="51" xfId="21" applyFont="1" applyFill="1" applyBorder="1" applyAlignment="1">
      <alignment horizontal="left" vertical="center" wrapText="1"/>
      <protection/>
    </xf>
    <xf numFmtId="0" fontId="22" fillId="0" borderId="0" xfId="21" applyFont="1" applyFill="1" applyBorder="1" applyAlignment="1">
      <alignment horizontal="left" vertical="center" wrapText="1"/>
      <protection/>
    </xf>
    <xf numFmtId="0" fontId="22" fillId="0" borderId="0" xfId="20" applyFont="1" applyFill="1" applyBorder="1" applyAlignment="1">
      <alignment vertical="center" wrapText="1"/>
      <protection/>
    </xf>
    <xf numFmtId="0" fontId="22" fillId="0" borderId="9" xfId="21" applyFont="1" applyFill="1" applyBorder="1" applyAlignment="1">
      <alignment horizontal="left" vertical="center" wrapText="1"/>
      <protection/>
    </xf>
    <xf numFmtId="0" fontId="22" fillId="0" borderId="51" xfId="21" applyFont="1" applyBorder="1" applyAlignment="1">
      <alignment vertical="center" wrapText="1"/>
      <protection/>
    </xf>
    <xf numFmtId="0" fontId="22" fillId="0" borderId="53" xfId="21" applyFont="1" applyBorder="1" applyAlignment="1">
      <alignment vertical="center" wrapText="1"/>
      <protection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4" fontId="22" fillId="0" borderId="57" xfId="19" applyNumberFormat="1" applyFont="1" applyFill="1" applyBorder="1" applyAlignment="1">
      <alignment horizontal="center" vertical="center" wrapText="1"/>
      <protection/>
    </xf>
    <xf numFmtId="3" fontId="22" fillId="0" borderId="3" xfId="20" applyNumberFormat="1" applyFont="1" applyBorder="1" applyAlignment="1">
      <alignment horizontal="center" vertical="center" wrapText="1"/>
      <protection/>
    </xf>
    <xf numFmtId="3" fontId="22" fillId="0" borderId="57" xfId="19" applyNumberFormat="1" applyFont="1" applyFill="1" applyBorder="1" applyAlignment="1">
      <alignment horizontal="center" vertical="center" wrapText="1"/>
      <protection/>
    </xf>
    <xf numFmtId="0" fontId="22" fillId="0" borderId="58" xfId="20" applyFont="1" applyBorder="1" applyAlignment="1">
      <alignment vertical="center" wrapText="1"/>
      <protection/>
    </xf>
    <xf numFmtId="0" fontId="7" fillId="0" borderId="59" xfId="0" applyFont="1" applyBorder="1" applyAlignment="1">
      <alignment horizontal="left" vertical="center"/>
    </xf>
    <xf numFmtId="0" fontId="41" fillId="0" borderId="17" xfId="23" applyFont="1" applyFill="1" applyBorder="1" applyAlignment="1">
      <alignment horizontal="center" vertical="center" wrapText="1"/>
      <protection/>
    </xf>
    <xf numFmtId="0" fontId="41" fillId="0" borderId="60" xfId="23" applyFont="1" applyFill="1" applyBorder="1" applyAlignment="1">
      <alignment horizontal="center" vertical="center" wrapText="1"/>
      <protection/>
    </xf>
    <xf numFmtId="0" fontId="10" fillId="0" borderId="17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1" fillId="0" borderId="63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63" xfId="0" applyBorder="1" applyAlignment="1">
      <alignment/>
    </xf>
    <xf numFmtId="0" fontId="12" fillId="0" borderId="6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41" fillId="0" borderId="71" xfId="23" applyFont="1" applyFill="1" applyBorder="1" applyAlignment="1">
      <alignment horizontal="center" vertical="center" wrapText="1"/>
      <protection/>
    </xf>
    <xf numFmtId="0" fontId="41" fillId="0" borderId="14" xfId="23" applyFont="1" applyFill="1" applyBorder="1" applyAlignment="1">
      <alignment horizontal="center" vertical="center" wrapText="1"/>
      <protection/>
    </xf>
    <xf numFmtId="0" fontId="10" fillId="0" borderId="35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</cellXfs>
  <cellStyles count="16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1 2" xfId="20"/>
    <cellStyle name="Обычный_Відкр_2" xfId="21"/>
    <cellStyle name="Обычный_З_2_28.10" xfId="22"/>
    <cellStyle name="Обычный_Лист2" xfId="23"/>
    <cellStyle name="Обычный_Лист5" xfId="24"/>
    <cellStyle name="Открывавшаяся гиперссылка" xfId="25"/>
    <cellStyle name="Percent" xfId="26"/>
    <cellStyle name="Процентный 2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Dynamics of Ukrainian Equity Indices and 
Rate of Return of Funds with Public  Issue 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'Ind+RoR'!$B$2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2023</c:v>
                </c:pt>
              </c:strCache>
            </c:strRef>
          </c:cat>
          <c:val>
            <c:numRef>
              <c:f>'Ind+RoR'!$B$3:$B$5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-0.02344737846178624</c:v>
                </c:pt>
              </c:numCache>
            </c:numRef>
          </c:val>
        </c:ser>
        <c:ser>
          <c:idx val="1"/>
          <c:order val="1"/>
          <c:tx>
            <c:strRef>
              <c:f>'Ind+RoR'!$C$2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2023</c:v>
                </c:pt>
              </c:strCache>
            </c:strRef>
          </c:cat>
          <c:val>
            <c:numRef>
              <c:f>'Ind+RoR'!$C$3:$C$5</c:f>
              <c:numCache>
                <c:ptCount val="3"/>
                <c:pt idx="0">
                  <c:v>-0.0873085420764621</c:v>
                </c:pt>
                <c:pt idx="1">
                  <c:v>-0.11852998105277135</c:v>
                </c:pt>
                <c:pt idx="2">
                  <c:v>0.10222875023947875</c:v>
                </c:pt>
              </c:numCache>
            </c:numRef>
          </c:val>
        </c:ser>
        <c:ser>
          <c:idx val="2"/>
          <c:order val="2"/>
          <c:tx>
            <c:strRef>
              <c:f>'Ind+RoR'!$D$2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2023</c:v>
                </c:pt>
              </c:strCache>
            </c:strRef>
          </c:cat>
          <c:val>
            <c:numRef>
              <c:f>'Ind+RoR'!$D$3:$D$5</c:f>
              <c:numCache>
                <c:ptCount val="3"/>
                <c:pt idx="0">
                  <c:v>0.003724546412500884</c:v>
                </c:pt>
                <c:pt idx="1">
                  <c:v>-0.004136336680844427</c:v>
                </c:pt>
                <c:pt idx="2">
                  <c:v>0.11627339309099903</c:v>
                </c:pt>
              </c:numCache>
            </c:numRef>
          </c:val>
        </c:ser>
        <c:ser>
          <c:idx val="3"/>
          <c:order val="3"/>
          <c:tx>
            <c:strRef>
              <c:f>'Ind+RoR'!$E$2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2023</c:v>
                </c:pt>
              </c:strCache>
            </c:strRef>
          </c:cat>
          <c:val>
            <c:numRef>
              <c:f>'Ind+RoR'!$E$3:$E$5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'Ind+RoR'!$F$2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2023</c:v>
                </c:pt>
              </c:strCache>
            </c:strRef>
          </c:cat>
          <c:val>
            <c:numRef>
              <c:f>'Ind+RoR'!$F$3:$F$5</c:f>
              <c:numCache>
                <c:ptCount val="3"/>
                <c:pt idx="0">
                  <c:v>0.030289123044861088</c:v>
                </c:pt>
                <c:pt idx="1">
                  <c:v>0.010931703007613314</c:v>
                </c:pt>
                <c:pt idx="2">
                  <c:v>0.15166124044712292</c:v>
                </c:pt>
              </c:numCache>
            </c:numRef>
          </c:val>
        </c:ser>
        <c:overlap val="-10"/>
        <c:gapWidth val="400"/>
        <c:axId val="3248764"/>
        <c:axId val="29238877"/>
      </c:barChart>
      <c:catAx>
        <c:axId val="32487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9238877"/>
        <c:crosses val="autoZero"/>
        <c:auto val="1"/>
        <c:lblOffset val="0"/>
        <c:noMultiLvlLbl val="0"/>
      </c:catAx>
      <c:valAx>
        <c:axId val="29238877"/>
        <c:scaling>
          <c:orientation val="minMax"/>
          <c:max val="0.16"/>
          <c:min val="-0.12"/>
        </c:scaling>
        <c:axPos val="l"/>
        <c:delete val="0"/>
        <c:numFmt formatCode="0%" sourceLinked="0"/>
        <c:majorTickMark val="out"/>
        <c:minorTickMark val="none"/>
        <c:tickLblPos val="nextTo"/>
        <c:crossAx val="32487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Dynamics of Ukrainian and Global Equity Indices 
for the Month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5"/>
          <c:w val="1"/>
          <c:h val="0.6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'Ind+RoR'!$B$22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'Ind+RoR'!$A$23:$A$33</c:f>
              <c:strCache>
                <c:ptCount val="11"/>
                <c:pt idx="0">
                  <c:v>UX Index</c:v>
                </c:pt>
                <c:pt idx="1">
                  <c:v>HANG SENG (Hong-Kong)</c:v>
                </c:pt>
                <c:pt idx="2">
                  <c:v>PFTS Index</c:v>
                </c:pt>
                <c:pt idx="3">
                  <c:v>SHANGHAI SE COMPOSITE (China)</c:v>
                </c:pt>
                <c:pt idx="4">
                  <c:v>FTSE 100  (UK)</c:v>
                </c:pt>
                <c:pt idx="5">
                  <c:v>WIG20 (Poland)</c:v>
                </c:pt>
                <c:pt idx="6">
                  <c:v>CAC 40 (France)</c:v>
                </c:pt>
                <c:pt idx="7">
                  <c:v>NIKKEI 225 (Japan)</c:v>
                </c:pt>
                <c:pt idx="8">
                  <c:v>DJI (USA)</c:v>
                </c:pt>
                <c:pt idx="9">
                  <c:v>S&amp;P 500 (USA)</c:v>
                </c:pt>
                <c:pt idx="10">
                  <c:v>DAX (Germany)</c:v>
                </c:pt>
              </c:strCache>
            </c:strRef>
          </c:cat>
          <c:val>
            <c:numRef>
              <c:f>'Ind+RoR'!$B$23:$B$33</c:f>
              <c:numCache>
                <c:ptCount val="11"/>
                <c:pt idx="0">
                  <c:v>-0.11852998105277135</c:v>
                </c:pt>
                <c:pt idx="1">
                  <c:v>-0.004067207090965086</c:v>
                </c:pt>
                <c:pt idx="2">
                  <c:v>0</c:v>
                </c:pt>
                <c:pt idx="3">
                  <c:v>0.0036107421234476966</c:v>
                </c:pt>
                <c:pt idx="4">
                  <c:v>0.018032648066301338</c:v>
                </c:pt>
                <c:pt idx="5">
                  <c:v>0.05301060497307164</c:v>
                </c:pt>
                <c:pt idx="6">
                  <c:v>0.06173999549788345</c:v>
                </c:pt>
                <c:pt idx="7">
                  <c:v>0.08516325138493497</c:v>
                </c:pt>
                <c:pt idx="8">
                  <c:v>0.08767831658793912</c:v>
                </c:pt>
                <c:pt idx="9">
                  <c:v>0.08917926462873771</c:v>
                </c:pt>
                <c:pt idx="10">
                  <c:v>0.09487223115742105</c:v>
                </c:pt>
              </c:numCache>
            </c:numRef>
          </c:val>
        </c:ser>
        <c:ser>
          <c:idx val="1"/>
          <c:order val="1"/>
          <c:tx>
            <c:strRef>
              <c:f>'Ind+RoR'!$C$22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'Ind+RoR'!$A$23:$A$33</c:f>
              <c:strCache>
                <c:ptCount val="11"/>
                <c:pt idx="0">
                  <c:v>UX Index</c:v>
                </c:pt>
                <c:pt idx="1">
                  <c:v>HANG SENG (Hong-Kong)</c:v>
                </c:pt>
                <c:pt idx="2">
                  <c:v>PFTS Index</c:v>
                </c:pt>
                <c:pt idx="3">
                  <c:v>SHANGHAI SE COMPOSITE (China)</c:v>
                </c:pt>
                <c:pt idx="4">
                  <c:v>FTSE 100  (UK)</c:v>
                </c:pt>
                <c:pt idx="5">
                  <c:v>WIG20 (Poland)</c:v>
                </c:pt>
                <c:pt idx="6">
                  <c:v>CAC 40 (France)</c:v>
                </c:pt>
                <c:pt idx="7">
                  <c:v>NIKKEI 225 (Japan)</c:v>
                </c:pt>
                <c:pt idx="8">
                  <c:v>DJI (USA)</c:v>
                </c:pt>
                <c:pt idx="9">
                  <c:v>S&amp;P 500 (USA)</c:v>
                </c:pt>
                <c:pt idx="10">
                  <c:v>DAX (Germany)</c:v>
                </c:pt>
              </c:strCache>
            </c:strRef>
          </c:cat>
          <c:val>
            <c:numRef>
              <c:f>'Ind+RoR'!$C$23:$C$33</c:f>
              <c:numCache>
                <c:ptCount val="11"/>
                <c:pt idx="0">
                  <c:v>0.10222875023947875</c:v>
                </c:pt>
                <c:pt idx="1">
                  <c:v>-0.1384395753386639</c:v>
                </c:pt>
                <c:pt idx="2">
                  <c:v>-0.02344737846178624</c:v>
                </c:pt>
                <c:pt idx="3">
                  <c:v>-0.019289409114156886</c:v>
                </c:pt>
                <c:pt idx="4">
                  <c:v>0.0002697356590541933</c:v>
                </c:pt>
                <c:pt idx="5">
                  <c:v>0.2361817177359502</c:v>
                </c:pt>
                <c:pt idx="6">
                  <c:v>0.1292927139714788</c:v>
                </c:pt>
                <c:pt idx="7">
                  <c:v>0.28329303109850734</c:v>
                </c:pt>
                <c:pt idx="8">
                  <c:v>0.08458137552889</c:v>
                </c:pt>
                <c:pt idx="9">
                  <c:v>0.18968615705169944</c:v>
                </c:pt>
                <c:pt idx="10">
                  <c:v>0.1646012271260502</c:v>
                </c:pt>
              </c:numCache>
            </c:numRef>
          </c:val>
        </c:ser>
        <c:overlap val="-20"/>
        <c:gapWidth val="100"/>
        <c:axId val="61823302"/>
        <c:axId val="19538807"/>
      </c:barChart>
      <c:catAx>
        <c:axId val="618233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38807"/>
        <c:crosses val="autoZero"/>
        <c:auto val="0"/>
        <c:lblOffset val="100"/>
        <c:tickLblSkip val="1"/>
        <c:noMultiLvlLbl val="0"/>
      </c:catAx>
      <c:valAx>
        <c:axId val="19538807"/>
        <c:scaling>
          <c:orientation val="minMax"/>
          <c:max val="0.3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23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15"/>
          <c:y val="0.884"/>
          <c:w val="0.597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Shares of Funds in the Total NAV of Open-Ended CIIs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O_NAV!$B$23:$B$33</c:f>
              <c:strCache>
                <c:ptCount val="11"/>
                <c:pt idx="0">
                  <c:v>Others</c:v>
                </c:pt>
                <c:pt idx="1">
                  <c:v>ОТP Klasychnyi</c:v>
                </c:pt>
                <c:pt idx="2">
                  <c:v>КІNТО-Кlasychnyi</c:v>
                </c:pt>
                <c:pt idx="3">
                  <c:v>ОТP Fond Aktsii</c:v>
                </c:pt>
                <c:pt idx="4">
                  <c:v>UNIVER.UA/Yaroslav Mudryi: Fond Aktsii</c:v>
                </c:pt>
                <c:pt idx="5">
                  <c:v>UNIVER.UA/Мykhailo Hrushevskyi: Fond Derzhavnykh Paperiv</c:v>
                </c:pt>
                <c:pt idx="6">
                  <c:v>Altus – Depozyt</c:v>
                </c:pt>
                <c:pt idx="7">
                  <c:v>КІNTO-Ekviti</c:v>
                </c:pt>
                <c:pt idx="8">
                  <c:v>ТАSK Resurs</c:v>
                </c:pt>
                <c:pt idx="9">
                  <c:v>Nadbannia</c:v>
                </c:pt>
                <c:pt idx="10">
                  <c:v>Arhentum</c:v>
                </c:pt>
              </c:strCache>
            </c:strRef>
          </c:cat>
          <c:val>
            <c:numRef>
              <c:f>O_NAV!$C$23:$C$33</c:f>
              <c:numCache>
                <c:ptCount val="11"/>
                <c:pt idx="0">
                  <c:v>1088841.7999999821</c:v>
                </c:pt>
                <c:pt idx="1">
                  <c:v>73155421.32</c:v>
                </c:pt>
                <c:pt idx="2">
                  <c:v>24071339.33</c:v>
                </c:pt>
                <c:pt idx="3">
                  <c:v>9994513.59</c:v>
                </c:pt>
                <c:pt idx="4">
                  <c:v>8848088.87</c:v>
                </c:pt>
                <c:pt idx="5">
                  <c:v>6717099.06</c:v>
                </c:pt>
                <c:pt idx="6">
                  <c:v>5912496.07</c:v>
                </c:pt>
                <c:pt idx="7">
                  <c:v>1456275.68</c:v>
                </c:pt>
                <c:pt idx="8">
                  <c:v>1022323.6101</c:v>
                </c:pt>
                <c:pt idx="9">
                  <c:v>745012.41</c:v>
                </c:pt>
                <c:pt idx="10">
                  <c:v>343829.39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O_NAV!$B$23:$B$33</c:f>
              <c:strCache>
                <c:ptCount val="11"/>
                <c:pt idx="0">
                  <c:v>Others</c:v>
                </c:pt>
                <c:pt idx="1">
                  <c:v>ОТP Klasychnyi</c:v>
                </c:pt>
                <c:pt idx="2">
                  <c:v>КІNТО-Кlasychnyi</c:v>
                </c:pt>
                <c:pt idx="3">
                  <c:v>ОТP Fond Aktsii</c:v>
                </c:pt>
                <c:pt idx="4">
                  <c:v>UNIVER.UA/Yaroslav Mudryi: Fond Aktsii</c:v>
                </c:pt>
                <c:pt idx="5">
                  <c:v>UNIVER.UA/Мykhailo Hrushevskyi: Fond Derzhavnykh Paperiv</c:v>
                </c:pt>
                <c:pt idx="6">
                  <c:v>Altus – Depozyt</c:v>
                </c:pt>
                <c:pt idx="7">
                  <c:v>КІNTO-Ekviti</c:v>
                </c:pt>
                <c:pt idx="8">
                  <c:v>ТАSK Resurs</c:v>
                </c:pt>
                <c:pt idx="9">
                  <c:v>Nadbannia</c:v>
                </c:pt>
                <c:pt idx="10">
                  <c:v>Arhentum</c:v>
                </c:pt>
              </c:strCache>
            </c:strRef>
          </c:cat>
          <c:val>
            <c:numRef>
              <c:f>O_NAV!$D$23:$D$33</c:f>
              <c:numCache>
                <c:ptCount val="11"/>
                <c:pt idx="0">
                  <c:v>0.007261146230763147</c:v>
                </c:pt>
                <c:pt idx="1">
                  <c:v>0.4878506792975955</c:v>
                </c:pt>
                <c:pt idx="2">
                  <c:v>0.16052425140681872</c:v>
                </c:pt>
                <c:pt idx="3">
                  <c:v>0.06665029270766491</c:v>
                </c:pt>
                <c:pt idx="4">
                  <c:v>0.05900514395007511</c:v>
                </c:pt>
                <c:pt idx="5">
                  <c:v>0.04479423780496163</c:v>
                </c:pt>
                <c:pt idx="6">
                  <c:v>0.039428591511717424</c:v>
                </c:pt>
                <c:pt idx="7">
                  <c:v>0.00971144813212003</c:v>
                </c:pt>
                <c:pt idx="8">
                  <c:v>0.006817557176899261</c:v>
                </c:pt>
                <c:pt idx="9">
                  <c:v>0.004968255308294885</c:v>
                </c:pt>
                <c:pt idx="10">
                  <c:v>0.0022928909224683817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Open-Ended CIIs' NAV Dynamics for the Month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'O_Dynamics NAV'!$C$57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NAV'!$B$58:$B$68</c:f>
              <c:strCache>
                <c:ptCount val="11"/>
                <c:pt idx="0">
                  <c:v>ОТP Klasychnyi</c:v>
                </c:pt>
                <c:pt idx="1">
                  <c:v>VSI</c:v>
                </c:pt>
                <c:pt idx="2">
                  <c:v>КІNТО-Кlasychnyi</c:v>
                </c:pt>
                <c:pt idx="3">
                  <c:v>KINTO-Kaznacheiskyi</c:v>
                </c:pt>
                <c:pt idx="4">
                  <c:v>UNIVER.UA/Мykhailo Hrushevskyi: Fond Derzhavnykh Paperiv</c:v>
                </c:pt>
                <c:pt idx="5">
                  <c:v>ТАSK Resurs</c:v>
                </c:pt>
                <c:pt idx="6">
                  <c:v>Аргентум</c:v>
                </c:pt>
                <c:pt idx="7">
                  <c:v>КІNTO-Ekviti</c:v>
                </c:pt>
                <c:pt idx="8">
                  <c:v>Nadbannia</c:v>
                </c:pt>
                <c:pt idx="9">
                  <c:v>ОТP Fond Aktsii</c:v>
                </c:pt>
                <c:pt idx="10">
                  <c:v>Others</c:v>
                </c:pt>
              </c:strCache>
            </c:strRef>
          </c:cat>
          <c:val>
            <c:numRef>
              <c:f>'O_Dynamics NAV'!$C$58:$C$68</c:f>
              <c:numCache>
                <c:ptCount val="11"/>
                <c:pt idx="0">
                  <c:v>1510.738599999994</c:v>
                </c:pt>
                <c:pt idx="1">
                  <c:v>126.06836000000033</c:v>
                </c:pt>
                <c:pt idx="2">
                  <c:v>230.48004999999702</c:v>
                </c:pt>
                <c:pt idx="3">
                  <c:v>58.3358239000002</c:v>
                </c:pt>
                <c:pt idx="4">
                  <c:v>137.41541999999993</c:v>
                </c:pt>
                <c:pt idx="5">
                  <c:v>-0.668289999999979</c:v>
                </c:pt>
                <c:pt idx="6">
                  <c:v>-4.532449999999954</c:v>
                </c:pt>
                <c:pt idx="7">
                  <c:v>-29.033869999999997</c:v>
                </c:pt>
                <c:pt idx="8">
                  <c:v>-185.0496699999999</c:v>
                </c:pt>
                <c:pt idx="9">
                  <c:v>-289.5291500000004</c:v>
                </c:pt>
                <c:pt idx="10">
                  <c:v>222.26305000000025</c:v>
                </c:pt>
              </c:numCache>
            </c:numRef>
          </c:val>
        </c:ser>
        <c:ser>
          <c:idx val="0"/>
          <c:order val="1"/>
          <c:tx>
            <c:strRef>
              <c:f>'O_Dynamics NAV'!$E$57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NAV'!$B$58:$B$68</c:f>
              <c:strCache>
                <c:ptCount val="11"/>
                <c:pt idx="0">
                  <c:v>ОТP Klasychnyi</c:v>
                </c:pt>
                <c:pt idx="1">
                  <c:v>VSI</c:v>
                </c:pt>
                <c:pt idx="2">
                  <c:v>КІNТО-Кlasychnyi</c:v>
                </c:pt>
                <c:pt idx="3">
                  <c:v>KINTO-Kaznacheiskyi</c:v>
                </c:pt>
                <c:pt idx="4">
                  <c:v>UNIVER.UA/Мykhailo Hrushevskyi: Fond Derzhavnykh Paperiv</c:v>
                </c:pt>
                <c:pt idx="5">
                  <c:v>ТАSK Resurs</c:v>
                </c:pt>
                <c:pt idx="6">
                  <c:v>Аргентум</c:v>
                </c:pt>
                <c:pt idx="7">
                  <c:v>КІNTO-Ekviti</c:v>
                </c:pt>
                <c:pt idx="8">
                  <c:v>Nadbannia</c:v>
                </c:pt>
                <c:pt idx="9">
                  <c:v>ОТP Fond Aktsii</c:v>
                </c:pt>
                <c:pt idx="10">
                  <c:v>Others</c:v>
                </c:pt>
              </c:strCache>
            </c:strRef>
          </c:cat>
          <c:val>
            <c:numRef>
              <c:f>'O_Dynamics NAV'!$E$58:$E$68</c:f>
              <c:numCache>
                <c:ptCount val="11"/>
                <c:pt idx="0">
                  <c:v>420.0067108565987</c:v>
                </c:pt>
                <c:pt idx="1">
                  <c:v>111.52294431589887</c:v>
                </c:pt>
                <c:pt idx="2">
                  <c:v>4.845139883500225</c:v>
                </c:pt>
                <c:pt idx="3">
                  <c:v>4.561727282918932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-15.584608184536302</c:v>
                </c:pt>
                <c:pt idx="10">
                  <c:v>0</c:v>
                </c:pt>
              </c:numCache>
            </c:numRef>
          </c:val>
        </c:ser>
        <c:overlap val="-30"/>
        <c:axId val="41631536"/>
        <c:axId val="39139505"/>
      </c:barChart>
      <c:lineChart>
        <c:grouping val="standard"/>
        <c:varyColors val="0"/>
        <c:ser>
          <c:idx val="2"/>
          <c:order val="2"/>
          <c:tx>
            <c:strRef>
              <c:f>'O_Dynamics NAV'!$D$57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'O_Dynamics NAV'!$B$58:$B$67</c:f>
              <c:strCache>
                <c:ptCount val="10"/>
                <c:pt idx="0">
                  <c:v>ОТP Klasychnyi</c:v>
                </c:pt>
                <c:pt idx="1">
                  <c:v>VSI</c:v>
                </c:pt>
                <c:pt idx="2">
                  <c:v>КІNТО-Кlasychnyi</c:v>
                </c:pt>
                <c:pt idx="3">
                  <c:v>KINTO-Kaznacheiskyi</c:v>
                </c:pt>
                <c:pt idx="4">
                  <c:v>UNIVER.UA/Мykhailo Hrushevskyi: Fond Derzhavnykh Paperiv</c:v>
                </c:pt>
                <c:pt idx="5">
                  <c:v>ТАSK Resurs</c:v>
                </c:pt>
                <c:pt idx="6">
                  <c:v>Аргентум</c:v>
                </c:pt>
                <c:pt idx="7">
                  <c:v>КІNTO-Ekviti</c:v>
                </c:pt>
                <c:pt idx="8">
                  <c:v>Nadbannia</c:v>
                </c:pt>
                <c:pt idx="9">
                  <c:v>ОТP Fond Aktsii</c:v>
                </c:pt>
              </c:strCache>
            </c:strRef>
          </c:cat>
          <c:val>
            <c:numRef>
              <c:f>'O_Dynamics NAV'!$D$58:$D$67</c:f>
              <c:numCache>
                <c:ptCount val="10"/>
                <c:pt idx="0">
                  <c:v>0.02108654184294773</c:v>
                </c:pt>
                <c:pt idx="1">
                  <c:v>0.05210385665761952</c:v>
                </c:pt>
                <c:pt idx="2">
                  <c:v>0.009667438882680951</c:v>
                </c:pt>
                <c:pt idx="3">
                  <c:v>0.012987116474925888</c:v>
                </c:pt>
                <c:pt idx="4">
                  <c:v>0.020884806552796502</c:v>
                </c:pt>
                <c:pt idx="5">
                  <c:v>-0.0019398969537326898</c:v>
                </c:pt>
                <c:pt idx="6">
                  <c:v>-0.003102700421033359</c:v>
                </c:pt>
                <c:pt idx="7">
                  <c:v>-0.0375092171491348</c:v>
                </c:pt>
                <c:pt idx="8">
                  <c:v>-0.10959379515958664</c:v>
                </c:pt>
                <c:pt idx="9">
                  <c:v>-0.02815324258366515</c:v>
                </c:pt>
              </c:numCache>
            </c:numRef>
          </c:val>
          <c:smooth val="0"/>
        </c:ser>
        <c:axId val="16711226"/>
        <c:axId val="16183307"/>
      </c:lineChart>
      <c:catAx>
        <c:axId val="416315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9139505"/>
        <c:crosses val="autoZero"/>
        <c:auto val="0"/>
        <c:lblOffset val="40"/>
        <c:noMultiLvlLbl val="0"/>
      </c:catAx>
      <c:valAx>
        <c:axId val="39139505"/>
        <c:scaling>
          <c:orientation val="minMax"/>
          <c:max val="2000"/>
          <c:min val="-300"/>
        </c:scaling>
        <c:axPos val="l"/>
        <c:delete val="0"/>
        <c:numFmt formatCode="#,##0" sourceLinked="0"/>
        <c:majorTickMark val="in"/>
        <c:minorTickMark val="none"/>
        <c:tickLblPos val="nextTo"/>
        <c:crossAx val="41631536"/>
        <c:crossesAt val="1"/>
        <c:crossBetween val="between"/>
        <c:dispUnits/>
      </c:valAx>
      <c:catAx>
        <c:axId val="16711226"/>
        <c:scaling>
          <c:orientation val="minMax"/>
        </c:scaling>
        <c:axPos val="b"/>
        <c:delete val="1"/>
        <c:majorTickMark val="in"/>
        <c:minorTickMark val="none"/>
        <c:tickLblPos val="nextTo"/>
        <c:crossAx val="16183307"/>
        <c:crosses val="autoZero"/>
        <c:auto val="0"/>
        <c:lblOffset val="100"/>
        <c:noMultiLvlLbl val="0"/>
      </c:catAx>
      <c:valAx>
        <c:axId val="16183307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67112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6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Open-Ended CIIs' NAV Dynamics for the Month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1"/>
          <c:h val="0.90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'O_Diagram(RoR)'!$A$2:$A$24</c:f>
              <c:strCache>
                <c:ptCount val="23"/>
                <c:pt idx="0">
                  <c:v>UNIVER.UA/Volodymyr Velykyi: Fond Zbalansovanyi</c:v>
                </c:pt>
                <c:pt idx="1">
                  <c:v>Nadbannia</c:v>
                </c:pt>
                <c:pt idx="2">
                  <c:v>ОТP Fond Aktsii</c:v>
                </c:pt>
                <c:pt idx="3">
                  <c:v>КІNTO-Ekviti</c:v>
                </c:pt>
                <c:pt idx="4">
                  <c:v>Аrhentum</c:v>
                </c:pt>
                <c:pt idx="5">
                  <c:v>ТАSK Resurs</c:v>
                </c:pt>
                <c:pt idx="6">
                  <c:v>Sofiivskyi</c:v>
                </c:pt>
                <c:pt idx="7">
                  <c:v>VSI</c:v>
                </c:pt>
                <c:pt idx="8">
                  <c:v>Altus – Depozyt</c:v>
                </c:pt>
                <c:pt idx="9">
                  <c:v>Altus – Zbalansovanyi</c:v>
                </c:pt>
                <c:pt idx="10">
                  <c:v>КІNТО-Кlasychnyi</c:v>
                </c:pt>
                <c:pt idx="11">
                  <c:v>KINTO-Kaznacheiskyi</c:v>
                </c:pt>
                <c:pt idx="12">
                  <c:v>UNIVER.UA/Yaroslav Mudryi: Fond Aktsii</c:v>
                </c:pt>
                <c:pt idx="13">
                  <c:v>ОТP Klasychnyi</c:v>
                </c:pt>
                <c:pt idx="14">
                  <c:v>UNIVER.UA/Taras Shevchenko: Fond Zaoshchadzhen</c:v>
                </c:pt>
                <c:pt idx="15">
                  <c:v>UNIVER.UA/Мykhailo Hrushevskyi: Fond Derzhavnykh Paperiv</c:v>
                </c:pt>
                <c:pt idx="16">
                  <c:v>Funds' average rate of return</c:v>
                </c:pt>
                <c:pt idx="17">
                  <c:v>UX Index</c:v>
                </c:pt>
                <c:pt idx="18">
                  <c:v>PFTS Index</c:v>
                </c:pt>
                <c:pt idx="19">
                  <c:v>EURO deposits</c:v>
                </c:pt>
                <c:pt idx="20">
                  <c:v>USD deposits</c:v>
                </c:pt>
                <c:pt idx="21">
                  <c:v>UAH deposits</c:v>
                </c:pt>
                <c:pt idx="22">
                  <c:v>"Gold" deposit (at official rate of gold)</c:v>
                </c:pt>
              </c:strCache>
            </c:strRef>
          </c:cat>
          <c:val>
            <c:numRef>
              <c:f>'O_Diagram(RoR)'!$B$2:$B$24</c:f>
              <c:numCache>
                <c:ptCount val="23"/>
                <c:pt idx="0">
                  <c:v>-0.10959381347843444</c:v>
                </c:pt>
                <c:pt idx="1">
                  <c:v>-0.0375098761110334</c:v>
                </c:pt>
                <c:pt idx="2">
                  <c:v>-0.025806451612930492</c:v>
                </c:pt>
                <c:pt idx="3">
                  <c:v>-0.0031027346592361615</c:v>
                </c:pt>
                <c:pt idx="4">
                  <c:v>-0.0019387426806903862</c:v>
                </c:pt>
                <c:pt idx="5">
                  <c:v>0.00048348101845818725</c:v>
                </c:pt>
                <c:pt idx="6">
                  <c:v>0.0011116411831104678</c:v>
                </c:pt>
                <c:pt idx="7">
                  <c:v>0.005817160158503087</c:v>
                </c:pt>
                <c:pt idx="8">
                  <c:v>0.00698002254668828</c:v>
                </c:pt>
                <c:pt idx="9">
                  <c:v>0.008777409051082596</c:v>
                </c:pt>
                <c:pt idx="10">
                  <c:v>0.009463179948929756</c:v>
                </c:pt>
                <c:pt idx="11">
                  <c:v>0.011955732857084511</c:v>
                </c:pt>
                <c:pt idx="12">
                  <c:v>0.011981927623583966</c:v>
                </c:pt>
                <c:pt idx="13">
                  <c:v>0.015295309907959798</c:v>
                </c:pt>
                <c:pt idx="14">
                  <c:v>0.0190195703095537</c:v>
                </c:pt>
                <c:pt idx="15">
                  <c:v>0.020884797043859704</c:v>
                </c:pt>
                <c:pt idx="16">
                  <c:v>-0.00413633668084443</c:v>
                </c:pt>
                <c:pt idx="17">
                  <c:v>-0.11852998105277135</c:v>
                </c:pt>
                <c:pt idx="18">
                  <c:v>0</c:v>
                </c:pt>
                <c:pt idx="19">
                  <c:v>0.03620439660295127</c:v>
                </c:pt>
                <c:pt idx="20">
                  <c:v>0.00026395536055945357</c:v>
                </c:pt>
                <c:pt idx="21">
                  <c:v>0.012328767123287671</c:v>
                </c:pt>
                <c:pt idx="22">
                  <c:v>0.02197853670087624</c:v>
                </c:pt>
              </c:numCache>
            </c:numRef>
          </c:val>
        </c:ser>
        <c:gapWidth val="60"/>
        <c:axId val="11432036"/>
        <c:axId val="35779461"/>
      </c:barChart>
      <c:catAx>
        <c:axId val="11432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79461"/>
        <c:crosses val="autoZero"/>
        <c:auto val="0"/>
        <c:lblOffset val="0"/>
        <c:tickLblSkip val="1"/>
        <c:noMultiLvlLbl val="0"/>
      </c:catAx>
      <c:valAx>
        <c:axId val="35779461"/>
        <c:scaling>
          <c:orientation val="minMax"/>
          <c:max val="0.04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32036"/>
        <c:crossesAt val="1"/>
        <c:crossBetween val="between"/>
        <c:dispUnits/>
        <c:majorUnit val="0.0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 Interval CIIs' NAV Dynamics for the Month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'І_Dynamics NAV'!$C$33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'І_Dynamics NAV'!$B$34:$B$34</c:f>
              <c:strCache>
                <c:ptCount val="1"/>
                <c:pt idx="0">
                  <c:v>Prominvest-Keramet</c:v>
                </c:pt>
              </c:strCache>
            </c:strRef>
          </c:cat>
          <c:val>
            <c:numRef>
              <c:f>'І_Dynamics NAV'!$C$34:$C$34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'І_Dynamics NAV'!$E$33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'І_Dynamics NAV'!$B$34:$B$34</c:f>
              <c:strCache>
                <c:ptCount val="1"/>
                <c:pt idx="0">
                  <c:v>Prominvest-Keramet</c:v>
                </c:pt>
              </c:strCache>
            </c:strRef>
          </c:cat>
          <c:val>
            <c:numRef>
              <c:f>'І_Dynamics NAV'!$E$34:$E$34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53579694"/>
        <c:axId val="12455199"/>
      </c:barChart>
      <c:lineChart>
        <c:grouping val="standard"/>
        <c:varyColors val="0"/>
        <c:ser>
          <c:idx val="2"/>
          <c:order val="2"/>
          <c:tx>
            <c:strRef>
              <c:f>'І_Dynamics NAV'!$D$33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'І_Dynamics NAV'!$D$34:$D$34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4987928"/>
        <c:axId val="2238169"/>
      </c:lineChart>
      <c:catAx>
        <c:axId val="535796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2455199"/>
        <c:crosses val="autoZero"/>
        <c:auto val="0"/>
        <c:lblOffset val="100"/>
        <c:noMultiLvlLbl val="0"/>
      </c:catAx>
      <c:valAx>
        <c:axId val="12455199"/>
        <c:scaling>
          <c:orientation val="minMax"/>
          <c:max val="0.01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3579694"/>
        <c:crossesAt val="1"/>
        <c:crossBetween val="between"/>
        <c:dispUnits/>
        <c:majorUnit val="0.01"/>
        <c:minorUnit val="0.01"/>
      </c:valAx>
      <c:catAx>
        <c:axId val="44987928"/>
        <c:scaling>
          <c:orientation val="minMax"/>
        </c:scaling>
        <c:axPos val="b"/>
        <c:delete val="1"/>
        <c:majorTickMark val="in"/>
        <c:minorTickMark val="none"/>
        <c:tickLblPos val="nextTo"/>
        <c:crossAx val="2238169"/>
        <c:crosses val="autoZero"/>
        <c:auto val="0"/>
        <c:lblOffset val="100"/>
        <c:noMultiLvlLbl val="0"/>
      </c:catAx>
      <c:valAx>
        <c:axId val="223816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9879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6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Return on Interval Funds,
Bank Deposits and Indices for the Month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4"/>
          <c:w val="0.964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'І_Diagram (RoR)'!$A$2:$A$9</c:f>
              <c:strCache>
                <c:ptCount val="8"/>
                <c:pt idx="0">
                  <c:v>Prominvest-Keramet</c:v>
                </c:pt>
                <c:pt idx="1">
                  <c:v>Funds' average rate of return</c:v>
                </c:pt>
                <c:pt idx="2">
                  <c:v>UX Index</c:v>
                </c:pt>
                <c:pt idx="3">
                  <c:v>PFTS Index</c:v>
                </c:pt>
                <c:pt idx="4">
                  <c:v>EURO deposits</c:v>
                </c:pt>
                <c:pt idx="5">
                  <c:v>USD deposits</c:v>
                </c:pt>
                <c:pt idx="6">
                  <c:v>UAH deposits</c:v>
                </c:pt>
                <c:pt idx="7">
                  <c:v>"Gold" deposit (at official rate of gold)</c:v>
                </c:pt>
              </c:strCache>
            </c:strRef>
          </c:cat>
          <c:val>
            <c:numRef>
              <c:f>'І_Diagram (RoR)'!$B$2:$B$9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-0.11852998105277135</c:v>
                </c:pt>
                <c:pt idx="3">
                  <c:v>0</c:v>
                </c:pt>
                <c:pt idx="4">
                  <c:v>0.03620439660295127</c:v>
                </c:pt>
                <c:pt idx="5">
                  <c:v>0.00026395536055945357</c:v>
                </c:pt>
                <c:pt idx="6">
                  <c:v>0.012328767123287671</c:v>
                </c:pt>
                <c:pt idx="7">
                  <c:v>0.02197853670087624</c:v>
                </c:pt>
              </c:numCache>
            </c:numRef>
          </c:val>
        </c:ser>
        <c:gapWidth val="60"/>
        <c:axId val="20143522"/>
        <c:axId val="47073971"/>
      </c:barChart>
      <c:catAx>
        <c:axId val="20143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73971"/>
        <c:crosses val="autoZero"/>
        <c:auto val="0"/>
        <c:lblOffset val="100"/>
        <c:tickLblSkip val="1"/>
        <c:noMultiLvlLbl val="0"/>
      </c:catAx>
      <c:valAx>
        <c:axId val="47073971"/>
        <c:scaling>
          <c:orientation val="minMax"/>
          <c:max val="0.04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4352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 Closed-End CIIs' NAV Dynamics for the Month</a:t>
            </a:r>
          </a:p>
        </c:rich>
      </c:tx>
      <c:layout>
        <c:manualLayout>
          <c:xMode val="factor"/>
          <c:yMode val="factor"/>
          <c:x val="-0.000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'C_Dynamics NAV'!$C$35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NAV'!$B$36:$B$37</c:f>
              <c:strCache>
                <c:ptCount val="2"/>
                <c:pt idx="0">
                  <c:v> KINTO-Hold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NAV'!$C$36:$C$37</c:f>
              <c:numCache>
                <c:ptCount val="2"/>
                <c:pt idx="0">
                  <c:v>74.79976839999995</c:v>
                </c:pt>
                <c:pt idx="1">
                  <c:v>-1.1647500000000002</c:v>
                </c:pt>
              </c:numCache>
            </c:numRef>
          </c:val>
        </c:ser>
        <c:ser>
          <c:idx val="0"/>
          <c:order val="1"/>
          <c:tx>
            <c:strRef>
              <c:f>'C_Dynamics NAV'!$E$35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NAV'!$B$36:$B$37</c:f>
              <c:strCache>
                <c:ptCount val="2"/>
                <c:pt idx="0">
                  <c:v> KINTO-Hold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NAV'!$E$36:$E$37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-20"/>
        <c:axId val="21012556"/>
        <c:axId val="54895277"/>
      </c:barChart>
      <c:lineChart>
        <c:grouping val="standard"/>
        <c:varyColors val="0"/>
        <c:ser>
          <c:idx val="2"/>
          <c:order val="2"/>
          <c:tx>
            <c:strRef>
              <c:f>'C_Dynamics NAV'!$D$35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'C_Dynamics NAV'!$D$36:$D$37</c:f>
              <c:numCache>
                <c:ptCount val="2"/>
                <c:pt idx="0">
                  <c:v>0.02218300514691713</c:v>
                </c:pt>
                <c:pt idx="1">
                  <c:v>-0.000318647292929495</c:v>
                </c:pt>
              </c:numCache>
            </c:numRef>
          </c:val>
          <c:smooth val="0"/>
        </c:ser>
        <c:axId val="24295446"/>
        <c:axId val="17332423"/>
      </c:lineChart>
      <c:catAx>
        <c:axId val="210125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54895277"/>
        <c:crosses val="autoZero"/>
        <c:auto val="0"/>
        <c:lblOffset val="100"/>
        <c:noMultiLvlLbl val="0"/>
      </c:catAx>
      <c:valAx>
        <c:axId val="54895277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012556"/>
        <c:crossesAt val="1"/>
        <c:crossBetween val="between"/>
        <c:dispUnits/>
      </c:valAx>
      <c:catAx>
        <c:axId val="24295446"/>
        <c:scaling>
          <c:orientation val="minMax"/>
        </c:scaling>
        <c:axPos val="b"/>
        <c:delete val="1"/>
        <c:majorTickMark val="in"/>
        <c:minorTickMark val="none"/>
        <c:tickLblPos val="nextTo"/>
        <c:crossAx val="17332423"/>
        <c:crosses val="autoZero"/>
        <c:auto val="0"/>
        <c:lblOffset val="100"/>
        <c:noMultiLvlLbl val="0"/>
      </c:catAx>
      <c:valAx>
        <c:axId val="17332423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42954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Return on Closed-End Funds,
Bank Deposits and Indices for the Month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'C_Diagram(RoR)'!$A$2:$A$10</c:f>
              <c:strCache>
                <c:ptCount val="9"/>
                <c:pt idx="0">
                  <c:v>Іndeks Ukrainskoi Birzhi</c:v>
                </c:pt>
                <c:pt idx="1">
                  <c:v> KINTO-Hold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'C_Diagram(RoR)'!$B$2:$B$10</c:f>
              <c:numCache>
                <c:ptCount val="9"/>
                <c:pt idx="0">
                  <c:v>-0.0003192523018552551</c:v>
                </c:pt>
                <c:pt idx="1">
                  <c:v>0.022182658317081883</c:v>
                </c:pt>
                <c:pt idx="2">
                  <c:v>0.010931703007613314</c:v>
                </c:pt>
                <c:pt idx="3">
                  <c:v>-0.11852998105277135</c:v>
                </c:pt>
                <c:pt idx="4">
                  <c:v>0</c:v>
                </c:pt>
                <c:pt idx="5">
                  <c:v>0.03620439660295127</c:v>
                </c:pt>
                <c:pt idx="6">
                  <c:v>0.00026395536055945357</c:v>
                </c:pt>
                <c:pt idx="7">
                  <c:v>0.012328767123287671</c:v>
                </c:pt>
                <c:pt idx="8">
                  <c:v>0.02197853670087624</c:v>
                </c:pt>
              </c:numCache>
            </c:numRef>
          </c:val>
        </c:ser>
        <c:gapWidth val="60"/>
        <c:axId val="21774080"/>
        <c:axId val="61748993"/>
      </c:barChart>
      <c:catAx>
        <c:axId val="21774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48993"/>
        <c:crosses val="autoZero"/>
        <c:auto val="0"/>
        <c:lblOffset val="100"/>
        <c:tickLblSkip val="1"/>
        <c:noMultiLvlLbl val="0"/>
      </c:catAx>
      <c:valAx>
        <c:axId val="61748993"/>
        <c:scaling>
          <c:orientation val="minMax"/>
          <c:max val="0.04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74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3430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39</xdr:row>
      <xdr:rowOff>133350</xdr:rowOff>
    </xdr:to>
    <xdr:graphicFrame>
      <xdr:nvGraphicFramePr>
        <xdr:cNvPr id="2" name="Chart 9"/>
        <xdr:cNvGraphicFramePr/>
      </xdr:nvGraphicFramePr>
      <xdr:xfrm>
        <a:off x="6067425" y="4076700"/>
        <a:ext cx="65913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95250</xdr:rowOff>
    </xdr:from>
    <xdr:to>
      <xdr:col>7</xdr:col>
      <xdr:colOff>47625</xdr:colOff>
      <xdr:row>51</xdr:row>
      <xdr:rowOff>142875</xdr:rowOff>
    </xdr:to>
    <xdr:graphicFrame>
      <xdr:nvGraphicFramePr>
        <xdr:cNvPr id="1" name="Chart 7"/>
        <xdr:cNvGraphicFramePr/>
      </xdr:nvGraphicFramePr>
      <xdr:xfrm>
        <a:off x="66675" y="520065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0.499</cdr:y>
    </cdr:from>
    <cdr:to>
      <cdr:x>0.522</cdr:x>
      <cdr:y>0.52275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0" y="4524375"/>
          <a:ext cx="2286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0" i="0" u="none" baseline="0">
              <a:latin typeface="Arial Cyr"/>
              <a:ea typeface="Arial Cyr"/>
              <a:cs typeface="Arial Cyr"/>
            </a:rPr>
            <a:t>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0</xdr:rowOff>
    </xdr:from>
    <xdr:to>
      <xdr:col>18</xdr:col>
      <xdr:colOff>533400</xdr:colOff>
      <xdr:row>53</xdr:row>
      <xdr:rowOff>9525</xdr:rowOff>
    </xdr:to>
    <xdr:graphicFrame>
      <xdr:nvGraphicFramePr>
        <xdr:cNvPr id="1" name="Chart 1"/>
        <xdr:cNvGraphicFramePr/>
      </xdr:nvGraphicFramePr>
      <xdr:xfrm>
        <a:off x="6619875" y="0"/>
        <a:ext cx="10287000" cy="907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7</xdr:col>
      <xdr:colOff>9525</xdr:colOff>
      <xdr:row>30</xdr:row>
      <xdr:rowOff>133350</xdr:rowOff>
    </xdr:to>
    <xdr:graphicFrame>
      <xdr:nvGraphicFramePr>
        <xdr:cNvPr id="1" name="Chart 8"/>
        <xdr:cNvGraphicFramePr/>
      </xdr:nvGraphicFramePr>
      <xdr:xfrm>
        <a:off x="0" y="248602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0</xdr:rowOff>
    </xdr:from>
    <xdr:to>
      <xdr:col>18</xdr:col>
      <xdr:colOff>304800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4972050" y="200025"/>
        <a:ext cx="1056322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10</xdr:row>
      <xdr:rowOff>0</xdr:rowOff>
    </xdr:from>
    <xdr:to>
      <xdr:col>10</xdr:col>
      <xdr:colOff>571500</xdr:colOff>
      <xdr:row>27</xdr:row>
      <xdr:rowOff>142875</xdr:rowOff>
    </xdr:to>
    <xdr:graphicFrame>
      <xdr:nvGraphicFramePr>
        <xdr:cNvPr id="1" name="Chart 8"/>
        <xdr:cNvGraphicFramePr/>
      </xdr:nvGraphicFramePr>
      <xdr:xfrm>
        <a:off x="942975" y="22860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5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153" t="s">
        <v>16</v>
      </c>
      <c r="B1" s="153"/>
      <c r="C1" s="153"/>
      <c r="D1" s="60"/>
      <c r="E1" s="60"/>
      <c r="F1" s="60"/>
    </row>
    <row r="2" spans="1:9" ht="30.75" thickBot="1">
      <c r="A2" s="151" t="s">
        <v>17</v>
      </c>
      <c r="B2" s="151" t="s">
        <v>18</v>
      </c>
      <c r="C2" s="151" t="s">
        <v>19</v>
      </c>
      <c r="D2" s="154" t="s">
        <v>20</v>
      </c>
      <c r="E2" s="154" t="s">
        <v>21</v>
      </c>
      <c r="F2" s="154" t="s">
        <v>22</v>
      </c>
      <c r="G2" s="2"/>
      <c r="I2" s="1"/>
    </row>
    <row r="3" spans="1:12" ht="14.25">
      <c r="A3" s="73" t="s">
        <v>23</v>
      </c>
      <c r="B3" s="74">
        <v>0</v>
      </c>
      <c r="C3" s="74">
        <v>-0.0873085420764621</v>
      </c>
      <c r="D3" s="74">
        <v>0.003724546412500884</v>
      </c>
      <c r="E3" s="74" t="s">
        <v>38</v>
      </c>
      <c r="F3" s="74">
        <v>0.030289123044861088</v>
      </c>
      <c r="G3" s="48"/>
      <c r="H3" s="48"/>
      <c r="I3" s="2"/>
      <c r="J3" s="2"/>
      <c r="K3" s="2"/>
      <c r="L3" s="2"/>
    </row>
    <row r="4" spans="1:12" ht="14.25">
      <c r="A4" s="73" t="s">
        <v>24</v>
      </c>
      <c r="B4" s="74">
        <v>0</v>
      </c>
      <c r="C4" s="74">
        <v>-0.11852998105277135</v>
      </c>
      <c r="D4" s="74">
        <v>-0.004136336680844427</v>
      </c>
      <c r="E4" s="74" t="s">
        <v>38</v>
      </c>
      <c r="F4" s="74">
        <v>0.010931703007613314</v>
      </c>
      <c r="G4" s="48"/>
      <c r="H4" s="48"/>
      <c r="I4" s="2"/>
      <c r="J4" s="2"/>
      <c r="K4" s="2"/>
      <c r="L4" s="2"/>
    </row>
    <row r="5" spans="1:12" ht="15" thickBot="1">
      <c r="A5" s="63" t="s">
        <v>25</v>
      </c>
      <c r="B5" s="65">
        <v>-0.02344737846178624</v>
      </c>
      <c r="C5" s="65">
        <v>0.10222875023947875</v>
      </c>
      <c r="D5" s="65">
        <v>0.11627339309099903</v>
      </c>
      <c r="E5" s="65">
        <v>0</v>
      </c>
      <c r="F5" s="65">
        <v>0.15166124044712292</v>
      </c>
      <c r="G5" s="48"/>
      <c r="H5" s="48"/>
      <c r="I5" s="2"/>
      <c r="J5" s="2"/>
      <c r="K5" s="2"/>
      <c r="L5" s="2"/>
    </row>
    <row r="6" spans="1:14" ht="14.25">
      <c r="A6" s="58"/>
      <c r="B6" s="57"/>
      <c r="C6" s="57"/>
      <c r="D6" s="59"/>
      <c r="E6" s="59"/>
      <c r="F6" s="59"/>
      <c r="G6" s="10"/>
      <c r="J6" s="2"/>
      <c r="K6" s="2"/>
      <c r="L6" s="2"/>
      <c r="M6" s="2"/>
      <c r="N6" s="2"/>
    </row>
    <row r="7" spans="1:14" ht="14.25">
      <c r="A7" s="58"/>
      <c r="B7" s="59"/>
      <c r="C7" s="59"/>
      <c r="D7" s="59"/>
      <c r="E7" s="59"/>
      <c r="F7" s="59"/>
      <c r="J7" s="4"/>
      <c r="K7" s="4"/>
      <c r="L7" s="4"/>
      <c r="M7" s="4"/>
      <c r="N7" s="4"/>
    </row>
    <row r="8" spans="1:6" ht="14.25">
      <c r="A8" s="58"/>
      <c r="B8" s="59"/>
      <c r="C8" s="59"/>
      <c r="D8" s="59"/>
      <c r="E8" s="59"/>
      <c r="F8" s="59"/>
    </row>
    <row r="9" spans="1:6" ht="14.25">
      <c r="A9" s="58"/>
      <c r="B9" s="59"/>
      <c r="C9" s="59"/>
      <c r="D9" s="59"/>
      <c r="E9" s="59"/>
      <c r="F9" s="59"/>
    </row>
    <row r="10" spans="1:14" ht="14.25">
      <c r="A10" s="58"/>
      <c r="B10" s="59"/>
      <c r="C10" s="59"/>
      <c r="D10" s="59"/>
      <c r="E10" s="59"/>
      <c r="F10" s="59"/>
      <c r="N10" s="10"/>
    </row>
    <row r="11" spans="1:6" ht="14.25">
      <c r="A11" s="58"/>
      <c r="B11" s="59"/>
      <c r="C11" s="59"/>
      <c r="D11" s="59"/>
      <c r="E11" s="59"/>
      <c r="F11" s="59"/>
    </row>
    <row r="12" spans="1:6" ht="14.25">
      <c r="A12" s="58"/>
      <c r="B12" s="59"/>
      <c r="C12" s="59"/>
      <c r="D12" s="59"/>
      <c r="E12" s="59"/>
      <c r="F12" s="59"/>
    </row>
    <row r="13" spans="1:6" ht="14.25">
      <c r="A13" s="58"/>
      <c r="B13" s="59"/>
      <c r="C13" s="59"/>
      <c r="D13" s="59"/>
      <c r="E13" s="59"/>
      <c r="F13" s="59"/>
    </row>
    <row r="14" spans="1:6" ht="14.25">
      <c r="A14" s="58"/>
      <c r="B14" s="59"/>
      <c r="C14" s="59"/>
      <c r="D14" s="59"/>
      <c r="E14" s="59"/>
      <c r="F14" s="59"/>
    </row>
    <row r="15" spans="1:6" ht="14.25">
      <c r="A15" s="58"/>
      <c r="B15" s="59"/>
      <c r="C15" s="59"/>
      <c r="D15" s="59"/>
      <c r="E15" s="59"/>
      <c r="F15" s="59"/>
    </row>
    <row r="16" spans="1:6" ht="14.25">
      <c r="A16" s="58"/>
      <c r="B16" s="59"/>
      <c r="C16" s="59"/>
      <c r="D16" s="59"/>
      <c r="E16" s="59"/>
      <c r="F16" s="59"/>
    </row>
    <row r="17" spans="1:6" ht="14.25">
      <c r="A17" s="58"/>
      <c r="B17" s="59"/>
      <c r="C17" s="59"/>
      <c r="D17" s="59"/>
      <c r="E17" s="59"/>
      <c r="F17" s="59"/>
    </row>
    <row r="18" spans="1:6" ht="14.25">
      <c r="A18" s="58"/>
      <c r="B18" s="59"/>
      <c r="C18" s="59"/>
      <c r="D18" s="59"/>
      <c r="E18" s="59"/>
      <c r="F18" s="59"/>
    </row>
    <row r="19" spans="1:6" ht="14.25">
      <c r="A19" s="58"/>
      <c r="B19" s="59"/>
      <c r="C19" s="59"/>
      <c r="D19" s="59"/>
      <c r="E19" s="59"/>
      <c r="F19" s="59"/>
    </row>
    <row r="20" spans="1:6" ht="14.25">
      <c r="A20" s="58"/>
      <c r="B20" s="59"/>
      <c r="C20" s="59"/>
      <c r="D20" s="59"/>
      <c r="E20" s="59"/>
      <c r="F20" s="59"/>
    </row>
    <row r="21" spans="1:6" ht="15" thickBot="1">
      <c r="A21" s="58"/>
      <c r="B21" s="59"/>
      <c r="C21" s="59"/>
      <c r="D21" s="59"/>
      <c r="E21" s="59"/>
      <c r="F21" s="59"/>
    </row>
    <row r="22" spans="1:6" ht="15.75" thickBot="1">
      <c r="A22" s="154" t="s">
        <v>26</v>
      </c>
      <c r="B22" s="155" t="s">
        <v>27</v>
      </c>
      <c r="C22" s="156" t="s">
        <v>28</v>
      </c>
      <c r="D22" s="62"/>
      <c r="E22" s="59"/>
      <c r="F22" s="59"/>
    </row>
    <row r="23" spans="1:6" ht="14.25">
      <c r="A23" s="22" t="s">
        <v>19</v>
      </c>
      <c r="B23" s="23">
        <v>-0.11852998105277135</v>
      </c>
      <c r="C23" s="54">
        <v>0.10222875023947875</v>
      </c>
      <c r="D23" s="62"/>
      <c r="E23" s="59"/>
      <c r="F23" s="59"/>
    </row>
    <row r="24" spans="1:6" ht="14.25">
      <c r="A24" s="22" t="s">
        <v>29</v>
      </c>
      <c r="B24" s="23">
        <v>-0.004067207090965086</v>
      </c>
      <c r="C24" s="54">
        <v>-0.1384395753386639</v>
      </c>
      <c r="D24" s="62"/>
      <c r="E24" s="59"/>
      <c r="F24" s="59"/>
    </row>
    <row r="25" spans="1:6" ht="14.25">
      <c r="A25" s="22" t="s">
        <v>18</v>
      </c>
      <c r="B25" s="23">
        <v>0</v>
      </c>
      <c r="C25" s="54">
        <v>-0.02344737846178624</v>
      </c>
      <c r="D25" s="62"/>
      <c r="E25" s="59"/>
      <c r="F25" s="59"/>
    </row>
    <row r="26" spans="1:6" ht="28.5">
      <c r="A26" s="22" t="s">
        <v>30</v>
      </c>
      <c r="B26" s="23">
        <v>0.0036107421234476966</v>
      </c>
      <c r="C26" s="54">
        <v>-0.019289409114156886</v>
      </c>
      <c r="D26" s="62"/>
      <c r="E26" s="59"/>
      <c r="F26" s="59"/>
    </row>
    <row r="27" spans="1:6" ht="14.25">
      <c r="A27" s="22" t="s">
        <v>31</v>
      </c>
      <c r="B27" s="23">
        <v>0.018032648066301338</v>
      </c>
      <c r="C27" s="54">
        <v>0.0002697356590541933</v>
      </c>
      <c r="D27" s="62"/>
      <c r="E27" s="59"/>
      <c r="F27" s="59"/>
    </row>
    <row r="28" spans="1:6" ht="14.25">
      <c r="A28" s="22" t="s">
        <v>32</v>
      </c>
      <c r="B28" s="23">
        <v>0.05301060497307164</v>
      </c>
      <c r="C28" s="54">
        <v>0.2361817177359502</v>
      </c>
      <c r="D28" s="62"/>
      <c r="E28" s="59"/>
      <c r="F28" s="59"/>
    </row>
    <row r="29" spans="1:6" ht="14.25">
      <c r="A29" s="22" t="s">
        <v>33</v>
      </c>
      <c r="B29" s="23">
        <v>0.06173999549788345</v>
      </c>
      <c r="C29" s="54">
        <v>0.1292927139714788</v>
      </c>
      <c r="D29" s="62"/>
      <c r="E29" s="59"/>
      <c r="F29" s="59"/>
    </row>
    <row r="30" spans="1:6" ht="14.25">
      <c r="A30" s="22" t="s">
        <v>34</v>
      </c>
      <c r="B30" s="23">
        <v>0.08516325138493497</v>
      </c>
      <c r="C30" s="54">
        <v>0.28329303109850734</v>
      </c>
      <c r="D30" s="62"/>
      <c r="E30" s="59"/>
      <c r="F30" s="59"/>
    </row>
    <row r="31" spans="1:6" ht="14.25">
      <c r="A31" s="22" t="s">
        <v>35</v>
      </c>
      <c r="B31" s="23">
        <v>0.08767831658793912</v>
      </c>
      <c r="C31" s="54">
        <v>0.08458137552889</v>
      </c>
      <c r="D31" s="62"/>
      <c r="E31" s="59"/>
      <c r="F31" s="59"/>
    </row>
    <row r="32" spans="1:6" ht="14.25">
      <c r="A32" s="22" t="s">
        <v>36</v>
      </c>
      <c r="B32" s="23">
        <v>0.08917926462873771</v>
      </c>
      <c r="C32" s="54">
        <v>0.18968615705169944</v>
      </c>
      <c r="D32" s="62"/>
      <c r="E32" s="59"/>
      <c r="F32" s="59"/>
    </row>
    <row r="33" spans="1:6" ht="15" thickBot="1">
      <c r="A33" s="63" t="s">
        <v>37</v>
      </c>
      <c r="B33" s="64">
        <v>0.09487223115742105</v>
      </c>
      <c r="C33" s="65">
        <v>0.1646012271260502</v>
      </c>
      <c r="D33" s="62"/>
      <c r="E33" s="59"/>
      <c r="F33" s="59"/>
    </row>
    <row r="34" spans="1:6" ht="14.25">
      <c r="A34" s="58"/>
      <c r="B34" s="59"/>
      <c r="C34" s="59"/>
      <c r="D34" s="62"/>
      <c r="E34" s="59"/>
      <c r="F34" s="59"/>
    </row>
    <row r="35" spans="1:6" ht="14.25">
      <c r="A35" s="58"/>
      <c r="B35" s="59"/>
      <c r="C35" s="59"/>
      <c r="D35" s="62"/>
      <c r="E35" s="59"/>
      <c r="F35" s="59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26" customWidth="1"/>
    <col min="2" max="2" width="37.00390625" style="24" bestFit="1" customWidth="1"/>
    <col min="3" max="4" width="12.75390625" style="26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4" bestFit="1" customWidth="1"/>
    <col min="10" max="10" width="34.75390625" style="24" customWidth="1"/>
    <col min="11" max="11" width="35.875" style="24" customWidth="1"/>
    <col min="12" max="16384" width="9.125" style="24" customWidth="1"/>
  </cols>
  <sheetData>
    <row r="1" spans="1:10" ht="16.5" thickBot="1">
      <c r="A1" s="190" t="s">
        <v>120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45.75" thickBot="1">
      <c r="A2" s="185" t="s">
        <v>41</v>
      </c>
      <c r="B2" s="174" t="s">
        <v>79</v>
      </c>
      <c r="C2" s="157" t="s">
        <v>110</v>
      </c>
      <c r="D2" s="183" t="s">
        <v>111</v>
      </c>
      <c r="E2" s="183" t="s">
        <v>43</v>
      </c>
      <c r="F2" s="183" t="s">
        <v>121</v>
      </c>
      <c r="G2" s="183" t="s">
        <v>122</v>
      </c>
      <c r="H2" s="183" t="s">
        <v>123</v>
      </c>
      <c r="I2" s="159" t="s">
        <v>47</v>
      </c>
      <c r="J2" s="160" t="s">
        <v>48</v>
      </c>
    </row>
    <row r="3" spans="1:11" ht="14.25" customHeight="1">
      <c r="A3" s="18">
        <v>1</v>
      </c>
      <c r="B3" s="90" t="s">
        <v>124</v>
      </c>
      <c r="C3" s="186" t="s">
        <v>113</v>
      </c>
      <c r="D3" s="187" t="s">
        <v>126</v>
      </c>
      <c r="E3" s="93">
        <v>3654130.7</v>
      </c>
      <c r="F3" s="94">
        <v>169125</v>
      </c>
      <c r="G3" s="93">
        <v>21.6061</v>
      </c>
      <c r="H3" s="42">
        <v>100</v>
      </c>
      <c r="I3" s="189" t="s">
        <v>68</v>
      </c>
      <c r="J3" s="95" t="s">
        <v>9</v>
      </c>
      <c r="K3" s="39"/>
    </row>
    <row r="4" spans="1:11" ht="14.25" customHeight="1">
      <c r="A4" s="18">
        <v>2</v>
      </c>
      <c r="B4" s="90" t="s">
        <v>125</v>
      </c>
      <c r="C4" s="186" t="s">
        <v>113</v>
      </c>
      <c r="D4" s="188" t="s">
        <v>127</v>
      </c>
      <c r="E4" s="93">
        <v>3446740.04</v>
      </c>
      <c r="F4" s="94">
        <v>173506</v>
      </c>
      <c r="G4" s="93">
        <v>19.8652</v>
      </c>
      <c r="H4" s="42">
        <v>10</v>
      </c>
      <c r="I4" s="189" t="s">
        <v>68</v>
      </c>
      <c r="J4" s="95" t="s">
        <v>9</v>
      </c>
      <c r="K4" s="39"/>
    </row>
    <row r="5" spans="1:10" ht="15.75" customHeight="1" thickBot="1">
      <c r="A5" s="215" t="s">
        <v>49</v>
      </c>
      <c r="B5" s="216"/>
      <c r="C5" s="96" t="s">
        <v>4</v>
      </c>
      <c r="D5" s="96" t="s">
        <v>4</v>
      </c>
      <c r="E5" s="82">
        <f>SUM(E3:E4)</f>
        <v>7100870.74</v>
      </c>
      <c r="F5" s="83">
        <f>SUM(F3:F4)</f>
        <v>342631</v>
      </c>
      <c r="G5" s="96" t="s">
        <v>4</v>
      </c>
      <c r="H5" s="96" t="s">
        <v>4</v>
      </c>
      <c r="I5" s="96" t="s">
        <v>4</v>
      </c>
      <c r="J5" s="96" t="s">
        <v>4</v>
      </c>
    </row>
    <row r="6" spans="1:10" ht="15" thickBot="1">
      <c r="A6" s="217"/>
      <c r="B6" s="217"/>
      <c r="C6" s="217"/>
      <c r="D6" s="217"/>
      <c r="E6" s="217"/>
      <c r="F6" s="217"/>
      <c r="G6" s="217"/>
      <c r="H6" s="217"/>
      <c r="I6" s="137"/>
      <c r="J6" s="137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26" customWidth="1"/>
    <col min="2" max="2" width="46.75390625" style="26" customWidth="1"/>
    <col min="3" max="4" width="14.75390625" style="25" customWidth="1"/>
    <col min="5" max="8" width="12.75390625" style="26" customWidth="1"/>
    <col min="9" max="9" width="16.125" style="26" bestFit="1" customWidth="1"/>
    <col min="10" max="10" width="19.125" style="26" customWidth="1"/>
    <col min="11" max="11" width="21.375" style="26" bestFit="1" customWidth="1"/>
    <col min="12" max="16384" width="9.125" style="26" customWidth="1"/>
  </cols>
  <sheetData>
    <row r="1" spans="1:10" s="40" customFormat="1" ht="16.5" thickBot="1">
      <c r="A1" s="209" t="s">
        <v>128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1" s="19" customFormat="1" ht="15.75" customHeight="1" thickBot="1">
      <c r="A2" s="197" t="s">
        <v>41</v>
      </c>
      <c r="B2" s="166" t="s">
        <v>129</v>
      </c>
      <c r="C2" s="167"/>
      <c r="D2" s="168"/>
      <c r="E2" s="198" t="s">
        <v>78</v>
      </c>
      <c r="F2" s="198"/>
      <c r="G2" s="198"/>
      <c r="H2" s="198"/>
      <c r="I2" s="198"/>
      <c r="J2" s="198"/>
      <c r="K2" s="198"/>
    </row>
    <row r="3" spans="1:11" s="19" customFormat="1" ht="51.75" thickBot="1">
      <c r="A3" s="197"/>
      <c r="B3" s="169" t="s">
        <v>79</v>
      </c>
      <c r="C3" s="170" t="s">
        <v>80</v>
      </c>
      <c r="D3" s="170" t="s">
        <v>81</v>
      </c>
      <c r="E3" s="15" t="s">
        <v>82</v>
      </c>
      <c r="F3" s="15" t="s">
        <v>83</v>
      </c>
      <c r="G3" s="15" t="s">
        <v>84</v>
      </c>
      <c r="H3" s="15" t="s">
        <v>85</v>
      </c>
      <c r="I3" s="15" t="s">
        <v>86</v>
      </c>
      <c r="J3" s="160" t="s">
        <v>87</v>
      </c>
      <c r="K3" s="171" t="s">
        <v>88</v>
      </c>
    </row>
    <row r="4" spans="1:11" s="19" customFormat="1" ht="14.25" collapsed="1">
      <c r="A4" s="18">
        <v>1</v>
      </c>
      <c r="B4" s="90" t="s">
        <v>124</v>
      </c>
      <c r="C4" s="86">
        <v>40555</v>
      </c>
      <c r="D4" s="86">
        <v>40626</v>
      </c>
      <c r="E4" s="84">
        <v>-0.0003192523018552551</v>
      </c>
      <c r="F4" s="84">
        <v>1.851363297666886E-05</v>
      </c>
      <c r="G4" s="84">
        <v>0.035811708079447335</v>
      </c>
      <c r="H4" s="84">
        <v>0.19609938108260727</v>
      </c>
      <c r="I4" s="84">
        <v>0.19622520332855342</v>
      </c>
      <c r="J4" s="87">
        <v>-0.7839389999999999</v>
      </c>
      <c r="K4" s="104">
        <v>-0.11368626531914394</v>
      </c>
    </row>
    <row r="5" spans="1:11" s="19" customFormat="1" ht="14.25">
      <c r="A5" s="138">
        <v>2</v>
      </c>
      <c r="B5" s="90" t="s">
        <v>125</v>
      </c>
      <c r="C5" s="143">
        <v>41848</v>
      </c>
      <c r="D5" s="143">
        <v>42032</v>
      </c>
      <c r="E5" s="144">
        <v>0.022182658317081883</v>
      </c>
      <c r="F5" s="144">
        <v>0.08375932220033944</v>
      </c>
      <c r="G5" s="144">
        <v>0.03155117979395161</v>
      </c>
      <c r="H5" s="144">
        <v>0.13968044519663825</v>
      </c>
      <c r="I5" s="144">
        <v>0.10709727756569243</v>
      </c>
      <c r="J5" s="145">
        <v>0.9865200000000001</v>
      </c>
      <c r="K5" s="146">
        <v>0.0807028482771226</v>
      </c>
    </row>
    <row r="6" spans="1:11" s="19" customFormat="1" ht="15.75" collapsed="1" thickBot="1">
      <c r="A6" s="138"/>
      <c r="B6" s="139" t="s">
        <v>91</v>
      </c>
      <c r="C6" s="140" t="s">
        <v>4</v>
      </c>
      <c r="D6" s="140" t="s">
        <v>4</v>
      </c>
      <c r="E6" s="141">
        <f>AVERAGE(E4:E5)</f>
        <v>0.010931703007613314</v>
      </c>
      <c r="F6" s="141">
        <f>AVERAGE(F4:F5)</f>
        <v>0.04188891791665805</v>
      </c>
      <c r="G6" s="141">
        <f>AVERAGE(G4:G5)</f>
        <v>0.03368144393669947</v>
      </c>
      <c r="H6" s="141">
        <f>AVERAGE(H4:H4)</f>
        <v>0.19609938108260727</v>
      </c>
      <c r="I6" s="141">
        <f>AVERAGE(I4:I5)</f>
        <v>0.15166124044712292</v>
      </c>
      <c r="J6" s="140" t="s">
        <v>4</v>
      </c>
      <c r="K6" s="141">
        <f>AVERAGE(K4:K5)</f>
        <v>-0.016491708521010673</v>
      </c>
    </row>
    <row r="7" spans="1:11" s="19" customFormat="1" ht="14.25" hidden="1">
      <c r="A7" s="220" t="s">
        <v>6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</row>
    <row r="8" spans="1:11" s="19" customFormat="1" ht="15" hidden="1" thickBot="1">
      <c r="A8" s="219" t="s">
        <v>7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</row>
    <row r="9" spans="3:4" s="19" customFormat="1" ht="15.75" customHeight="1" hidden="1">
      <c r="C9" s="53"/>
      <c r="D9" s="53"/>
    </row>
    <row r="10" spans="1:11" ht="15" thickBot="1">
      <c r="A10" s="218"/>
      <c r="B10" s="218"/>
      <c r="C10" s="218"/>
      <c r="D10" s="218"/>
      <c r="E10" s="218"/>
      <c r="F10" s="218"/>
      <c r="G10" s="218"/>
      <c r="H10" s="218"/>
      <c r="I10" s="142"/>
      <c r="J10" s="142"/>
      <c r="K10" s="142"/>
    </row>
    <row r="11" spans="2:5" ht="14.25">
      <c r="B11" s="24"/>
      <c r="C11" s="88"/>
      <c r="E11" s="88"/>
    </row>
    <row r="12" spans="5:6" ht="14.25">
      <c r="E12" s="88"/>
      <c r="F12" s="88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17" customWidth="1"/>
    <col min="2" max="2" width="50.75390625" style="17" customWidth="1"/>
    <col min="3" max="3" width="24.75390625" style="17" customWidth="1"/>
    <col min="4" max="4" width="24.75390625" style="41" customWidth="1"/>
    <col min="5" max="7" width="24.75390625" style="17" customWidth="1"/>
    <col min="8" max="16384" width="9.125" style="17" customWidth="1"/>
  </cols>
  <sheetData>
    <row r="1" spans="1:7" s="24" customFormat="1" ht="16.5" thickBot="1">
      <c r="A1" s="201" t="s">
        <v>130</v>
      </c>
      <c r="B1" s="201"/>
      <c r="C1" s="201"/>
      <c r="D1" s="201"/>
      <c r="E1" s="201"/>
      <c r="F1" s="201"/>
      <c r="G1" s="201"/>
    </row>
    <row r="2" spans="1:7" s="24" customFormat="1" ht="15.75" customHeight="1" thickBot="1">
      <c r="A2" s="197" t="s">
        <v>41</v>
      </c>
      <c r="B2" s="166"/>
      <c r="C2" s="221" t="s">
        <v>94</v>
      </c>
      <c r="D2" s="221"/>
      <c r="E2" s="221" t="s">
        <v>131</v>
      </c>
      <c r="F2" s="221"/>
      <c r="G2" s="173"/>
    </row>
    <row r="3" spans="1:7" s="24" customFormat="1" ht="45.75" thickBot="1">
      <c r="A3" s="197"/>
      <c r="B3" s="159" t="s">
        <v>79</v>
      </c>
      <c r="C3" s="169" t="s">
        <v>96</v>
      </c>
      <c r="D3" s="169" t="s">
        <v>97</v>
      </c>
      <c r="E3" s="169" t="s">
        <v>98</v>
      </c>
      <c r="F3" s="169" t="s">
        <v>97</v>
      </c>
      <c r="G3" s="160" t="s">
        <v>119</v>
      </c>
    </row>
    <row r="4" spans="1:7" s="24" customFormat="1" ht="14.25">
      <c r="A4" s="18">
        <v>1</v>
      </c>
      <c r="B4" s="90" t="s">
        <v>125</v>
      </c>
      <c r="C4" s="31">
        <v>74.79976839999995</v>
      </c>
      <c r="D4" s="84">
        <v>0.02218300514691713</v>
      </c>
      <c r="E4" s="32">
        <v>0</v>
      </c>
      <c r="F4" s="84">
        <v>0</v>
      </c>
      <c r="G4" s="33">
        <v>0</v>
      </c>
    </row>
    <row r="5" spans="1:7" s="24" customFormat="1" ht="14.25">
      <c r="A5" s="18">
        <v>2</v>
      </c>
      <c r="B5" s="90" t="s">
        <v>124</v>
      </c>
      <c r="C5" s="31">
        <v>-1.1647500000000002</v>
      </c>
      <c r="D5" s="84">
        <v>-0.000318647292929495</v>
      </c>
      <c r="E5" s="32">
        <v>0</v>
      </c>
      <c r="F5" s="84">
        <v>0</v>
      </c>
      <c r="G5" s="33">
        <v>0</v>
      </c>
    </row>
    <row r="6" spans="1:7" s="24" customFormat="1" ht="15.75" thickBot="1">
      <c r="A6" s="99"/>
      <c r="B6" s="76" t="s">
        <v>49</v>
      </c>
      <c r="C6" s="77">
        <v>73.63501839999995</v>
      </c>
      <c r="D6" s="81">
        <v>0.010478518341666548</v>
      </c>
      <c r="E6" s="78">
        <v>0</v>
      </c>
      <c r="F6" s="81">
        <v>0</v>
      </c>
      <c r="G6" s="100">
        <v>0</v>
      </c>
    </row>
    <row r="7" spans="1:8" s="24" customFormat="1" ht="15" customHeight="1" thickBot="1">
      <c r="A7" s="193"/>
      <c r="B7" s="193"/>
      <c r="C7" s="193"/>
      <c r="D7" s="193"/>
      <c r="E7" s="193"/>
      <c r="F7" s="193"/>
      <c r="G7" s="193"/>
      <c r="H7" s="7"/>
    </row>
    <row r="8" s="24" customFormat="1" ht="14.25">
      <c r="D8" s="6"/>
    </row>
    <row r="9" s="24" customFormat="1" ht="14.25">
      <c r="D9" s="6"/>
    </row>
    <row r="10" s="24" customFormat="1" ht="14.25">
      <c r="D10" s="6"/>
    </row>
    <row r="11" s="24" customFormat="1" ht="14.25">
      <c r="D11" s="6"/>
    </row>
    <row r="12" s="24" customFormat="1" ht="14.25">
      <c r="D12" s="6"/>
    </row>
    <row r="13" s="24" customFormat="1" ht="14.25">
      <c r="D13" s="6"/>
    </row>
    <row r="14" s="24" customFormat="1" ht="14.25">
      <c r="D14" s="6"/>
    </row>
    <row r="15" s="24" customFormat="1" ht="14.25">
      <c r="D15" s="6"/>
    </row>
    <row r="16" s="24" customFormat="1" ht="14.25">
      <c r="D16" s="6"/>
    </row>
    <row r="17" s="24" customFormat="1" ht="14.25">
      <c r="D17" s="6"/>
    </row>
    <row r="18" s="24" customFormat="1" ht="14.25">
      <c r="D18" s="6"/>
    </row>
    <row r="19" s="24" customFormat="1" ht="14.25">
      <c r="D19" s="6"/>
    </row>
    <row r="20" s="24" customFormat="1" ht="14.25">
      <c r="D20" s="6"/>
    </row>
    <row r="21" s="24" customFormat="1" ht="14.25">
      <c r="D21" s="6"/>
    </row>
    <row r="22" s="24" customFormat="1" ht="14.25">
      <c r="D22" s="6"/>
    </row>
    <row r="23" s="24" customFormat="1" ht="14.25">
      <c r="D23" s="6"/>
    </row>
    <row r="24" s="24" customFormat="1" ht="14.25">
      <c r="D24" s="6"/>
    </row>
    <row r="25" s="24" customFormat="1" ht="14.25">
      <c r="D25" s="6"/>
    </row>
    <row r="26" s="24" customFormat="1" ht="14.25">
      <c r="D26" s="6"/>
    </row>
    <row r="27" s="24" customFormat="1" ht="14.25">
      <c r="D27" s="6"/>
    </row>
    <row r="28" s="24" customFormat="1" ht="14.25">
      <c r="D28" s="6"/>
    </row>
    <row r="29" spans="2:5" s="24" customFormat="1" ht="15" thickBot="1">
      <c r="B29" s="67"/>
      <c r="C29" s="67"/>
      <c r="D29" s="68"/>
      <c r="E29" s="67"/>
    </row>
    <row r="30" s="24" customFormat="1" ht="14.25"/>
    <row r="31" s="24" customFormat="1" ht="14.25"/>
    <row r="32" s="24" customFormat="1" ht="14.25"/>
    <row r="33" s="24" customFormat="1" ht="14.25"/>
    <row r="34" s="24" customFormat="1" ht="14.25"/>
    <row r="35" spans="2:5" s="24" customFormat="1" ht="30.75" thickBot="1">
      <c r="B35" s="184" t="s">
        <v>79</v>
      </c>
      <c r="C35" s="169" t="s">
        <v>100</v>
      </c>
      <c r="D35" s="169" t="s">
        <v>101</v>
      </c>
      <c r="E35" s="176" t="s">
        <v>102</v>
      </c>
    </row>
    <row r="36" spans="2:5" s="24" customFormat="1" ht="14.25">
      <c r="B36" s="106" t="str">
        <f aca="true" t="shared" si="0" ref="B36:D37">B4</f>
        <v> KINTO-Hold</v>
      </c>
      <c r="C36" s="147">
        <f t="shared" si="0"/>
        <v>74.79976839999995</v>
      </c>
      <c r="D36" s="148">
        <f t="shared" si="0"/>
        <v>0.02218300514691713</v>
      </c>
      <c r="E36" s="149">
        <f>G4</f>
        <v>0</v>
      </c>
    </row>
    <row r="37" spans="2:6" ht="14.25">
      <c r="B37" s="106" t="str">
        <f t="shared" si="0"/>
        <v>Іndeks Ukrainskoi Birzhi</v>
      </c>
      <c r="C37" s="147">
        <f t="shared" si="0"/>
        <v>-1.1647500000000002</v>
      </c>
      <c r="D37" s="148">
        <f t="shared" si="0"/>
        <v>-0.000318647292929495</v>
      </c>
      <c r="E37" s="149">
        <f>G5</f>
        <v>0</v>
      </c>
      <c r="F37" s="16"/>
    </row>
    <row r="38" spans="2:6" ht="14.25">
      <c r="B38" s="24"/>
      <c r="C38" s="133"/>
      <c r="D38" s="6"/>
      <c r="F38" s="16"/>
    </row>
    <row r="39" spans="2:6" ht="14.25">
      <c r="B39" s="24"/>
      <c r="C39" s="24"/>
      <c r="D39" s="6"/>
      <c r="F39" s="16"/>
    </row>
    <row r="40" spans="2:6" ht="14.25">
      <c r="B40" s="24"/>
      <c r="C40" s="24"/>
      <c r="D40" s="6"/>
      <c r="F40" s="16"/>
    </row>
    <row r="41" spans="2:6" ht="14.25">
      <c r="B41" s="24"/>
      <c r="C41" s="24"/>
      <c r="D41" s="6"/>
      <c r="F41" s="16"/>
    </row>
    <row r="42" spans="2:6" ht="14.25">
      <c r="B42" s="24"/>
      <c r="C42" s="24"/>
      <c r="D42" s="6"/>
      <c r="F42" s="16"/>
    </row>
    <row r="43" spans="2:6" ht="14.25">
      <c r="B43" s="24"/>
      <c r="C43" s="24"/>
      <c r="D43" s="6"/>
      <c r="F43" s="16"/>
    </row>
    <row r="44" spans="2:6" ht="14.25">
      <c r="B44" s="24"/>
      <c r="C44" s="24"/>
      <c r="D44" s="6"/>
      <c r="F44" s="16"/>
    </row>
    <row r="45" spans="2:4" ht="14.25">
      <c r="B45" s="24"/>
      <c r="C45" s="24"/>
      <c r="D45" s="6"/>
    </row>
    <row r="46" spans="2:4" ht="14.25">
      <c r="B46" s="24"/>
      <c r="C46" s="24"/>
      <c r="D46" s="6"/>
    </row>
    <row r="47" spans="2:4" ht="14.25">
      <c r="B47" s="24"/>
      <c r="C47" s="24"/>
      <c r="D47" s="6"/>
    </row>
    <row r="48" spans="2:4" ht="14.25">
      <c r="B48" s="24"/>
      <c r="C48" s="24"/>
      <c r="D48" s="6"/>
    </row>
    <row r="49" spans="2:4" ht="14.25">
      <c r="B49" s="24"/>
      <c r="C49" s="24"/>
      <c r="D49" s="6"/>
    </row>
    <row r="50" spans="2:4" ht="14.25">
      <c r="B50" s="24"/>
      <c r="C50" s="24"/>
      <c r="D50" s="6"/>
    </row>
    <row r="51" spans="2:4" ht="14.25">
      <c r="B51" s="24"/>
      <c r="C51" s="24"/>
      <c r="D51" s="6"/>
    </row>
    <row r="52" spans="2:4" ht="14.25">
      <c r="B52" s="24"/>
      <c r="C52" s="24"/>
      <c r="D52" s="6"/>
    </row>
    <row r="53" spans="2:4" ht="14.25">
      <c r="B53" s="24"/>
      <c r="C53" s="24"/>
      <c r="D53" s="6"/>
    </row>
    <row r="54" spans="2:4" ht="14.25">
      <c r="B54" s="24"/>
      <c r="C54" s="24"/>
      <c r="D54" s="6"/>
    </row>
    <row r="55" spans="2:4" ht="14.25">
      <c r="B55" s="24"/>
      <c r="C55" s="24"/>
      <c r="D55" s="6"/>
    </row>
    <row r="56" spans="2:4" ht="14.25">
      <c r="B56" s="24"/>
      <c r="C56" s="24"/>
      <c r="D56" s="6"/>
    </row>
    <row r="57" spans="2:4" ht="14.25">
      <c r="B57" s="24"/>
      <c r="C57" s="24"/>
      <c r="D57" s="6"/>
    </row>
    <row r="58" spans="2:4" ht="14.25">
      <c r="B58" s="24"/>
      <c r="C58" s="24"/>
      <c r="D58" s="6"/>
    </row>
    <row r="59" spans="2:4" ht="14.25">
      <c r="B59" s="24"/>
      <c r="C59" s="24"/>
      <c r="D59" s="6"/>
    </row>
    <row r="60" spans="2:4" ht="14.25">
      <c r="B60" s="24"/>
      <c r="C60" s="24"/>
      <c r="D60" s="6"/>
    </row>
    <row r="61" spans="2:4" ht="14.25">
      <c r="B61" s="24"/>
      <c r="C61" s="24"/>
      <c r="D61" s="6"/>
    </row>
    <row r="62" spans="2:4" ht="14.25">
      <c r="B62" s="24"/>
      <c r="C62" s="24"/>
      <c r="D62" s="6"/>
    </row>
    <row r="63" spans="2:4" ht="14.25">
      <c r="B63" s="24"/>
      <c r="C63" s="24"/>
      <c r="D63" s="6"/>
    </row>
    <row r="64" spans="2:4" ht="14.25">
      <c r="B64" s="24"/>
      <c r="C64" s="24"/>
      <c r="D64" s="6"/>
    </row>
    <row r="65" spans="2:4" ht="14.25">
      <c r="B65" s="24"/>
      <c r="C65" s="24"/>
      <c r="D65" s="6"/>
    </row>
    <row r="66" spans="2:4" ht="14.25">
      <c r="B66" s="24"/>
      <c r="C66" s="24"/>
      <c r="D66" s="6"/>
    </row>
    <row r="67" spans="2:4" ht="14.25">
      <c r="B67" s="24"/>
      <c r="C67" s="24"/>
      <c r="D67" s="6"/>
    </row>
    <row r="68" spans="2:4" ht="14.25">
      <c r="B68" s="24"/>
      <c r="C68" s="24"/>
      <c r="D68" s="6"/>
    </row>
    <row r="69" spans="2:4" ht="14.25">
      <c r="B69" s="24"/>
      <c r="C69" s="24"/>
      <c r="D69" s="6"/>
    </row>
    <row r="70" spans="2:4" ht="14.25">
      <c r="B70" s="24"/>
      <c r="C70" s="24"/>
      <c r="D70" s="6"/>
    </row>
    <row r="71" spans="2:4" ht="14.25">
      <c r="B71" s="24"/>
      <c r="C71" s="24"/>
      <c r="D71" s="6"/>
    </row>
    <row r="72" spans="2:4" ht="14.25">
      <c r="B72" s="24"/>
      <c r="C72" s="24"/>
      <c r="D72" s="6"/>
    </row>
    <row r="73" spans="2:4" ht="14.25">
      <c r="B73" s="24"/>
      <c r="C73" s="24"/>
      <c r="D73" s="6"/>
    </row>
    <row r="74" spans="2:4" ht="14.25">
      <c r="B74" s="24"/>
      <c r="C74" s="24"/>
      <c r="D74" s="6"/>
    </row>
    <row r="75" spans="2:4" ht="14.25">
      <c r="B75" s="24"/>
      <c r="C75" s="24"/>
      <c r="D75" s="6"/>
    </row>
    <row r="76" spans="2:4" ht="14.25">
      <c r="B76" s="24"/>
      <c r="C76" s="24"/>
      <c r="D76" s="6"/>
    </row>
    <row r="77" spans="2:4" ht="14.25">
      <c r="B77" s="24"/>
      <c r="C77" s="24"/>
      <c r="D77" s="6"/>
    </row>
    <row r="78" spans="2:4" ht="14.25">
      <c r="B78" s="24"/>
      <c r="C78" s="24"/>
      <c r="D78" s="6"/>
    </row>
    <row r="79" spans="2:4" ht="14.25">
      <c r="B79" s="24"/>
      <c r="C79" s="24"/>
      <c r="D79" s="6"/>
    </row>
    <row r="80" spans="2:4" ht="14.25">
      <c r="B80" s="24"/>
      <c r="C80" s="24"/>
      <c r="D80" s="6"/>
    </row>
    <row r="81" spans="2:4" ht="14.25">
      <c r="B81" s="24"/>
      <c r="C81" s="24"/>
      <c r="D81" s="6"/>
    </row>
    <row r="82" spans="2:4" ht="14.25">
      <c r="B82" s="24"/>
      <c r="C82" s="24"/>
      <c r="D82" s="6"/>
    </row>
    <row r="83" spans="2:4" ht="14.25">
      <c r="B83" s="24"/>
      <c r="C83" s="24"/>
      <c r="D83" s="6"/>
    </row>
    <row r="84" spans="2:4" ht="14.25">
      <c r="B84" s="24"/>
      <c r="C84" s="24"/>
      <c r="D84" s="6"/>
    </row>
    <row r="85" spans="2:4" ht="14.25">
      <c r="B85" s="24"/>
      <c r="C85" s="24"/>
      <c r="D85" s="6"/>
    </row>
    <row r="86" spans="2:4" ht="14.25">
      <c r="B86" s="24"/>
      <c r="C86" s="24"/>
      <c r="D86" s="6"/>
    </row>
    <row r="87" spans="2:4" ht="14.25">
      <c r="B87" s="24"/>
      <c r="C87" s="24"/>
      <c r="D87" s="6"/>
    </row>
    <row r="88" spans="2:4" ht="14.25">
      <c r="B88" s="24"/>
      <c r="C88" s="24"/>
      <c r="D88" s="6"/>
    </row>
    <row r="89" spans="2:4" ht="14.25">
      <c r="B89" s="24"/>
      <c r="C89" s="24"/>
      <c r="D89" s="6"/>
    </row>
    <row r="90" spans="2:4" ht="14.25">
      <c r="B90" s="24"/>
      <c r="C90" s="24"/>
      <c r="D90" s="6"/>
    </row>
    <row r="91" spans="2:4" ht="14.25">
      <c r="B91" s="24"/>
      <c r="C91" s="24"/>
      <c r="D91" s="6"/>
    </row>
    <row r="92" spans="2:4" ht="14.25">
      <c r="B92" s="24"/>
      <c r="C92" s="24"/>
      <c r="D92" s="6"/>
    </row>
    <row r="93" spans="2:4" ht="14.25">
      <c r="B93" s="24"/>
      <c r="C93" s="24"/>
      <c r="D93" s="6"/>
    </row>
    <row r="94" spans="2:4" ht="14.25">
      <c r="B94" s="24"/>
      <c r="C94" s="24"/>
      <c r="D94" s="6"/>
    </row>
    <row r="95" spans="2:4" ht="14.25">
      <c r="B95" s="24"/>
      <c r="C95" s="24"/>
      <c r="D95" s="6"/>
    </row>
    <row r="96" spans="2:4" ht="14.25">
      <c r="B96" s="24"/>
      <c r="C96" s="24"/>
      <c r="D96" s="6"/>
    </row>
    <row r="97" spans="2:4" ht="14.25">
      <c r="B97" s="24"/>
      <c r="C97" s="24"/>
      <c r="D97" s="6"/>
    </row>
    <row r="98" spans="2:4" ht="14.25">
      <c r="B98" s="24"/>
      <c r="C98" s="24"/>
      <c r="D98" s="6"/>
    </row>
    <row r="99" spans="2:4" ht="14.25">
      <c r="B99" s="24"/>
      <c r="C99" s="24"/>
      <c r="D99" s="6"/>
    </row>
    <row r="100" spans="2:4" ht="14.25">
      <c r="B100" s="24"/>
      <c r="C100" s="24"/>
      <c r="D100" s="6"/>
    </row>
    <row r="101" spans="2:4" ht="14.25">
      <c r="B101" s="24"/>
      <c r="C101" s="24"/>
      <c r="D101" s="6"/>
    </row>
    <row r="102" spans="2:4" ht="14.25">
      <c r="B102" s="24"/>
      <c r="C102" s="24"/>
      <c r="D102" s="6"/>
    </row>
    <row r="103" spans="2:4" ht="14.25">
      <c r="B103" s="24"/>
      <c r="C103" s="24"/>
      <c r="D103" s="6"/>
    </row>
    <row r="104" spans="2:4" ht="14.25">
      <c r="B104" s="24"/>
      <c r="C104" s="24"/>
      <c r="D104" s="6"/>
    </row>
    <row r="105" spans="2:4" ht="14.25">
      <c r="B105" s="24"/>
      <c r="C105" s="24"/>
      <c r="D105" s="6"/>
    </row>
    <row r="106" spans="2:4" ht="14.25">
      <c r="B106" s="24"/>
      <c r="C106" s="24"/>
      <c r="D106" s="6"/>
    </row>
    <row r="107" spans="2:4" ht="14.25">
      <c r="B107" s="24"/>
      <c r="C107" s="24"/>
      <c r="D107" s="6"/>
    </row>
    <row r="108" spans="2:4" ht="14.25">
      <c r="B108" s="24"/>
      <c r="C108" s="24"/>
      <c r="D108" s="6"/>
    </row>
    <row r="109" spans="2:4" ht="14.25">
      <c r="B109" s="24"/>
      <c r="C109" s="24"/>
      <c r="D109" s="6"/>
    </row>
    <row r="110" spans="2:4" ht="14.25">
      <c r="B110" s="24"/>
      <c r="C110" s="24"/>
      <c r="D110" s="6"/>
    </row>
    <row r="111" spans="2:4" ht="14.25">
      <c r="B111" s="24"/>
      <c r="C111" s="24"/>
      <c r="D111" s="6"/>
    </row>
    <row r="112" spans="2:4" ht="14.25">
      <c r="B112" s="24"/>
      <c r="C112" s="24"/>
      <c r="D112" s="6"/>
    </row>
    <row r="113" spans="2:4" ht="14.25">
      <c r="B113" s="24"/>
      <c r="C113" s="24"/>
      <c r="D113" s="6"/>
    </row>
    <row r="114" spans="2:4" ht="14.25">
      <c r="B114" s="24"/>
      <c r="C114" s="24"/>
      <c r="D114" s="6"/>
    </row>
    <row r="115" spans="2:4" ht="14.25">
      <c r="B115" s="24"/>
      <c r="C115" s="24"/>
      <c r="D115" s="6"/>
    </row>
    <row r="116" spans="2:4" ht="14.25">
      <c r="B116" s="24"/>
      <c r="C116" s="24"/>
      <c r="D116" s="6"/>
    </row>
    <row r="117" spans="2:4" ht="14.25">
      <c r="B117" s="24"/>
      <c r="C117" s="24"/>
      <c r="D117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55" t="s">
        <v>79</v>
      </c>
      <c r="B1" s="56" t="s">
        <v>103</v>
      </c>
      <c r="C1" s="10"/>
      <c r="D1" s="10"/>
    </row>
    <row r="2" spans="1:4" ht="14.25">
      <c r="A2" s="22" t="s">
        <v>124</v>
      </c>
      <c r="B2" s="118">
        <v>-0.0003192523018552551</v>
      </c>
      <c r="C2" s="10"/>
      <c r="D2" s="10"/>
    </row>
    <row r="3" spans="1:4" ht="14.25">
      <c r="A3" s="90" t="s">
        <v>125</v>
      </c>
      <c r="B3" s="119">
        <v>0.022182658317081883</v>
      </c>
      <c r="C3" s="10"/>
      <c r="D3" s="10"/>
    </row>
    <row r="4" spans="1:4" ht="14.25">
      <c r="A4" s="181" t="s">
        <v>104</v>
      </c>
      <c r="B4" s="119">
        <v>0.010931703007613314</v>
      </c>
      <c r="C4" s="10"/>
      <c r="D4" s="10"/>
    </row>
    <row r="5" spans="1:4" ht="14.25">
      <c r="A5" s="181" t="s">
        <v>19</v>
      </c>
      <c r="B5" s="119">
        <v>-0.11852998105277135</v>
      </c>
      <c r="C5" s="10"/>
      <c r="D5" s="10"/>
    </row>
    <row r="6" spans="1:4" ht="14.25">
      <c r="A6" s="181" t="s">
        <v>18</v>
      </c>
      <c r="B6" s="119">
        <v>0</v>
      </c>
      <c r="C6" s="10"/>
      <c r="D6" s="10"/>
    </row>
    <row r="7" spans="1:4" ht="14.25">
      <c r="A7" s="181" t="s">
        <v>105</v>
      </c>
      <c r="B7" s="119">
        <v>0.03620439660295127</v>
      </c>
      <c r="C7" s="10"/>
      <c r="D7" s="10"/>
    </row>
    <row r="8" spans="1:4" ht="14.25">
      <c r="A8" s="181" t="s">
        <v>106</v>
      </c>
      <c r="B8" s="119">
        <v>0.00026395536055945357</v>
      </c>
      <c r="C8" s="10"/>
      <c r="D8" s="10"/>
    </row>
    <row r="9" spans="1:4" ht="14.25">
      <c r="A9" s="181" t="s">
        <v>107</v>
      </c>
      <c r="B9" s="119">
        <v>0.012328767123287671</v>
      </c>
      <c r="C9" s="10"/>
      <c r="D9" s="10"/>
    </row>
    <row r="10" spans="1:4" ht="15" thickBot="1">
      <c r="A10" s="182" t="s">
        <v>108</v>
      </c>
      <c r="B10" s="120">
        <v>0.02197853670087624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19" customWidth="1"/>
    <col min="2" max="2" width="64.375" style="17" bestFit="1" customWidth="1"/>
    <col min="3" max="3" width="18.75390625" style="20" customWidth="1"/>
    <col min="4" max="4" width="14.75390625" style="21" customWidth="1"/>
    <col min="5" max="5" width="14.75390625" style="20" customWidth="1"/>
    <col min="6" max="6" width="14.75390625" style="21" customWidth="1"/>
    <col min="7" max="7" width="43.125" style="17" bestFit="1" customWidth="1"/>
    <col min="8" max="8" width="34.75390625" style="17" customWidth="1"/>
    <col min="9" max="18" width="4.75390625" style="17" customWidth="1"/>
    <col min="19" max="16384" width="9.125" style="17" customWidth="1"/>
  </cols>
  <sheetData>
    <row r="1" spans="1:9" s="14" customFormat="1" ht="16.5" thickBot="1">
      <c r="A1" s="190" t="s">
        <v>40</v>
      </c>
      <c r="B1" s="190"/>
      <c r="C1" s="190"/>
      <c r="D1" s="190"/>
      <c r="E1" s="190"/>
      <c r="F1" s="190"/>
      <c r="G1" s="190"/>
      <c r="H1" s="190"/>
      <c r="I1" s="13"/>
    </row>
    <row r="2" spans="1:9" ht="30.75" thickBot="1">
      <c r="A2" s="157" t="s">
        <v>41</v>
      </c>
      <c r="B2" s="158" t="s">
        <v>42</v>
      </c>
      <c r="C2" s="159" t="s">
        <v>43</v>
      </c>
      <c r="D2" s="159" t="s">
        <v>44</v>
      </c>
      <c r="E2" s="159" t="s">
        <v>45</v>
      </c>
      <c r="F2" s="159" t="s">
        <v>46</v>
      </c>
      <c r="G2" s="159" t="s">
        <v>47</v>
      </c>
      <c r="H2" s="160" t="s">
        <v>48</v>
      </c>
      <c r="I2" s="16"/>
    </row>
    <row r="3" spans="1:9" ht="14.25">
      <c r="A3" s="18">
        <v>1</v>
      </c>
      <c r="B3" s="69" t="s">
        <v>51</v>
      </c>
      <c r="C3" s="70">
        <v>73155421.32</v>
      </c>
      <c r="D3" s="71">
        <v>11286</v>
      </c>
      <c r="E3" s="70">
        <v>6481.96</v>
      </c>
      <c r="F3" s="71">
        <v>1000</v>
      </c>
      <c r="G3" s="69" t="s">
        <v>67</v>
      </c>
      <c r="H3" s="72" t="s">
        <v>2</v>
      </c>
      <c r="I3" s="16"/>
    </row>
    <row r="4" spans="1:9" ht="14.25">
      <c r="A4" s="18">
        <v>2</v>
      </c>
      <c r="B4" s="69" t="s">
        <v>52</v>
      </c>
      <c r="C4" s="70">
        <v>24071339.33</v>
      </c>
      <c r="D4" s="71">
        <v>44473</v>
      </c>
      <c r="E4" s="70">
        <v>541.2574</v>
      </c>
      <c r="F4" s="71">
        <v>100</v>
      </c>
      <c r="G4" s="69" t="s">
        <v>68</v>
      </c>
      <c r="H4" s="72" t="s">
        <v>9</v>
      </c>
      <c r="I4" s="16"/>
    </row>
    <row r="5" spans="1:9" ht="14.25" customHeight="1">
      <c r="A5" s="18">
        <v>3</v>
      </c>
      <c r="B5" s="69" t="s">
        <v>53</v>
      </c>
      <c r="C5" s="70">
        <v>9994513.59</v>
      </c>
      <c r="D5" s="71">
        <v>6630912</v>
      </c>
      <c r="E5" s="70">
        <v>1.51</v>
      </c>
      <c r="F5" s="71">
        <v>1</v>
      </c>
      <c r="G5" s="69" t="s">
        <v>67</v>
      </c>
      <c r="H5" s="72" t="s">
        <v>2</v>
      </c>
      <c r="I5" s="16"/>
    </row>
    <row r="6" spans="1:9" ht="14.25">
      <c r="A6" s="18">
        <v>4</v>
      </c>
      <c r="B6" s="161" t="s">
        <v>54</v>
      </c>
      <c r="C6" s="70">
        <v>8848088.87</v>
      </c>
      <c r="D6" s="71">
        <v>8445</v>
      </c>
      <c r="E6" s="70">
        <v>1047.7311</v>
      </c>
      <c r="F6" s="71">
        <v>1000</v>
      </c>
      <c r="G6" s="163" t="s">
        <v>69</v>
      </c>
      <c r="H6" s="72" t="s">
        <v>1</v>
      </c>
      <c r="I6" s="16"/>
    </row>
    <row r="7" spans="1:9" ht="14.25" customHeight="1">
      <c r="A7" s="18">
        <v>5</v>
      </c>
      <c r="B7" s="69" t="s">
        <v>55</v>
      </c>
      <c r="C7" s="70">
        <v>6717099.06</v>
      </c>
      <c r="D7" s="71">
        <v>1085</v>
      </c>
      <c r="E7" s="70">
        <v>6190.8747</v>
      </c>
      <c r="F7" s="71">
        <v>1000</v>
      </c>
      <c r="G7" s="163" t="s">
        <v>69</v>
      </c>
      <c r="H7" s="72" t="s">
        <v>1</v>
      </c>
      <c r="I7" s="16"/>
    </row>
    <row r="8" spans="1:9" ht="14.25">
      <c r="A8" s="18">
        <v>6</v>
      </c>
      <c r="B8" s="161" t="s">
        <v>56</v>
      </c>
      <c r="C8" s="70">
        <v>5912496.07</v>
      </c>
      <c r="D8" s="71">
        <v>1256</v>
      </c>
      <c r="E8" s="70">
        <v>4707.4</v>
      </c>
      <c r="F8" s="71">
        <v>1000</v>
      </c>
      <c r="G8" s="164" t="s">
        <v>70</v>
      </c>
      <c r="H8" s="72" t="s">
        <v>5</v>
      </c>
      <c r="I8" s="16"/>
    </row>
    <row r="9" spans="1:9" ht="14.25">
      <c r="A9" s="18">
        <v>7</v>
      </c>
      <c r="B9" s="161" t="s">
        <v>57</v>
      </c>
      <c r="C9" s="70">
        <v>4600312.87</v>
      </c>
      <c r="D9" s="71">
        <v>675</v>
      </c>
      <c r="E9" s="70">
        <v>6815.28</v>
      </c>
      <c r="F9" s="71">
        <v>1000</v>
      </c>
      <c r="G9" s="164" t="s">
        <v>71</v>
      </c>
      <c r="H9" s="72" t="s">
        <v>5</v>
      </c>
      <c r="I9" s="16"/>
    </row>
    <row r="10" spans="1:9" ht="14.25">
      <c r="A10" s="18">
        <v>8</v>
      </c>
      <c r="B10" s="161" t="s">
        <v>58</v>
      </c>
      <c r="C10" s="70">
        <v>4550158.4708</v>
      </c>
      <c r="D10" s="71">
        <v>14733</v>
      </c>
      <c r="E10" s="70">
        <v>308.8413</v>
      </c>
      <c r="F10" s="71">
        <v>100</v>
      </c>
      <c r="G10" s="69" t="s">
        <v>68</v>
      </c>
      <c r="H10" s="72" t="s">
        <v>9</v>
      </c>
      <c r="I10" s="16"/>
    </row>
    <row r="11" spans="1:9" ht="14.25">
      <c r="A11" s="18">
        <v>9</v>
      </c>
      <c r="B11" s="161" t="s">
        <v>59</v>
      </c>
      <c r="C11" s="70">
        <v>2721967.64</v>
      </c>
      <c r="D11" s="71">
        <v>2566</v>
      </c>
      <c r="E11" s="70">
        <v>1060.7824</v>
      </c>
      <c r="F11" s="71">
        <v>1000</v>
      </c>
      <c r="G11" s="165" t="s">
        <v>72</v>
      </c>
      <c r="H11" s="72" t="s">
        <v>10</v>
      </c>
      <c r="I11" s="16"/>
    </row>
    <row r="12" spans="1:9" ht="14.25">
      <c r="A12" s="18">
        <v>10</v>
      </c>
      <c r="B12" s="69" t="s">
        <v>60</v>
      </c>
      <c r="C12" s="70">
        <v>2545627.45</v>
      </c>
      <c r="D12" s="71">
        <v>1432</v>
      </c>
      <c r="E12" s="70">
        <v>1777.6728</v>
      </c>
      <c r="F12" s="71">
        <v>1000</v>
      </c>
      <c r="G12" s="69" t="s">
        <v>73</v>
      </c>
      <c r="H12" s="72" t="s">
        <v>11</v>
      </c>
      <c r="I12" s="16"/>
    </row>
    <row r="13" spans="1:9" ht="14.25">
      <c r="A13" s="18">
        <v>11</v>
      </c>
      <c r="B13" s="162" t="s">
        <v>61</v>
      </c>
      <c r="C13" s="70">
        <v>1766613.01</v>
      </c>
      <c r="D13" s="71">
        <v>366</v>
      </c>
      <c r="E13" s="70">
        <v>4826.8115</v>
      </c>
      <c r="F13" s="71">
        <v>1000</v>
      </c>
      <c r="G13" s="163" t="s">
        <v>69</v>
      </c>
      <c r="H13" s="72" t="s">
        <v>1</v>
      </c>
      <c r="I13" s="16"/>
    </row>
    <row r="14" spans="1:9" ht="14.25">
      <c r="A14" s="18">
        <v>12</v>
      </c>
      <c r="B14" s="161" t="s">
        <v>62</v>
      </c>
      <c r="C14" s="70">
        <v>1503455.32</v>
      </c>
      <c r="D14" s="71">
        <v>529</v>
      </c>
      <c r="E14" s="70">
        <v>2842.0705</v>
      </c>
      <c r="F14" s="71">
        <v>1000</v>
      </c>
      <c r="G14" s="69" t="s">
        <v>69</v>
      </c>
      <c r="H14" s="72" t="s">
        <v>1</v>
      </c>
      <c r="I14" s="16"/>
    </row>
    <row r="15" spans="1:9" ht="14.25">
      <c r="A15" s="18">
        <v>13</v>
      </c>
      <c r="B15" s="161" t="s">
        <v>63</v>
      </c>
      <c r="C15" s="70">
        <v>1456275.68</v>
      </c>
      <c r="D15" s="71">
        <v>3125</v>
      </c>
      <c r="E15" s="70">
        <v>466.0082</v>
      </c>
      <c r="F15" s="71">
        <v>1000</v>
      </c>
      <c r="G15" s="69" t="s">
        <v>68</v>
      </c>
      <c r="H15" s="72" t="s">
        <v>9</v>
      </c>
      <c r="I15" s="16"/>
    </row>
    <row r="16" spans="1:9" ht="14.25">
      <c r="A16" s="18">
        <v>14</v>
      </c>
      <c r="B16" s="161" t="s">
        <v>64</v>
      </c>
      <c r="C16" s="70">
        <v>1022323.6101</v>
      </c>
      <c r="D16" s="71">
        <v>953</v>
      </c>
      <c r="E16" s="70">
        <v>1072.7425</v>
      </c>
      <c r="F16" s="71">
        <v>1000</v>
      </c>
      <c r="G16" s="165" t="s">
        <v>74</v>
      </c>
      <c r="H16" s="72" t="s">
        <v>0</v>
      </c>
      <c r="I16" s="16"/>
    </row>
    <row r="17" spans="1:9" ht="14.25">
      <c r="A17" s="18">
        <v>15</v>
      </c>
      <c r="B17" s="161" t="s">
        <v>65</v>
      </c>
      <c r="C17" s="70">
        <v>745012.41</v>
      </c>
      <c r="D17" s="71">
        <v>7881</v>
      </c>
      <c r="E17" s="70">
        <v>94.5327</v>
      </c>
      <c r="F17" s="71">
        <v>100</v>
      </c>
      <c r="G17" s="165" t="s">
        <v>75</v>
      </c>
      <c r="H17" s="72" t="s">
        <v>8</v>
      </c>
      <c r="I17" s="16"/>
    </row>
    <row r="18" spans="1:9" ht="14.25">
      <c r="A18" s="18">
        <v>16</v>
      </c>
      <c r="B18" s="162" t="s">
        <v>66</v>
      </c>
      <c r="C18" s="70">
        <v>343829.39</v>
      </c>
      <c r="D18" s="71">
        <v>22167</v>
      </c>
      <c r="E18" s="70">
        <v>15.51087</v>
      </c>
      <c r="F18" s="71">
        <v>100</v>
      </c>
      <c r="G18" s="69" t="s">
        <v>76</v>
      </c>
      <c r="H18" s="72" t="s">
        <v>13</v>
      </c>
      <c r="I18" s="16"/>
    </row>
    <row r="19" spans="1:8" ht="15" customHeight="1" thickBot="1">
      <c r="A19" s="191" t="s">
        <v>49</v>
      </c>
      <c r="B19" s="192"/>
      <c r="C19" s="82">
        <f>SUM(C3:C18)</f>
        <v>149954534.09089997</v>
      </c>
      <c r="D19" s="83">
        <f>SUM(D3:D18)</f>
        <v>6751884</v>
      </c>
      <c r="E19" s="46" t="s">
        <v>4</v>
      </c>
      <c r="F19" s="46" t="s">
        <v>4</v>
      </c>
      <c r="G19" s="46" t="s">
        <v>4</v>
      </c>
      <c r="H19" s="46" t="s">
        <v>4</v>
      </c>
    </row>
    <row r="20" spans="1:8" ht="15" customHeight="1">
      <c r="A20" s="194" t="s">
        <v>39</v>
      </c>
      <c r="B20" s="194"/>
      <c r="C20" s="194"/>
      <c r="D20" s="194"/>
      <c r="E20" s="194"/>
      <c r="F20" s="194"/>
      <c r="G20" s="194"/>
      <c r="H20" s="194"/>
    </row>
    <row r="21" spans="1:8" ht="15" customHeight="1" thickBot="1">
      <c r="A21" s="193"/>
      <c r="B21" s="193"/>
      <c r="C21" s="193"/>
      <c r="D21" s="193"/>
      <c r="E21" s="193"/>
      <c r="F21" s="193"/>
      <c r="G21" s="193"/>
      <c r="H21" s="193"/>
    </row>
    <row r="23" spans="2:4" ht="14.25">
      <c r="B23" s="17" t="s">
        <v>50</v>
      </c>
      <c r="C23" s="20">
        <f>C19-SUM(C3:C16)</f>
        <v>1088841.7999999821</v>
      </c>
      <c r="D23" s="111">
        <f>C23/$C$19</f>
        <v>0.007261146230763147</v>
      </c>
    </row>
    <row r="24" spans="2:8" ht="14.25">
      <c r="B24" s="69" t="str">
        <f aca="true" t="shared" si="0" ref="B24:C29">B3</f>
        <v>ОТP Klasychnyi</v>
      </c>
      <c r="C24" s="70">
        <f t="shared" si="0"/>
        <v>73155421.32</v>
      </c>
      <c r="D24" s="111">
        <f>C24/$C$19</f>
        <v>0.4878506792975955</v>
      </c>
      <c r="H24" s="16"/>
    </row>
    <row r="25" spans="2:8" ht="14.25">
      <c r="B25" s="69" t="str">
        <f t="shared" si="0"/>
        <v>КІNТО-Кlasychnyi</v>
      </c>
      <c r="C25" s="70">
        <f t="shared" si="0"/>
        <v>24071339.33</v>
      </c>
      <c r="D25" s="111">
        <f aca="true" t="shared" si="1" ref="D25:D33">C25/$C$19</f>
        <v>0.16052425140681872</v>
      </c>
      <c r="H25" s="16"/>
    </row>
    <row r="26" spans="2:8" ht="14.25">
      <c r="B26" s="69" t="str">
        <f t="shared" si="0"/>
        <v>ОТP Fond Aktsii</v>
      </c>
      <c r="C26" s="70">
        <f t="shared" si="0"/>
        <v>9994513.59</v>
      </c>
      <c r="D26" s="111">
        <f t="shared" si="1"/>
        <v>0.06665029270766491</v>
      </c>
      <c r="H26" s="16"/>
    </row>
    <row r="27" spans="2:8" ht="14.25">
      <c r="B27" s="69" t="str">
        <f t="shared" si="0"/>
        <v>UNIVER.UA/Yaroslav Mudryi: Fond Aktsii</v>
      </c>
      <c r="C27" s="70">
        <f t="shared" si="0"/>
        <v>8848088.87</v>
      </c>
      <c r="D27" s="111">
        <f t="shared" si="1"/>
        <v>0.05900514395007511</v>
      </c>
      <c r="H27" s="16"/>
    </row>
    <row r="28" spans="2:8" ht="14.25">
      <c r="B28" s="69" t="str">
        <f t="shared" si="0"/>
        <v>UNIVER.UA/Мykhailo Hrushevskyi: Fond Derzhavnykh Paperiv</v>
      </c>
      <c r="C28" s="70">
        <f t="shared" si="0"/>
        <v>6717099.06</v>
      </c>
      <c r="D28" s="111">
        <f t="shared" si="1"/>
        <v>0.04479423780496163</v>
      </c>
      <c r="H28" s="16"/>
    </row>
    <row r="29" spans="2:8" ht="14.25">
      <c r="B29" s="69" t="str">
        <f t="shared" si="0"/>
        <v>Altus – Depozyt</v>
      </c>
      <c r="C29" s="70">
        <f t="shared" si="0"/>
        <v>5912496.07</v>
      </c>
      <c r="D29" s="111">
        <f t="shared" si="1"/>
        <v>0.039428591511717424</v>
      </c>
      <c r="H29" s="16"/>
    </row>
    <row r="30" spans="2:8" ht="14.25">
      <c r="B30" s="69" t="str">
        <f aca="true" t="shared" si="2" ref="B30:C33">B15</f>
        <v>КІNTO-Ekviti</v>
      </c>
      <c r="C30" s="70">
        <f t="shared" si="2"/>
        <v>1456275.68</v>
      </c>
      <c r="D30" s="111">
        <f t="shared" si="1"/>
        <v>0.00971144813212003</v>
      </c>
      <c r="H30" s="16"/>
    </row>
    <row r="31" spans="2:8" ht="14.25">
      <c r="B31" s="69" t="str">
        <f t="shared" si="2"/>
        <v>ТАSK Resurs</v>
      </c>
      <c r="C31" s="70">
        <f t="shared" si="2"/>
        <v>1022323.6101</v>
      </c>
      <c r="D31" s="111">
        <f t="shared" si="1"/>
        <v>0.006817557176899261</v>
      </c>
      <c r="H31" s="16"/>
    </row>
    <row r="32" spans="2:4" ht="14.25">
      <c r="B32" s="69" t="str">
        <f t="shared" si="2"/>
        <v>Nadbannia</v>
      </c>
      <c r="C32" s="70">
        <f t="shared" si="2"/>
        <v>745012.41</v>
      </c>
      <c r="D32" s="111">
        <f t="shared" si="1"/>
        <v>0.004968255308294885</v>
      </c>
    </row>
    <row r="33" spans="2:4" ht="14.25">
      <c r="B33" s="69" t="str">
        <f t="shared" si="2"/>
        <v>Arhentum</v>
      </c>
      <c r="C33" s="70">
        <f t="shared" si="2"/>
        <v>343829.39</v>
      </c>
      <c r="D33" s="111">
        <f t="shared" si="1"/>
        <v>0.0022928909224683817</v>
      </c>
    </row>
  </sheetData>
  <mergeCells count="4">
    <mergeCell ref="A1:H1"/>
    <mergeCell ref="A19:B19"/>
    <mergeCell ref="A21:H21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27" customWidth="1"/>
    <col min="2" max="2" width="61.75390625" style="27" bestFit="1" customWidth="1"/>
    <col min="3" max="4" width="14.75390625" style="28" customWidth="1"/>
    <col min="5" max="8" width="12.75390625" style="29" customWidth="1"/>
    <col min="9" max="9" width="16.125" style="27" bestFit="1" customWidth="1"/>
    <col min="10" max="10" width="18.625" style="27" customWidth="1"/>
    <col min="11" max="11" width="20.75390625" style="27" customWidth="1"/>
    <col min="12" max="16384" width="9.125" style="27" customWidth="1"/>
  </cols>
  <sheetData>
    <row r="1" spans="1:10" s="14" customFormat="1" ht="16.5" thickBot="1">
      <c r="A1" s="196" t="s">
        <v>77</v>
      </c>
      <c r="B1" s="196"/>
      <c r="C1" s="196"/>
      <c r="D1" s="196"/>
      <c r="E1" s="196"/>
      <c r="F1" s="196"/>
      <c r="G1" s="196"/>
      <c r="H1" s="196"/>
      <c r="I1" s="196"/>
      <c r="J1" s="85"/>
    </row>
    <row r="2" spans="1:11" s="17" customFormat="1" ht="15.75" customHeight="1" thickBot="1">
      <c r="A2" s="197" t="s">
        <v>41</v>
      </c>
      <c r="B2" s="166"/>
      <c r="C2" s="167"/>
      <c r="D2" s="168"/>
      <c r="E2" s="198" t="s">
        <v>78</v>
      </c>
      <c r="F2" s="198"/>
      <c r="G2" s="198"/>
      <c r="H2" s="198"/>
      <c r="I2" s="198"/>
      <c r="J2" s="198"/>
      <c r="K2" s="198"/>
    </row>
    <row r="3" spans="1:11" s="19" customFormat="1" ht="51.75" thickBot="1">
      <c r="A3" s="197"/>
      <c r="B3" s="169" t="s">
        <v>79</v>
      </c>
      <c r="C3" s="170" t="s">
        <v>80</v>
      </c>
      <c r="D3" s="170" t="s">
        <v>81</v>
      </c>
      <c r="E3" s="15" t="s">
        <v>82</v>
      </c>
      <c r="F3" s="15" t="s">
        <v>83</v>
      </c>
      <c r="G3" s="15" t="s">
        <v>84</v>
      </c>
      <c r="H3" s="15" t="s">
        <v>85</v>
      </c>
      <c r="I3" s="15" t="s">
        <v>86</v>
      </c>
      <c r="J3" s="160" t="s">
        <v>87</v>
      </c>
      <c r="K3" s="171" t="s">
        <v>88</v>
      </c>
    </row>
    <row r="4" spans="1:11" s="17" customFormat="1" ht="14.25" collapsed="1">
      <c r="A4" s="18">
        <v>1</v>
      </c>
      <c r="B4" s="172" t="s">
        <v>52</v>
      </c>
      <c r="C4" s="126">
        <v>38118</v>
      </c>
      <c r="D4" s="126">
        <v>38182</v>
      </c>
      <c r="E4" s="127">
        <v>0.009463179948929756</v>
      </c>
      <c r="F4" s="127">
        <v>0.01782107467247407</v>
      </c>
      <c r="G4" s="127">
        <v>0.0720781195063791</v>
      </c>
      <c r="H4" s="127">
        <v>0.1371371846653553</v>
      </c>
      <c r="I4" s="127">
        <v>0.1134525237534123</v>
      </c>
      <c r="J4" s="128">
        <v>4.412573999999047</v>
      </c>
      <c r="K4" s="104">
        <v>0.09098893348731263</v>
      </c>
    </row>
    <row r="5" spans="1:11" s="17" customFormat="1" ht="14.25" collapsed="1">
      <c r="A5" s="18">
        <v>2</v>
      </c>
      <c r="B5" s="172" t="s">
        <v>57</v>
      </c>
      <c r="C5" s="126">
        <v>38828</v>
      </c>
      <c r="D5" s="126">
        <v>39028</v>
      </c>
      <c r="E5" s="127">
        <v>0.008777409051082596</v>
      </c>
      <c r="F5" s="127">
        <v>0.01763428786450616</v>
      </c>
      <c r="G5" s="127">
        <v>0.05762295234598103</v>
      </c>
      <c r="H5" s="127">
        <v>0.09673038116058197</v>
      </c>
      <c r="I5" s="127">
        <v>0.09438282716529711</v>
      </c>
      <c r="J5" s="128">
        <v>5.815280000000177</v>
      </c>
      <c r="K5" s="105">
        <v>0.11896380442232557</v>
      </c>
    </row>
    <row r="6" spans="1:11" s="17" customFormat="1" ht="14.25" collapsed="1">
      <c r="A6" s="18">
        <v>3</v>
      </c>
      <c r="B6" s="163" t="s">
        <v>62</v>
      </c>
      <c r="C6" s="126">
        <v>38919</v>
      </c>
      <c r="D6" s="126">
        <v>39092</v>
      </c>
      <c r="E6" s="127">
        <v>-0.10959381347843444</v>
      </c>
      <c r="F6" s="127">
        <v>-0.10650158335767423</v>
      </c>
      <c r="G6" s="127">
        <v>-0.08575872278614616</v>
      </c>
      <c r="H6" s="127">
        <v>0.023595561421926536</v>
      </c>
      <c r="I6" s="127">
        <v>0.04407170074552136</v>
      </c>
      <c r="J6" s="128">
        <v>1.842070500000562</v>
      </c>
      <c r="K6" s="105">
        <v>0.06376200559326684</v>
      </c>
    </row>
    <row r="7" spans="1:11" s="17" customFormat="1" ht="14.25" collapsed="1">
      <c r="A7" s="18">
        <v>4</v>
      </c>
      <c r="B7" s="163" t="s">
        <v>54</v>
      </c>
      <c r="C7" s="126">
        <v>38919</v>
      </c>
      <c r="D7" s="126">
        <v>39092</v>
      </c>
      <c r="E7" s="127">
        <v>0.011981927623583966</v>
      </c>
      <c r="F7" s="127">
        <v>-0.0016330538170351572</v>
      </c>
      <c r="G7" s="127">
        <v>-0.01186481519770699</v>
      </c>
      <c r="H7" s="127">
        <v>-0.02627836552651852</v>
      </c>
      <c r="I7" s="127">
        <v>-0.010775028197284597</v>
      </c>
      <c r="J7" s="128">
        <v>0.04773110000028491</v>
      </c>
      <c r="K7" s="105">
        <v>0.002763026042339023</v>
      </c>
    </row>
    <row r="8" spans="1:11" s="17" customFormat="1" ht="14.25" collapsed="1">
      <c r="A8" s="18">
        <v>5</v>
      </c>
      <c r="B8" s="125" t="s">
        <v>51</v>
      </c>
      <c r="C8" s="126">
        <v>39413</v>
      </c>
      <c r="D8" s="126">
        <v>39589</v>
      </c>
      <c r="E8" s="127">
        <v>0.015295309907959798</v>
      </c>
      <c r="F8" s="127">
        <v>0.03093623010900237</v>
      </c>
      <c r="G8" s="127">
        <v>0.09183092518151348</v>
      </c>
      <c r="H8" s="127">
        <v>0.1929973092052315</v>
      </c>
      <c r="I8" s="127">
        <v>0.17823398322591055</v>
      </c>
      <c r="J8" s="128">
        <v>5.481960000000202</v>
      </c>
      <c r="K8" s="105">
        <v>0.12782959690215634</v>
      </c>
    </row>
    <row r="9" spans="1:11" s="17" customFormat="1" ht="14.25">
      <c r="A9" s="18">
        <v>6</v>
      </c>
      <c r="B9" s="163" t="s">
        <v>64</v>
      </c>
      <c r="C9" s="126">
        <v>39429</v>
      </c>
      <c r="D9" s="126">
        <v>39618</v>
      </c>
      <c r="E9" s="127">
        <v>0.00048348101845818725</v>
      </c>
      <c r="F9" s="127">
        <v>0.0022286956595025664</v>
      </c>
      <c r="G9" s="127">
        <v>0.016789393127665697</v>
      </c>
      <c r="H9" s="127">
        <v>-0.013745962903709996</v>
      </c>
      <c r="I9" s="127">
        <v>-0.012922501337614745</v>
      </c>
      <c r="J9" s="128">
        <v>0.07274250000001392</v>
      </c>
      <c r="K9" s="105">
        <v>0.0045530020325244</v>
      </c>
    </row>
    <row r="10" spans="1:11" s="17" customFormat="1" ht="14.25">
      <c r="A10" s="18">
        <v>7</v>
      </c>
      <c r="B10" s="163" t="s">
        <v>65</v>
      </c>
      <c r="C10" s="126">
        <v>39560</v>
      </c>
      <c r="D10" s="126">
        <v>39770</v>
      </c>
      <c r="E10" s="127">
        <v>-0.0375098761110334</v>
      </c>
      <c r="F10" s="127">
        <v>-0.03853774035866797</v>
      </c>
      <c r="G10" s="127">
        <v>-0.06146890366851898</v>
      </c>
      <c r="H10" s="127">
        <v>0.00501803622545971</v>
      </c>
      <c r="I10" s="127">
        <v>0.040574227636339444</v>
      </c>
      <c r="J10" s="128">
        <v>-0.05467300000004116</v>
      </c>
      <c r="K10" s="105">
        <v>-0.0037310729237944873</v>
      </c>
    </row>
    <row r="11" spans="1:11" s="17" customFormat="1" ht="14.25">
      <c r="A11" s="18">
        <v>8</v>
      </c>
      <c r="B11" s="163" t="s">
        <v>63</v>
      </c>
      <c r="C11" s="126">
        <v>39884</v>
      </c>
      <c r="D11" s="126">
        <v>40001</v>
      </c>
      <c r="E11" s="127">
        <v>-0.0031027346592361615</v>
      </c>
      <c r="F11" s="127">
        <v>-0.0059172481200245874</v>
      </c>
      <c r="G11" s="127">
        <v>-0.058505385416117606</v>
      </c>
      <c r="H11" s="127">
        <v>-0.06496061767732719</v>
      </c>
      <c r="I11" s="127">
        <v>-0.06375796520024457</v>
      </c>
      <c r="J11" s="128">
        <v>-0.5339917999999658</v>
      </c>
      <c r="K11" s="105">
        <v>-0.051614486876455756</v>
      </c>
    </row>
    <row r="12" spans="1:11" s="17" customFormat="1" ht="14.25">
      <c r="A12" s="18">
        <v>9</v>
      </c>
      <c r="B12" s="125" t="s">
        <v>90</v>
      </c>
      <c r="C12" s="126">
        <v>40031</v>
      </c>
      <c r="D12" s="126">
        <v>40129</v>
      </c>
      <c r="E12" s="127">
        <v>-0.0019387426806903862</v>
      </c>
      <c r="F12" s="127">
        <v>0.4876962622648151</v>
      </c>
      <c r="G12" s="127">
        <v>0.08727885000242175</v>
      </c>
      <c r="H12" s="127">
        <v>-0.07283431384623162</v>
      </c>
      <c r="I12" s="127" t="s">
        <v>38</v>
      </c>
      <c r="J12" s="128">
        <v>-0.8448913000000049</v>
      </c>
      <c r="K12" s="105">
        <v>-0.12415973533431435</v>
      </c>
    </row>
    <row r="13" spans="1:11" s="17" customFormat="1" ht="14.25">
      <c r="A13" s="18">
        <v>10</v>
      </c>
      <c r="B13" s="125" t="s">
        <v>53</v>
      </c>
      <c r="C13" s="126">
        <v>40253</v>
      </c>
      <c r="D13" s="126">
        <v>40366</v>
      </c>
      <c r="E13" s="127">
        <v>-0.025806451612930492</v>
      </c>
      <c r="F13" s="127">
        <v>-0.05031446540878104</v>
      </c>
      <c r="G13" s="127">
        <v>0.04861111111122152</v>
      </c>
      <c r="H13" s="127">
        <v>0.16153846153842477</v>
      </c>
      <c r="I13" s="127">
        <v>0.13533834586475968</v>
      </c>
      <c r="J13" s="128">
        <v>0.5100000000000673</v>
      </c>
      <c r="K13" s="105">
        <v>0.031212814359481422</v>
      </c>
    </row>
    <row r="14" spans="1:11" s="17" customFormat="1" ht="14.25">
      <c r="A14" s="18">
        <v>11</v>
      </c>
      <c r="B14" s="163" t="s">
        <v>59</v>
      </c>
      <c r="C14" s="126">
        <v>40114</v>
      </c>
      <c r="D14" s="126">
        <v>40401</v>
      </c>
      <c r="E14" s="127">
        <v>0.0011116411831104678</v>
      </c>
      <c r="F14" s="127">
        <v>0.0005907620584741924</v>
      </c>
      <c r="G14" s="127">
        <v>-0.028304045484348506</v>
      </c>
      <c r="H14" s="127">
        <v>0.09711489573300414</v>
      </c>
      <c r="I14" s="127">
        <v>0.10382047052791554</v>
      </c>
      <c r="J14" s="128">
        <v>0.06078239999995594</v>
      </c>
      <c r="K14" s="105">
        <v>0.004442326876465286</v>
      </c>
    </row>
    <row r="15" spans="1:11" s="17" customFormat="1" ht="14.25" collapsed="1">
      <c r="A15" s="18">
        <v>12</v>
      </c>
      <c r="B15" s="163" t="s">
        <v>56</v>
      </c>
      <c r="C15" s="126">
        <v>40226</v>
      </c>
      <c r="D15" s="126">
        <v>40430</v>
      </c>
      <c r="E15" s="127">
        <v>0.00698002254668828</v>
      </c>
      <c r="F15" s="127">
        <v>0.01270778967933639</v>
      </c>
      <c r="G15" s="127">
        <v>0.04273129412192844</v>
      </c>
      <c r="H15" s="127">
        <v>0.0792778829884897</v>
      </c>
      <c r="I15" s="127">
        <v>0.07340098050398258</v>
      </c>
      <c r="J15" s="128">
        <v>3.7074000000002165</v>
      </c>
      <c r="K15" s="105">
        <v>0.12419496574563804</v>
      </c>
    </row>
    <row r="16" spans="1:11" s="17" customFormat="1" ht="14.25" collapsed="1">
      <c r="A16" s="18">
        <v>13</v>
      </c>
      <c r="B16" s="163" t="s">
        <v>61</v>
      </c>
      <c r="C16" s="126">
        <v>40427</v>
      </c>
      <c r="D16" s="126">
        <v>40543</v>
      </c>
      <c r="E16" s="127">
        <v>0.0190195703095537</v>
      </c>
      <c r="F16" s="127">
        <v>0.033021643386827115</v>
      </c>
      <c r="G16" s="127">
        <v>0.1005204271820006</v>
      </c>
      <c r="H16" s="127">
        <v>0.30441884749365355</v>
      </c>
      <c r="I16" s="127">
        <v>0.31914786333804757</v>
      </c>
      <c r="J16" s="128">
        <v>3.826811499999777</v>
      </c>
      <c r="K16" s="105">
        <v>0.1295395067822167</v>
      </c>
    </row>
    <row r="17" spans="1:11" s="17" customFormat="1" ht="14.25" collapsed="1">
      <c r="A17" s="18">
        <v>14</v>
      </c>
      <c r="B17" s="125" t="s">
        <v>60</v>
      </c>
      <c r="C17" s="126">
        <v>40444</v>
      </c>
      <c r="D17" s="126">
        <v>40638</v>
      </c>
      <c r="E17" s="127">
        <v>0.005817160158503087</v>
      </c>
      <c r="F17" s="127">
        <v>0.008782162765117452</v>
      </c>
      <c r="G17" s="127">
        <v>0.03979126881331885</v>
      </c>
      <c r="H17" s="127">
        <v>0.06815814919131746</v>
      </c>
      <c r="I17" s="127">
        <v>0.06681015043650573</v>
      </c>
      <c r="J17" s="128">
        <v>0.7776727999999729</v>
      </c>
      <c r="K17" s="105">
        <v>0.046479763453574074</v>
      </c>
    </row>
    <row r="18" spans="1:11" s="17" customFormat="1" ht="14.25">
      <c r="A18" s="18">
        <v>15</v>
      </c>
      <c r="B18" s="172" t="s">
        <v>55</v>
      </c>
      <c r="C18" s="126">
        <v>40427</v>
      </c>
      <c r="D18" s="126">
        <v>40708</v>
      </c>
      <c r="E18" s="127">
        <v>0.020884797043859704</v>
      </c>
      <c r="F18" s="127">
        <v>0.036619027831208184</v>
      </c>
      <c r="G18" s="127">
        <v>0.09878364265494088</v>
      </c>
      <c r="H18" s="127">
        <v>0.542025324747986</v>
      </c>
      <c r="I18" s="127">
        <v>0.5325718080495669</v>
      </c>
      <c r="J18" s="128">
        <v>5.190874700000825</v>
      </c>
      <c r="K18" s="105">
        <v>0.15740743138318636</v>
      </c>
    </row>
    <row r="19" spans="1:11" s="17" customFormat="1" ht="14.25">
      <c r="A19" s="18">
        <v>16</v>
      </c>
      <c r="B19" s="163" t="s">
        <v>58</v>
      </c>
      <c r="C19" s="126">
        <v>41026</v>
      </c>
      <c r="D19" s="126">
        <v>41242</v>
      </c>
      <c r="E19" s="127">
        <v>0.011955732857084511</v>
      </c>
      <c r="F19" s="127">
        <v>0.035655589964691314</v>
      </c>
      <c r="G19" s="127">
        <v>0.0978447724267264</v>
      </c>
      <c r="H19" s="127">
        <v>0.14358644142601173</v>
      </c>
      <c r="I19" s="127">
        <v>0.12975150985287076</v>
      </c>
      <c r="J19" s="128">
        <v>2.0884129999998997</v>
      </c>
      <c r="K19" s="105">
        <v>0.10786835132681771</v>
      </c>
    </row>
    <row r="20" spans="1:12" s="17" customFormat="1" ht="15.75" thickBot="1">
      <c r="A20" s="124"/>
      <c r="B20" s="129" t="s">
        <v>91</v>
      </c>
      <c r="C20" s="130" t="s">
        <v>4</v>
      </c>
      <c r="D20" s="130" t="s">
        <v>4</v>
      </c>
      <c r="E20" s="131">
        <f>AVERAGE(E4:E19)</f>
        <v>-0.004136336680844427</v>
      </c>
      <c r="F20" s="131">
        <f>AVERAGE(F4:F19)</f>
        <v>0.030049339699610746</v>
      </c>
      <c r="G20" s="131">
        <f>AVERAGE(G4:G19)</f>
        <v>0.03174880524507872</v>
      </c>
      <c r="H20" s="131">
        <f>AVERAGE(H4:H19)</f>
        <v>0.10461120099022844</v>
      </c>
      <c r="I20" s="131">
        <f>AVERAGE(I4:I19)</f>
        <v>0.11627339309099903</v>
      </c>
      <c r="J20" s="130" t="s">
        <v>4</v>
      </c>
      <c r="K20" s="131">
        <f>AVERAGE(K4:K19)</f>
        <v>0.05190626457954624</v>
      </c>
      <c r="L20" s="132"/>
    </row>
    <row r="21" spans="1:11" s="17" customFormat="1" ht="14.25">
      <c r="A21" s="199" t="s">
        <v>89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1:11" s="17" customFormat="1" ht="15" collapsed="1" thickBot="1">
      <c r="A22" s="195"/>
      <c r="B22" s="195"/>
      <c r="C22" s="195"/>
      <c r="D22" s="195"/>
      <c r="E22" s="195"/>
      <c r="F22" s="195"/>
      <c r="G22" s="195"/>
      <c r="H22" s="195"/>
      <c r="I22" s="136"/>
      <c r="J22" s="136"/>
      <c r="K22" s="136"/>
    </row>
    <row r="23" spans="5:10" s="17" customFormat="1" ht="14.25" collapsed="1">
      <c r="E23" s="88"/>
      <c r="J23" s="16"/>
    </row>
    <row r="24" spans="5:10" s="17" customFormat="1" ht="14.25" collapsed="1">
      <c r="E24" s="89"/>
      <c r="J24" s="16"/>
    </row>
    <row r="25" spans="5:10" s="17" customFormat="1" ht="14.25">
      <c r="E25" s="88"/>
      <c r="F25" s="88"/>
      <c r="J25" s="16"/>
    </row>
    <row r="26" spans="5:10" s="17" customFormat="1" ht="14.25" collapsed="1">
      <c r="E26" s="89"/>
      <c r="I26" s="89"/>
      <c r="J26" s="16"/>
    </row>
    <row r="27" s="17" customFormat="1" ht="14.25" collapsed="1"/>
    <row r="28" s="17" customFormat="1" ht="14.25" collapsed="1"/>
    <row r="29" s="17" customFormat="1" ht="14.25" collapsed="1"/>
    <row r="30" s="17" customFormat="1" ht="14.25" collapsed="1"/>
    <row r="31" s="17" customFormat="1" ht="14.25" collapsed="1"/>
    <row r="32" s="17" customFormat="1" ht="14.25" collapsed="1"/>
    <row r="33" s="17" customFormat="1" ht="14.25" collapsed="1"/>
    <row r="34" s="17" customFormat="1" ht="14.25" collapsed="1"/>
    <row r="35" s="17" customFormat="1" ht="14.25" collapsed="1"/>
    <row r="36" s="17" customFormat="1" ht="14.25" collapsed="1"/>
    <row r="37" s="17" customFormat="1" ht="14.25" collapsed="1"/>
    <row r="38" s="17" customFormat="1" ht="14.25" collapsed="1"/>
    <row r="39" s="17" customFormat="1" ht="14.25" collapsed="1"/>
    <row r="40" s="17" customFormat="1" ht="14.25"/>
    <row r="41" s="17" customFormat="1" ht="14.25"/>
    <row r="42" spans="3:8" s="24" customFormat="1" ht="14.25">
      <c r="C42" s="25"/>
      <c r="D42" s="25"/>
      <c r="E42" s="26"/>
      <c r="F42" s="26"/>
      <c r="G42" s="26"/>
      <c r="H42" s="26"/>
    </row>
    <row r="43" spans="3:8" s="24" customFormat="1" ht="14.25">
      <c r="C43" s="25"/>
      <c r="D43" s="25"/>
      <c r="E43" s="26"/>
      <c r="F43" s="26"/>
      <c r="G43" s="26"/>
      <c r="H43" s="26"/>
    </row>
    <row r="44" spans="3:8" s="24" customFormat="1" ht="14.25">
      <c r="C44" s="25"/>
      <c r="D44" s="25"/>
      <c r="E44" s="26"/>
      <c r="F44" s="26"/>
      <c r="G44" s="26"/>
      <c r="H44" s="26"/>
    </row>
    <row r="45" spans="3:8" s="24" customFormat="1" ht="14.25">
      <c r="C45" s="25"/>
      <c r="D45" s="25"/>
      <c r="E45" s="26"/>
      <c r="F45" s="26"/>
      <c r="G45" s="26"/>
      <c r="H45" s="26"/>
    </row>
    <row r="46" spans="3:8" s="24" customFormat="1" ht="14.25">
      <c r="C46" s="25"/>
      <c r="D46" s="25"/>
      <c r="E46" s="26"/>
      <c r="F46" s="26"/>
      <c r="G46" s="26"/>
      <c r="H46" s="26"/>
    </row>
    <row r="47" spans="3:8" s="24" customFormat="1" ht="14.25">
      <c r="C47" s="25"/>
      <c r="D47" s="25"/>
      <c r="E47" s="26"/>
      <c r="F47" s="26"/>
      <c r="G47" s="26"/>
      <c r="H47" s="26"/>
    </row>
    <row r="48" spans="3:8" s="24" customFormat="1" ht="14.25">
      <c r="C48" s="25"/>
      <c r="D48" s="25"/>
      <c r="E48" s="26"/>
      <c r="F48" s="26"/>
      <c r="G48" s="26"/>
      <c r="H48" s="26"/>
    </row>
    <row r="49" spans="3:8" s="24" customFormat="1" ht="14.25">
      <c r="C49" s="25"/>
      <c r="D49" s="25"/>
      <c r="E49" s="26"/>
      <c r="F49" s="26"/>
      <c r="G49" s="26"/>
      <c r="H49" s="26"/>
    </row>
    <row r="50" spans="3:8" s="24" customFormat="1" ht="14.25">
      <c r="C50" s="25"/>
      <c r="D50" s="25"/>
      <c r="E50" s="26"/>
      <c r="F50" s="26"/>
      <c r="G50" s="26"/>
      <c r="H50" s="26"/>
    </row>
    <row r="51" spans="3:8" s="24" customFormat="1" ht="14.25">
      <c r="C51" s="25"/>
      <c r="D51" s="25"/>
      <c r="E51" s="26"/>
      <c r="F51" s="26"/>
      <c r="G51" s="26"/>
      <c r="H51" s="26"/>
    </row>
    <row r="52" spans="3:8" s="24" customFormat="1" ht="14.25">
      <c r="C52" s="25"/>
      <c r="D52" s="25"/>
      <c r="E52" s="26"/>
      <c r="F52" s="26"/>
      <c r="G52" s="26"/>
      <c r="H52" s="26"/>
    </row>
    <row r="53" spans="3:8" s="24" customFormat="1" ht="14.25">
      <c r="C53" s="25"/>
      <c r="D53" s="25"/>
      <c r="E53" s="26"/>
      <c r="F53" s="26"/>
      <c r="G53" s="26"/>
      <c r="H53" s="26"/>
    </row>
    <row r="54" spans="3:8" s="24" customFormat="1" ht="14.25">
      <c r="C54" s="25"/>
      <c r="D54" s="25"/>
      <c r="E54" s="26"/>
      <c r="F54" s="26"/>
      <c r="G54" s="26"/>
      <c r="H54" s="26"/>
    </row>
    <row r="55" spans="3:8" s="24" customFormat="1" ht="14.25">
      <c r="C55" s="25"/>
      <c r="D55" s="25"/>
      <c r="E55" s="26"/>
      <c r="F55" s="26"/>
      <c r="G55" s="26"/>
      <c r="H55" s="26"/>
    </row>
    <row r="56" spans="3:8" s="24" customFormat="1" ht="14.25">
      <c r="C56" s="25"/>
      <c r="D56" s="25"/>
      <c r="E56" s="26"/>
      <c r="F56" s="26"/>
      <c r="G56" s="26"/>
      <c r="H56" s="26"/>
    </row>
    <row r="57" spans="3:8" s="24" customFormat="1" ht="14.25">
      <c r="C57" s="25"/>
      <c r="D57" s="25"/>
      <c r="E57" s="26"/>
      <c r="F57" s="26"/>
      <c r="G57" s="26"/>
      <c r="H57" s="26"/>
    </row>
    <row r="58" spans="3:8" s="24" customFormat="1" ht="14.25">
      <c r="C58" s="25"/>
      <c r="D58" s="25"/>
      <c r="E58" s="26"/>
      <c r="F58" s="26"/>
      <c r="G58" s="26"/>
      <c r="H58" s="26"/>
    </row>
    <row r="59" spans="3:8" s="24" customFormat="1" ht="14.25">
      <c r="C59" s="25"/>
      <c r="D59" s="25"/>
      <c r="E59" s="26"/>
      <c r="F59" s="26"/>
      <c r="G59" s="26"/>
      <c r="H59" s="26"/>
    </row>
    <row r="60" spans="3:8" s="24" customFormat="1" ht="14.25">
      <c r="C60" s="25"/>
      <c r="D60" s="25"/>
      <c r="E60" s="26"/>
      <c r="F60" s="26"/>
      <c r="G60" s="26"/>
      <c r="H60" s="26"/>
    </row>
    <row r="61" spans="3:8" s="24" customFormat="1" ht="14.25">
      <c r="C61" s="25"/>
      <c r="D61" s="25"/>
      <c r="E61" s="26"/>
      <c r="F61" s="26"/>
      <c r="G61" s="26"/>
      <c r="H61" s="26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4" customWidth="1"/>
    <col min="2" max="2" width="61.875" style="24" bestFit="1" customWidth="1"/>
    <col min="3" max="3" width="24.75390625" style="24" customWidth="1"/>
    <col min="4" max="4" width="24.75390625" style="34" customWidth="1"/>
    <col min="5" max="7" width="24.75390625" style="24" customWidth="1"/>
    <col min="8" max="16384" width="9.125" style="24" customWidth="1"/>
  </cols>
  <sheetData>
    <row r="1" spans="1:7" ht="16.5" thickBot="1">
      <c r="A1" s="201" t="s">
        <v>92</v>
      </c>
      <c r="B1" s="201"/>
      <c r="C1" s="201"/>
      <c r="D1" s="201"/>
      <c r="E1" s="201"/>
      <c r="F1" s="201"/>
      <c r="G1" s="201"/>
    </row>
    <row r="2" spans="1:7" ht="15.75" customHeight="1" thickBot="1">
      <c r="A2" s="203" t="s">
        <v>93</v>
      </c>
      <c r="B2" s="166"/>
      <c r="C2" s="202" t="s">
        <v>94</v>
      </c>
      <c r="D2" s="197"/>
      <c r="E2" s="202" t="s">
        <v>95</v>
      </c>
      <c r="F2" s="197"/>
      <c r="G2" s="173"/>
    </row>
    <row r="3" spans="1:7" ht="45.75" thickBot="1">
      <c r="A3" s="204"/>
      <c r="B3" s="174" t="s">
        <v>79</v>
      </c>
      <c r="C3" s="169" t="s">
        <v>96</v>
      </c>
      <c r="D3" s="169" t="s">
        <v>97</v>
      </c>
      <c r="E3" s="169" t="s">
        <v>98</v>
      </c>
      <c r="F3" s="169" t="s">
        <v>97</v>
      </c>
      <c r="G3" s="160" t="s">
        <v>99</v>
      </c>
    </row>
    <row r="4" spans="1:8" ht="15" customHeight="1">
      <c r="A4" s="18">
        <v>1</v>
      </c>
      <c r="B4" s="30" t="s">
        <v>51</v>
      </c>
      <c r="C4" s="31">
        <v>1510.738599999994</v>
      </c>
      <c r="D4" s="80">
        <v>0.02108654184294773</v>
      </c>
      <c r="E4" s="32">
        <v>64</v>
      </c>
      <c r="F4" s="80">
        <v>0.0057030832293708785</v>
      </c>
      <c r="G4" s="33">
        <v>420.0067108565987</v>
      </c>
      <c r="H4" s="43"/>
    </row>
    <row r="5" spans="1:8" ht="14.25" customHeight="1">
      <c r="A5" s="18">
        <v>2</v>
      </c>
      <c r="B5" s="30" t="s">
        <v>60</v>
      </c>
      <c r="C5" s="31">
        <v>126.06836000000033</v>
      </c>
      <c r="D5" s="80">
        <v>0.05210385665761952</v>
      </c>
      <c r="E5" s="32">
        <v>63</v>
      </c>
      <c r="F5" s="80">
        <v>0.04601899196493791</v>
      </c>
      <c r="G5" s="33">
        <v>111.52294431589887</v>
      </c>
      <c r="H5" s="43"/>
    </row>
    <row r="6" spans="1:7" ht="14.25">
      <c r="A6" s="18">
        <v>3</v>
      </c>
      <c r="B6" s="172" t="s">
        <v>52</v>
      </c>
      <c r="C6" s="31">
        <v>230.48004999999702</v>
      </c>
      <c r="D6" s="80">
        <v>0.009667438882680951</v>
      </c>
      <c r="E6" s="32">
        <v>9</v>
      </c>
      <c r="F6" s="80">
        <v>0.00020241093918675783</v>
      </c>
      <c r="G6" s="33">
        <v>4.845139883500225</v>
      </c>
    </row>
    <row r="7" spans="1:7" ht="14.25">
      <c r="A7" s="18">
        <v>4</v>
      </c>
      <c r="B7" s="163" t="s">
        <v>58</v>
      </c>
      <c r="C7" s="31">
        <v>58.3358239000002</v>
      </c>
      <c r="D7" s="80">
        <v>0.012987116474925888</v>
      </c>
      <c r="E7" s="32">
        <v>15</v>
      </c>
      <c r="F7" s="80">
        <v>0.0010191602119853241</v>
      </c>
      <c r="G7" s="33">
        <v>4.561727282918932</v>
      </c>
    </row>
    <row r="8" spans="1:7" ht="14.25">
      <c r="A8" s="18">
        <v>5</v>
      </c>
      <c r="B8" s="172" t="s">
        <v>55</v>
      </c>
      <c r="C8" s="31">
        <v>137.41541999999993</v>
      </c>
      <c r="D8" s="80">
        <v>0.020884806552796502</v>
      </c>
      <c r="E8" s="32">
        <v>0</v>
      </c>
      <c r="F8" s="80">
        <v>0</v>
      </c>
      <c r="G8" s="33">
        <v>0</v>
      </c>
    </row>
    <row r="9" spans="1:7" ht="14.25">
      <c r="A9" s="18">
        <v>6</v>
      </c>
      <c r="B9" s="163" t="s">
        <v>54</v>
      </c>
      <c r="C9" s="31">
        <v>104.76141999999992</v>
      </c>
      <c r="D9" s="80">
        <v>0.011981870815097965</v>
      </c>
      <c r="E9" s="32">
        <v>0</v>
      </c>
      <c r="F9" s="80">
        <v>0</v>
      </c>
      <c r="G9" s="33">
        <v>0</v>
      </c>
    </row>
    <row r="10" spans="1:7" ht="14.25">
      <c r="A10" s="18">
        <v>7</v>
      </c>
      <c r="B10" s="163" t="s">
        <v>56</v>
      </c>
      <c r="C10" s="31">
        <v>40.98429000000004</v>
      </c>
      <c r="D10" s="80">
        <v>0.006980193778986173</v>
      </c>
      <c r="E10" s="32">
        <v>0</v>
      </c>
      <c r="F10" s="80">
        <v>0</v>
      </c>
      <c r="G10" s="33">
        <v>0</v>
      </c>
    </row>
    <row r="11" spans="1:7" ht="14.25">
      <c r="A11" s="18">
        <v>8</v>
      </c>
      <c r="B11" s="172" t="s">
        <v>57</v>
      </c>
      <c r="C11" s="31">
        <v>40.02788999999967</v>
      </c>
      <c r="D11" s="80">
        <v>0.008777497497535706</v>
      </c>
      <c r="E11" s="32">
        <v>0</v>
      </c>
      <c r="F11" s="80">
        <v>0</v>
      </c>
      <c r="G11" s="33">
        <v>0</v>
      </c>
    </row>
    <row r="12" spans="1:7" ht="14.25">
      <c r="A12" s="18">
        <v>9</v>
      </c>
      <c r="B12" s="163" t="s">
        <v>61</v>
      </c>
      <c r="C12" s="31">
        <v>32.973070000000064</v>
      </c>
      <c r="D12" s="80">
        <v>0.0190195606591759</v>
      </c>
      <c r="E12" s="32">
        <v>0</v>
      </c>
      <c r="F12" s="80">
        <v>0</v>
      </c>
      <c r="G12" s="33">
        <v>0</v>
      </c>
    </row>
    <row r="13" spans="1:7" ht="14.25">
      <c r="A13" s="18">
        <v>10</v>
      </c>
      <c r="B13" s="175" t="s">
        <v>59</v>
      </c>
      <c r="C13" s="31">
        <v>3.0223800000003536</v>
      </c>
      <c r="D13" s="80">
        <v>0.0011116001651318107</v>
      </c>
      <c r="E13" s="32">
        <v>0</v>
      </c>
      <c r="F13" s="80">
        <v>0</v>
      </c>
      <c r="G13" s="33">
        <v>0</v>
      </c>
    </row>
    <row r="14" spans="1:7" ht="14.25">
      <c r="A14" s="18">
        <v>11</v>
      </c>
      <c r="B14" s="163" t="s">
        <v>64</v>
      </c>
      <c r="C14" s="31">
        <v>0.494</v>
      </c>
      <c r="D14" s="80">
        <v>0.00048344655030270196</v>
      </c>
      <c r="E14" s="32">
        <v>0</v>
      </c>
      <c r="F14" s="80">
        <v>0</v>
      </c>
      <c r="G14" s="33">
        <v>0</v>
      </c>
    </row>
    <row r="15" spans="1:7" ht="14.25">
      <c r="A15" s="18">
        <v>12</v>
      </c>
      <c r="B15" s="30" t="s">
        <v>12</v>
      </c>
      <c r="C15" s="31">
        <v>-0.668289999999979</v>
      </c>
      <c r="D15" s="80">
        <v>-0.0019398969537326898</v>
      </c>
      <c r="E15" s="32">
        <v>0</v>
      </c>
      <c r="F15" s="80">
        <v>0</v>
      </c>
      <c r="G15" s="33">
        <v>0</v>
      </c>
    </row>
    <row r="16" spans="1:8" ht="14.25">
      <c r="A16" s="18">
        <v>13</v>
      </c>
      <c r="B16" s="175" t="s">
        <v>63</v>
      </c>
      <c r="C16" s="31">
        <v>-4.532449999999954</v>
      </c>
      <c r="D16" s="80">
        <v>-0.003102700421033359</v>
      </c>
      <c r="E16" s="32">
        <v>0</v>
      </c>
      <c r="F16" s="80">
        <v>0</v>
      </c>
      <c r="G16" s="33">
        <v>0</v>
      </c>
      <c r="H16" s="43"/>
    </row>
    <row r="17" spans="1:7" ht="14.25">
      <c r="A17" s="18">
        <v>14</v>
      </c>
      <c r="B17" s="163" t="s">
        <v>65</v>
      </c>
      <c r="C17" s="31">
        <v>-29.033869999999997</v>
      </c>
      <c r="D17" s="80">
        <v>-0.0375092171491348</v>
      </c>
      <c r="E17" s="32">
        <v>0</v>
      </c>
      <c r="F17" s="80">
        <v>0</v>
      </c>
      <c r="G17" s="33">
        <v>0</v>
      </c>
    </row>
    <row r="18" spans="1:7" ht="14.25">
      <c r="A18" s="18">
        <v>15</v>
      </c>
      <c r="B18" s="163" t="s">
        <v>62</v>
      </c>
      <c r="C18" s="31">
        <v>-185.0496699999999</v>
      </c>
      <c r="D18" s="80">
        <v>-0.10959379515958664</v>
      </c>
      <c r="E18" s="32">
        <v>0</v>
      </c>
      <c r="F18" s="80">
        <v>0</v>
      </c>
      <c r="G18" s="33">
        <v>0</v>
      </c>
    </row>
    <row r="19" spans="1:7" ht="14.25">
      <c r="A19" s="18">
        <v>16</v>
      </c>
      <c r="B19" s="30" t="s">
        <v>53</v>
      </c>
      <c r="C19" s="31">
        <v>-289.5291500000004</v>
      </c>
      <c r="D19" s="80">
        <v>-0.02815324258366515</v>
      </c>
      <c r="E19" s="32">
        <v>-10256</v>
      </c>
      <c r="F19" s="80">
        <v>-0.0015443066641289604</v>
      </c>
      <c r="G19" s="33">
        <v>-15.584608184536302</v>
      </c>
    </row>
    <row r="20" spans="1:8" ht="15.75" thickBot="1">
      <c r="A20" s="75"/>
      <c r="B20" s="76" t="s">
        <v>49</v>
      </c>
      <c r="C20" s="77">
        <v>1776.4878738999912</v>
      </c>
      <c r="D20" s="81">
        <v>0.011988873650678357</v>
      </c>
      <c r="E20" s="78">
        <v>-10105</v>
      </c>
      <c r="F20" s="81">
        <v>-0.0014943827918087414</v>
      </c>
      <c r="G20" s="79">
        <v>525.3519141543804</v>
      </c>
      <c r="H20" s="43"/>
    </row>
    <row r="21" spans="1:8" ht="15" customHeight="1" thickBot="1">
      <c r="A21" s="200"/>
      <c r="B21" s="200"/>
      <c r="C21" s="200"/>
      <c r="D21" s="200"/>
      <c r="E21" s="200"/>
      <c r="F21" s="200"/>
      <c r="G21" s="200"/>
      <c r="H21" s="135"/>
    </row>
    <row r="43" spans="2:5" ht="15">
      <c r="B43" s="49"/>
      <c r="C43" s="50"/>
      <c r="D43" s="51"/>
      <c r="E43" s="52"/>
    </row>
    <row r="44" spans="2:5" ht="15">
      <c r="B44" s="49"/>
      <c r="C44" s="50"/>
      <c r="D44" s="51"/>
      <c r="E44" s="52"/>
    </row>
    <row r="45" spans="2:5" ht="15">
      <c r="B45" s="49"/>
      <c r="C45" s="50"/>
      <c r="D45" s="51"/>
      <c r="E45" s="52"/>
    </row>
    <row r="46" spans="2:5" ht="15">
      <c r="B46" s="49"/>
      <c r="C46" s="50"/>
      <c r="D46" s="51"/>
      <c r="E46" s="52"/>
    </row>
    <row r="47" spans="2:5" ht="15">
      <c r="B47" s="49"/>
      <c r="C47" s="50"/>
      <c r="D47" s="51"/>
      <c r="E47" s="52"/>
    </row>
    <row r="48" spans="2:5" ht="15">
      <c r="B48" s="49"/>
      <c r="C48" s="50"/>
      <c r="D48" s="51"/>
      <c r="E48" s="52"/>
    </row>
    <row r="49" spans="2:5" ht="15.75" thickBot="1">
      <c r="B49" s="66"/>
      <c r="C49" s="66"/>
      <c r="D49" s="66"/>
      <c r="E49" s="66"/>
    </row>
    <row r="52" ht="14.25" customHeight="1"/>
    <row r="53" ht="14.25">
      <c r="F53" s="43"/>
    </row>
    <row r="55" ht="14.25">
      <c r="F55"/>
    </row>
    <row r="56" ht="14.25">
      <c r="F56"/>
    </row>
    <row r="57" spans="2:6" ht="30.75" thickBot="1">
      <c r="B57" s="35" t="s">
        <v>79</v>
      </c>
      <c r="C57" s="169" t="s">
        <v>100</v>
      </c>
      <c r="D57" s="169" t="s">
        <v>101</v>
      </c>
      <c r="E57" s="176" t="s">
        <v>102</v>
      </c>
      <c r="F57"/>
    </row>
    <row r="58" spans="2:5" ht="14.25">
      <c r="B58" s="30" t="str">
        <f aca="true" t="shared" si="0" ref="B58:D62">B4</f>
        <v>ОТP Klasychnyi</v>
      </c>
      <c r="C58" s="31">
        <f t="shared" si="0"/>
        <v>1510.738599999994</v>
      </c>
      <c r="D58" s="80">
        <f t="shared" si="0"/>
        <v>0.02108654184294773</v>
      </c>
      <c r="E58" s="33">
        <f>G4</f>
        <v>420.0067108565987</v>
      </c>
    </row>
    <row r="59" spans="2:5" ht="14.25">
      <c r="B59" s="30" t="str">
        <f t="shared" si="0"/>
        <v>VSI</v>
      </c>
      <c r="C59" s="31">
        <f t="shared" si="0"/>
        <v>126.06836000000033</v>
      </c>
      <c r="D59" s="80">
        <f t="shared" si="0"/>
        <v>0.05210385665761952</v>
      </c>
      <c r="E59" s="33">
        <f>G5</f>
        <v>111.52294431589887</v>
      </c>
    </row>
    <row r="60" spans="2:5" ht="14.25">
      <c r="B60" s="30" t="str">
        <f t="shared" si="0"/>
        <v>КІNТО-Кlasychnyi</v>
      </c>
      <c r="C60" s="31">
        <f t="shared" si="0"/>
        <v>230.48004999999702</v>
      </c>
      <c r="D60" s="80">
        <f t="shared" si="0"/>
        <v>0.009667438882680951</v>
      </c>
      <c r="E60" s="33">
        <f>G6</f>
        <v>4.845139883500225</v>
      </c>
    </row>
    <row r="61" spans="2:5" ht="14.25">
      <c r="B61" s="30" t="str">
        <f t="shared" si="0"/>
        <v>KINTO-Kaznacheiskyi</v>
      </c>
      <c r="C61" s="31">
        <f t="shared" si="0"/>
        <v>58.3358239000002</v>
      </c>
      <c r="D61" s="80">
        <f t="shared" si="0"/>
        <v>0.012987116474925888</v>
      </c>
      <c r="E61" s="33">
        <f>G7</f>
        <v>4.561727282918932</v>
      </c>
    </row>
    <row r="62" spans="2:5" ht="14.25">
      <c r="B62" s="107" t="str">
        <f t="shared" si="0"/>
        <v>UNIVER.UA/Мykhailo Hrushevskyi: Fond Derzhavnykh Paperiv</v>
      </c>
      <c r="C62" s="108">
        <f t="shared" si="0"/>
        <v>137.41541999999993</v>
      </c>
      <c r="D62" s="109">
        <f t="shared" si="0"/>
        <v>0.020884806552796502</v>
      </c>
      <c r="E62" s="110">
        <f>G8</f>
        <v>0</v>
      </c>
    </row>
    <row r="63" spans="2:5" ht="14.25">
      <c r="B63" s="106" t="str">
        <f>B14</f>
        <v>ТАSK Resurs</v>
      </c>
      <c r="C63" s="31">
        <f aca="true" t="shared" si="1" ref="C63:D67">C15</f>
        <v>-0.668289999999979</v>
      </c>
      <c r="D63" s="80">
        <f t="shared" si="1"/>
        <v>-0.0019398969537326898</v>
      </c>
      <c r="E63" s="33">
        <f>G15</f>
        <v>0</v>
      </c>
    </row>
    <row r="64" spans="2:5" ht="14.25">
      <c r="B64" s="106" t="str">
        <f>B15</f>
        <v>Аргентум</v>
      </c>
      <c r="C64" s="31">
        <f t="shared" si="1"/>
        <v>-4.532449999999954</v>
      </c>
      <c r="D64" s="80">
        <f t="shared" si="1"/>
        <v>-0.003102700421033359</v>
      </c>
      <c r="E64" s="33">
        <f>G16</f>
        <v>0</v>
      </c>
    </row>
    <row r="65" spans="2:5" ht="14.25">
      <c r="B65" s="106" t="str">
        <f>B16</f>
        <v>КІNTO-Ekviti</v>
      </c>
      <c r="C65" s="31">
        <f t="shared" si="1"/>
        <v>-29.033869999999997</v>
      </c>
      <c r="D65" s="80">
        <f t="shared" si="1"/>
        <v>-0.0375092171491348</v>
      </c>
      <c r="E65" s="33">
        <f>G17</f>
        <v>0</v>
      </c>
    </row>
    <row r="66" spans="2:5" ht="14.25">
      <c r="B66" s="106" t="str">
        <f>B17</f>
        <v>Nadbannia</v>
      </c>
      <c r="C66" s="31">
        <f t="shared" si="1"/>
        <v>-185.0496699999999</v>
      </c>
      <c r="D66" s="80">
        <f t="shared" si="1"/>
        <v>-0.10959379515958664</v>
      </c>
      <c r="E66" s="33">
        <f>G18</f>
        <v>0</v>
      </c>
    </row>
    <row r="67" spans="2:5" ht="14.25">
      <c r="B67" s="106" t="str">
        <f>B19</f>
        <v>ОТP Fond Aktsii</v>
      </c>
      <c r="C67" s="31">
        <f t="shared" si="1"/>
        <v>-289.5291500000004</v>
      </c>
      <c r="D67" s="80">
        <f t="shared" si="1"/>
        <v>-0.02815324258366515</v>
      </c>
      <c r="E67" s="33">
        <f>G19</f>
        <v>-15.584608184536302</v>
      </c>
    </row>
    <row r="68" spans="2:5" ht="14.25">
      <c r="B68" s="114" t="s">
        <v>50</v>
      </c>
      <c r="C68" s="115">
        <f>C20-SUM(C58:C67)</f>
        <v>222.26305000000025</v>
      </c>
      <c r="D68" s="116"/>
      <c r="E68" s="115">
        <f>G20-SUM(E58:E67)</f>
        <v>0</v>
      </c>
    </row>
    <row r="69" spans="2:5" ht="15">
      <c r="B69" s="112" t="s">
        <v>49</v>
      </c>
      <c r="C69" s="113">
        <f>SUM(C58:C68)</f>
        <v>1776.4878738999912</v>
      </c>
      <c r="D69" s="113"/>
      <c r="E69" s="113">
        <f>SUM(E58:E68)</f>
        <v>525.3519141543804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80" zoomScaleNormal="80" workbookViewId="0" topLeftCell="A1">
      <selection activeCell="Y36" sqref="Y36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55" t="s">
        <v>79</v>
      </c>
      <c r="B1" s="56" t="s">
        <v>103</v>
      </c>
      <c r="C1" s="10"/>
    </row>
    <row r="2" spans="1:3" ht="14.25">
      <c r="A2" s="177" t="s">
        <v>62</v>
      </c>
      <c r="B2" s="150">
        <v>-0.10959381347843444</v>
      </c>
      <c r="C2" s="10"/>
    </row>
    <row r="3" spans="1:3" ht="14.25">
      <c r="A3" s="178" t="s">
        <v>65</v>
      </c>
      <c r="B3" s="121">
        <v>-0.0375098761110334</v>
      </c>
      <c r="C3" s="10"/>
    </row>
    <row r="4" spans="1:3" ht="14.25">
      <c r="A4" s="117" t="s">
        <v>53</v>
      </c>
      <c r="B4" s="121">
        <v>-0.025806451612930492</v>
      </c>
      <c r="C4" s="10"/>
    </row>
    <row r="5" spans="1:3" ht="14.25">
      <c r="A5" s="179" t="s">
        <v>63</v>
      </c>
      <c r="B5" s="122">
        <v>-0.0031027346592361615</v>
      </c>
      <c r="C5" s="10"/>
    </row>
    <row r="6" spans="1:3" ht="14.25">
      <c r="A6" s="117" t="s">
        <v>90</v>
      </c>
      <c r="B6" s="122">
        <v>-0.0019387426806903862</v>
      </c>
      <c r="C6" s="10"/>
    </row>
    <row r="7" spans="1:3" ht="14.25">
      <c r="A7" s="163" t="s">
        <v>64</v>
      </c>
      <c r="B7" s="122">
        <v>0.00048348101845818725</v>
      </c>
      <c r="C7" s="10"/>
    </row>
    <row r="8" spans="1:3" ht="14.25">
      <c r="A8" s="180" t="s">
        <v>59</v>
      </c>
      <c r="B8" s="122">
        <v>0.0011116411831104678</v>
      </c>
      <c r="C8" s="10"/>
    </row>
    <row r="9" spans="1:3" ht="14.25">
      <c r="A9" s="117" t="s">
        <v>60</v>
      </c>
      <c r="B9" s="152">
        <v>0.005817160158503087</v>
      </c>
      <c r="C9" s="10"/>
    </row>
    <row r="10" spans="1:3" ht="14.25">
      <c r="A10" s="177" t="s">
        <v>56</v>
      </c>
      <c r="B10" s="122">
        <v>0.00698002254668828</v>
      </c>
      <c r="C10" s="10"/>
    </row>
    <row r="11" spans="1:3" ht="14.25">
      <c r="A11" s="177" t="s">
        <v>57</v>
      </c>
      <c r="B11" s="152">
        <v>0.008777409051082596</v>
      </c>
      <c r="C11" s="10"/>
    </row>
    <row r="12" spans="1:3" ht="14.25">
      <c r="A12" s="172" t="s">
        <v>52</v>
      </c>
      <c r="B12" s="121">
        <v>0.009463179948929756</v>
      </c>
      <c r="C12" s="10"/>
    </row>
    <row r="13" spans="1:3" ht="14.25">
      <c r="A13" s="117" t="s">
        <v>58</v>
      </c>
      <c r="B13" s="121">
        <v>0.011955732857084511</v>
      </c>
      <c r="C13" s="10"/>
    </row>
    <row r="14" spans="1:3" ht="14.25">
      <c r="A14" s="177" t="s">
        <v>54</v>
      </c>
      <c r="B14" s="121">
        <v>0.011981927623583966</v>
      </c>
      <c r="C14" s="10"/>
    </row>
    <row r="15" spans="1:3" ht="14.25">
      <c r="A15" s="30" t="s">
        <v>51</v>
      </c>
      <c r="B15" s="121">
        <v>0.015295309907959798</v>
      </c>
      <c r="C15" s="10"/>
    </row>
    <row r="16" spans="1:3" ht="14.25">
      <c r="A16" s="177" t="s">
        <v>61</v>
      </c>
      <c r="B16" s="121">
        <v>0.0190195703095537</v>
      </c>
      <c r="C16" s="10"/>
    </row>
    <row r="17" spans="1:3" ht="14.25">
      <c r="A17" s="164" t="s">
        <v>55</v>
      </c>
      <c r="B17" s="121">
        <v>0.020884797043859704</v>
      </c>
      <c r="C17" s="10"/>
    </row>
    <row r="18" spans="1:3" ht="14.25">
      <c r="A18" s="181" t="s">
        <v>104</v>
      </c>
      <c r="B18" s="121">
        <v>-0.00413633668084443</v>
      </c>
      <c r="C18" s="10"/>
    </row>
    <row r="19" spans="1:3" ht="14.25">
      <c r="A19" s="181" t="s">
        <v>19</v>
      </c>
      <c r="B19" s="121">
        <v>-0.11852998105277135</v>
      </c>
      <c r="C19" s="10"/>
    </row>
    <row r="20" spans="1:3" ht="14.25">
      <c r="A20" s="181" t="s">
        <v>18</v>
      </c>
      <c r="B20" s="121">
        <v>0</v>
      </c>
      <c r="C20" s="47"/>
    </row>
    <row r="21" spans="1:3" ht="14.25">
      <c r="A21" s="181" t="s">
        <v>105</v>
      </c>
      <c r="B21" s="121">
        <v>0.03620439660295127</v>
      </c>
      <c r="C21" s="9"/>
    </row>
    <row r="22" spans="1:3" ht="14.25">
      <c r="A22" s="181" t="s">
        <v>106</v>
      </c>
      <c r="B22" s="121">
        <v>0.00026395536055945357</v>
      </c>
      <c r="C22" s="61"/>
    </row>
    <row r="23" spans="1:3" ht="14.25">
      <c r="A23" s="181" t="s">
        <v>107</v>
      </c>
      <c r="B23" s="121">
        <v>0.012328767123287671</v>
      </c>
      <c r="C23" s="10"/>
    </row>
    <row r="24" spans="1:3" ht="15" thickBot="1">
      <c r="A24" s="182" t="s">
        <v>108</v>
      </c>
      <c r="B24" s="123">
        <v>0.02197853670087624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5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26" customWidth="1"/>
    <col min="2" max="2" width="35.875" style="24" customWidth="1"/>
    <col min="3" max="4" width="12.75390625" style="26" customWidth="1"/>
    <col min="5" max="5" width="16.75390625" style="34" customWidth="1"/>
    <col min="6" max="6" width="14.75390625" style="37" customWidth="1"/>
    <col min="7" max="7" width="14.75390625" style="34" customWidth="1"/>
    <col min="8" max="8" width="12.75390625" style="37" customWidth="1"/>
    <col min="9" max="9" width="39.125" style="24" bestFit="1" customWidth="1"/>
    <col min="10" max="10" width="28.375" style="24" bestFit="1" customWidth="1"/>
    <col min="11" max="20" width="4.75390625" style="24" customWidth="1"/>
    <col min="21" max="16384" width="9.125" style="24" customWidth="1"/>
  </cols>
  <sheetData>
    <row r="1" spans="1:13" s="36" customFormat="1" ht="16.5" thickBot="1">
      <c r="A1" s="205" t="s">
        <v>109</v>
      </c>
      <c r="B1" s="206"/>
      <c r="C1" s="206"/>
      <c r="D1" s="206"/>
      <c r="E1" s="206"/>
      <c r="F1" s="206"/>
      <c r="G1" s="206"/>
      <c r="H1" s="206"/>
      <c r="I1" s="206"/>
      <c r="J1" s="207"/>
      <c r="K1" s="13"/>
      <c r="L1" s="14"/>
      <c r="M1" s="14"/>
    </row>
    <row r="2" spans="1:10" ht="30.75" thickBot="1">
      <c r="A2" s="157" t="s">
        <v>93</v>
      </c>
      <c r="B2" s="157" t="s">
        <v>79</v>
      </c>
      <c r="C2" s="183" t="s">
        <v>110</v>
      </c>
      <c r="D2" s="183" t="s">
        <v>111</v>
      </c>
      <c r="E2" s="183" t="s">
        <v>43</v>
      </c>
      <c r="F2" s="183" t="s">
        <v>44</v>
      </c>
      <c r="G2" s="183" t="s">
        <v>45</v>
      </c>
      <c r="H2" s="183" t="s">
        <v>46</v>
      </c>
      <c r="I2" s="159" t="s">
        <v>47</v>
      </c>
      <c r="J2" s="160" t="s">
        <v>48</v>
      </c>
    </row>
    <row r="3" spans="1:10" ht="14.25">
      <c r="A3" s="18">
        <v>1</v>
      </c>
      <c r="B3" s="90" t="s">
        <v>112</v>
      </c>
      <c r="C3" s="91" t="s">
        <v>113</v>
      </c>
      <c r="D3" s="92" t="s">
        <v>114</v>
      </c>
      <c r="E3" s="93">
        <v>238756.95</v>
      </c>
      <c r="F3" s="94" t="s">
        <v>14</v>
      </c>
      <c r="G3" s="93">
        <v>0.0476</v>
      </c>
      <c r="H3" s="42">
        <v>0.1</v>
      </c>
      <c r="I3" s="90" t="s">
        <v>117</v>
      </c>
      <c r="J3" s="95" t="s">
        <v>15</v>
      </c>
    </row>
    <row r="4" spans="1:10" ht="15.75" thickBot="1">
      <c r="A4" s="191" t="s">
        <v>49</v>
      </c>
      <c r="B4" s="192"/>
      <c r="C4" s="96" t="s">
        <v>4</v>
      </c>
      <c r="D4" s="96" t="s">
        <v>4</v>
      </c>
      <c r="E4" s="82">
        <f>SUM(E3:E3)</f>
        <v>238756.95</v>
      </c>
      <c r="F4" s="83">
        <f>SUM(F3:F3)</f>
        <v>0</v>
      </c>
      <c r="G4" s="96" t="s">
        <v>4</v>
      </c>
      <c r="H4" s="96" t="s">
        <v>4</v>
      </c>
      <c r="I4" s="96" t="s">
        <v>4</v>
      </c>
      <c r="J4" s="96" t="s">
        <v>4</v>
      </c>
    </row>
    <row r="5" spans="1:8" ht="14.25">
      <c r="A5" s="194"/>
      <c r="B5" s="194"/>
      <c r="C5" s="194"/>
      <c r="D5" s="194"/>
      <c r="E5" s="194"/>
      <c r="F5" s="194"/>
      <c r="G5" s="194"/>
      <c r="H5" s="194"/>
    </row>
  </sheetData>
  <mergeCells count="3">
    <mergeCell ref="A1:J1"/>
    <mergeCell ref="A4:B4"/>
    <mergeCell ref="A5:H5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6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38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209" t="s">
        <v>115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1" ht="15.75" customHeight="1" thickBot="1">
      <c r="A2" s="197" t="s">
        <v>41</v>
      </c>
      <c r="B2" s="166"/>
      <c r="C2" s="167"/>
      <c r="D2" s="168"/>
      <c r="E2" s="198" t="s">
        <v>78</v>
      </c>
      <c r="F2" s="198"/>
      <c r="G2" s="198"/>
      <c r="H2" s="198"/>
      <c r="I2" s="198"/>
      <c r="J2" s="198"/>
      <c r="K2" s="198"/>
    </row>
    <row r="3" spans="1:11" ht="51.75" thickBot="1">
      <c r="A3" s="197"/>
      <c r="B3" s="169" t="s">
        <v>79</v>
      </c>
      <c r="C3" s="170" t="s">
        <v>80</v>
      </c>
      <c r="D3" s="170" t="s">
        <v>81</v>
      </c>
      <c r="E3" s="15" t="s">
        <v>82</v>
      </c>
      <c r="F3" s="15" t="s">
        <v>83</v>
      </c>
      <c r="G3" s="15" t="s">
        <v>84</v>
      </c>
      <c r="H3" s="15" t="s">
        <v>85</v>
      </c>
      <c r="I3" s="15" t="s">
        <v>86</v>
      </c>
      <c r="J3" s="160" t="s">
        <v>87</v>
      </c>
      <c r="K3" s="171" t="s">
        <v>88</v>
      </c>
    </row>
    <row r="4" spans="1:11" ht="14.25" collapsed="1">
      <c r="A4" s="18">
        <v>1</v>
      </c>
      <c r="B4" s="22" t="s">
        <v>112</v>
      </c>
      <c r="C4" s="86">
        <v>38574</v>
      </c>
      <c r="D4" s="86">
        <v>38782</v>
      </c>
      <c r="E4" s="84" t="s">
        <v>38</v>
      </c>
      <c r="F4" s="84" t="s">
        <v>38</v>
      </c>
      <c r="G4" s="84">
        <v>-0.004184100418409997</v>
      </c>
      <c r="H4" s="84">
        <v>0.13064133016625012</v>
      </c>
      <c r="I4" s="84">
        <v>0</v>
      </c>
      <c r="J4" s="87">
        <v>-0.5240000000000031</v>
      </c>
      <c r="K4" s="134">
        <v>-0.040964002905999</v>
      </c>
    </row>
    <row r="5" spans="1:11" ht="15.75" thickBot="1">
      <c r="A5" s="124"/>
      <c r="B5" s="129" t="s">
        <v>91</v>
      </c>
      <c r="C5" s="130" t="s">
        <v>4</v>
      </c>
      <c r="D5" s="130" t="s">
        <v>4</v>
      </c>
      <c r="E5" s="131" t="s">
        <v>38</v>
      </c>
      <c r="F5" s="131" t="s">
        <v>38</v>
      </c>
      <c r="G5" s="131">
        <f>AVERAGE(G4)</f>
        <v>-0.004184100418409997</v>
      </c>
      <c r="H5" s="131">
        <f>AVERAGE(H4)</f>
        <v>0.13064133016625012</v>
      </c>
      <c r="I5" s="131">
        <f>AVERAGE(I4)</f>
        <v>0</v>
      </c>
      <c r="J5" s="130" t="s">
        <v>4</v>
      </c>
      <c r="K5" s="131">
        <f>AVERAGE(K4)</f>
        <v>-0.040964002905999</v>
      </c>
    </row>
    <row r="6" spans="1:11" ht="14.25">
      <c r="A6" s="210" t="s">
        <v>116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</row>
    <row r="7" spans="1:11" ht="15" thickBo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</row>
    <row r="8" spans="2:9" ht="14.25">
      <c r="B8" s="24"/>
      <c r="C8" s="25"/>
      <c r="D8" s="25"/>
      <c r="E8" s="24"/>
      <c r="F8" s="24"/>
      <c r="G8" s="24"/>
      <c r="H8" s="24"/>
      <c r="I8" s="24"/>
    </row>
    <row r="9" spans="2:9" ht="14.25">
      <c r="B9" s="24"/>
      <c r="C9" s="25"/>
      <c r="D9" s="25"/>
      <c r="E9" s="101"/>
      <c r="F9" s="24"/>
      <c r="G9" s="24"/>
      <c r="H9" s="24"/>
      <c r="I9" s="24"/>
    </row>
    <row r="10" spans="2:9" ht="14.25">
      <c r="B10" s="24"/>
      <c r="C10" s="25"/>
      <c r="D10" s="25"/>
      <c r="E10" s="24"/>
      <c r="F10" s="24"/>
      <c r="G10" s="24"/>
      <c r="H10" s="24"/>
      <c r="I10" s="24"/>
    </row>
    <row r="11" spans="2:9" ht="14.25">
      <c r="B11" s="24"/>
      <c r="C11" s="25"/>
      <c r="D11" s="25"/>
      <c r="E11" s="24"/>
      <c r="F11" s="24"/>
      <c r="G11" s="24"/>
      <c r="H11" s="24"/>
      <c r="I11" s="24"/>
    </row>
    <row r="12" spans="2:9" ht="14.25">
      <c r="B12" s="24"/>
      <c r="C12" s="25"/>
      <c r="D12" s="25"/>
      <c r="E12" s="24"/>
      <c r="F12" s="24"/>
      <c r="G12" s="24"/>
      <c r="H12" s="24"/>
      <c r="I12" s="24"/>
    </row>
    <row r="13" spans="2:9" ht="14.25">
      <c r="B13" s="24"/>
      <c r="C13" s="25"/>
      <c r="D13" s="25"/>
      <c r="E13" s="24"/>
      <c r="F13" s="24"/>
      <c r="G13" s="24"/>
      <c r="H13" s="24"/>
      <c r="I13" s="24"/>
    </row>
    <row r="14" spans="2:9" ht="14.25">
      <c r="B14" s="24"/>
      <c r="C14" s="25"/>
      <c r="D14" s="25"/>
      <c r="E14" s="24"/>
      <c r="F14" s="24"/>
      <c r="G14" s="24"/>
      <c r="H14" s="24"/>
      <c r="I14" s="24"/>
    </row>
    <row r="15" spans="2:9" ht="14.25">
      <c r="B15" s="24"/>
      <c r="C15" s="25"/>
      <c r="D15" s="25"/>
      <c r="E15" s="24"/>
      <c r="F15" s="24"/>
      <c r="G15" s="24"/>
      <c r="H15" s="24"/>
      <c r="I15" s="24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5">
    <mergeCell ref="A7:K7"/>
    <mergeCell ref="A2:A3"/>
    <mergeCell ref="A1:J1"/>
    <mergeCell ref="E2:K2"/>
    <mergeCell ref="A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4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19" customWidth="1"/>
    <col min="2" max="2" width="50.75390625" style="19" customWidth="1"/>
    <col min="3" max="3" width="24.75390625" style="19" customWidth="1"/>
    <col min="4" max="4" width="24.75390625" style="20" customWidth="1"/>
    <col min="5" max="7" width="24.75390625" style="19" customWidth="1"/>
    <col min="8" max="16384" width="9.125" style="19" customWidth="1"/>
  </cols>
  <sheetData>
    <row r="1" spans="1:7" s="26" customFormat="1" ht="16.5" thickBot="1">
      <c r="A1" s="201" t="s">
        <v>118</v>
      </c>
      <c r="B1" s="201"/>
      <c r="C1" s="201"/>
      <c r="D1" s="201"/>
      <c r="E1" s="201"/>
      <c r="F1" s="201"/>
      <c r="G1" s="201"/>
    </row>
    <row r="2" spans="1:7" s="26" customFormat="1" ht="15.75" customHeight="1" thickBot="1">
      <c r="A2" s="211" t="s">
        <v>93</v>
      </c>
      <c r="B2" s="166"/>
      <c r="C2" s="213" t="s">
        <v>94</v>
      </c>
      <c r="D2" s="214"/>
      <c r="E2" s="213" t="s">
        <v>95</v>
      </c>
      <c r="F2" s="214"/>
      <c r="G2" s="173"/>
    </row>
    <row r="3" spans="1:7" s="26" customFormat="1" ht="45.75" thickBot="1">
      <c r="A3" s="212"/>
      <c r="B3" s="169" t="s">
        <v>79</v>
      </c>
      <c r="C3" s="169" t="s">
        <v>96</v>
      </c>
      <c r="D3" s="169" t="s">
        <v>97</v>
      </c>
      <c r="E3" s="169" t="s">
        <v>98</v>
      </c>
      <c r="F3" s="169" t="s">
        <v>97</v>
      </c>
      <c r="G3" s="160" t="s">
        <v>119</v>
      </c>
    </row>
    <row r="4" spans="1:7" s="26" customFormat="1" ht="14.25">
      <c r="A4" s="18">
        <v>1</v>
      </c>
      <c r="B4" s="30" t="s">
        <v>112</v>
      </c>
      <c r="C4" s="31">
        <v>0</v>
      </c>
      <c r="D4" s="84">
        <v>0</v>
      </c>
      <c r="E4" s="32">
        <v>0</v>
      </c>
      <c r="F4" s="84">
        <v>0</v>
      </c>
      <c r="G4" s="33">
        <v>0</v>
      </c>
    </row>
    <row r="5" spans="1:7" s="26" customFormat="1" ht="15.75" thickBot="1">
      <c r="A5" s="97"/>
      <c r="B5" s="76" t="s">
        <v>3</v>
      </c>
      <c r="C5" s="98">
        <v>0</v>
      </c>
      <c r="D5" s="81">
        <v>0</v>
      </c>
      <c r="E5" s="78">
        <v>0</v>
      </c>
      <c r="F5" s="81">
        <v>0</v>
      </c>
      <c r="G5" s="79">
        <v>0</v>
      </c>
    </row>
    <row r="6" spans="1:11" s="26" customFormat="1" ht="15" customHeight="1" thickBot="1">
      <c r="A6" s="208"/>
      <c r="B6" s="208"/>
      <c r="C6" s="208"/>
      <c r="D6" s="208"/>
      <c r="E6" s="208"/>
      <c r="F6" s="208"/>
      <c r="G6" s="208"/>
      <c r="H6" s="7"/>
      <c r="I6" s="7"/>
      <c r="J6" s="7"/>
      <c r="K6" s="7"/>
    </row>
    <row r="7" s="26" customFormat="1" ht="14.25">
      <c r="D7" s="34"/>
    </row>
    <row r="8" spans="1:4" s="26" customFormat="1" ht="14.25">
      <c r="A8" s="24"/>
      <c r="D8" s="34"/>
    </row>
    <row r="9" spans="1:4" s="26" customFormat="1" ht="14.25">
      <c r="A9" s="24"/>
      <c r="D9" s="34"/>
    </row>
    <row r="10" s="26" customFormat="1" ht="14.25">
      <c r="D10" s="34"/>
    </row>
    <row r="11" s="26" customFormat="1" ht="14.25">
      <c r="D11" s="34"/>
    </row>
    <row r="12" s="26" customFormat="1" ht="14.25">
      <c r="D12" s="34"/>
    </row>
    <row r="13" s="26" customFormat="1" ht="14.25">
      <c r="D13" s="34"/>
    </row>
    <row r="14" s="26" customFormat="1" ht="14.25">
      <c r="D14" s="34"/>
    </row>
    <row r="15" s="26" customFormat="1" ht="14.25">
      <c r="D15" s="34"/>
    </row>
    <row r="16" s="26" customFormat="1" ht="14.25">
      <c r="D16" s="34"/>
    </row>
    <row r="17" s="26" customFormat="1" ht="14.25">
      <c r="D17" s="34"/>
    </row>
    <row r="18" s="26" customFormat="1" ht="14.25">
      <c r="D18" s="34"/>
    </row>
    <row r="19" s="26" customFormat="1" ht="14.25">
      <c r="D19" s="34"/>
    </row>
    <row r="20" s="26" customFormat="1" ht="14.25">
      <c r="D20" s="34"/>
    </row>
    <row r="21" s="26" customFormat="1" ht="14.25">
      <c r="D21" s="34"/>
    </row>
    <row r="22" s="26" customFormat="1" ht="14.25">
      <c r="D22" s="34"/>
    </row>
    <row r="23" s="26" customFormat="1" ht="14.25">
      <c r="D23" s="34"/>
    </row>
    <row r="24" s="26" customFormat="1" ht="14.25">
      <c r="D24" s="34"/>
    </row>
    <row r="25" s="26" customFormat="1" ht="14.25">
      <c r="D25" s="34"/>
    </row>
    <row r="26" s="26" customFormat="1" ht="14.25">
      <c r="D26" s="34"/>
    </row>
    <row r="27" s="26" customFormat="1" ht="14.25">
      <c r="D27" s="34"/>
    </row>
    <row r="28" s="26" customFormat="1" ht="14.25"/>
    <row r="29" s="26" customFormat="1" ht="14.25"/>
    <row r="30" spans="8:9" s="26" customFormat="1" ht="14.25">
      <c r="H30" s="19"/>
      <c r="I30" s="19"/>
    </row>
    <row r="33" spans="2:5" ht="30.75" thickBot="1">
      <c r="B33" s="184" t="s">
        <v>79</v>
      </c>
      <c r="C33" s="169" t="s">
        <v>100</v>
      </c>
      <c r="D33" s="169" t="s">
        <v>101</v>
      </c>
      <c r="E33" s="176" t="s">
        <v>102</v>
      </c>
    </row>
    <row r="34" spans="1:5" ht="14.25">
      <c r="A34" s="19">
        <v>1</v>
      </c>
      <c r="B34" s="30" t="str">
        <f>B4</f>
        <v>Prominvest-Keramet</v>
      </c>
      <c r="C34" s="102">
        <f>C4</f>
        <v>0</v>
      </c>
      <c r="D34" s="84">
        <f>D4</f>
        <v>0</v>
      </c>
      <c r="E34" s="103">
        <f>G4</f>
        <v>0</v>
      </c>
    </row>
  </sheetData>
  <mergeCells count="5">
    <mergeCell ref="A6:G6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55" t="s">
        <v>79</v>
      </c>
      <c r="B1" s="56" t="s">
        <v>82</v>
      </c>
      <c r="C1" s="10"/>
      <c r="D1" s="10"/>
    </row>
    <row r="2" spans="1:4" ht="14.25">
      <c r="A2" s="22" t="s">
        <v>112</v>
      </c>
      <c r="B2" s="118" t="s">
        <v>38</v>
      </c>
      <c r="C2" s="10"/>
      <c r="D2" s="10"/>
    </row>
    <row r="3" spans="1:4" ht="14.25">
      <c r="A3" s="181" t="s">
        <v>104</v>
      </c>
      <c r="B3" s="119" t="s">
        <v>38</v>
      </c>
      <c r="C3" s="10"/>
      <c r="D3" s="10"/>
    </row>
    <row r="4" spans="1:4" ht="14.25">
      <c r="A4" s="181" t="s">
        <v>19</v>
      </c>
      <c r="B4" s="119">
        <v>-0.11852998105277135</v>
      </c>
      <c r="C4" s="10"/>
      <c r="D4" s="10"/>
    </row>
    <row r="5" spans="1:4" ht="14.25">
      <c r="A5" s="181" t="s">
        <v>18</v>
      </c>
      <c r="B5" s="119">
        <v>0</v>
      </c>
      <c r="C5" s="10"/>
      <c r="D5" s="10"/>
    </row>
    <row r="6" spans="1:4" ht="14.25">
      <c r="A6" s="181" t="s">
        <v>105</v>
      </c>
      <c r="B6" s="119">
        <v>0.03620439660295127</v>
      </c>
      <c r="C6" s="10"/>
      <c r="D6" s="10"/>
    </row>
    <row r="7" spans="1:4" ht="14.25">
      <c r="A7" s="181" t="s">
        <v>106</v>
      </c>
      <c r="B7" s="119">
        <v>0.00026395536055945357</v>
      </c>
      <c r="C7" s="10"/>
      <c r="D7" s="10"/>
    </row>
    <row r="8" spans="1:4" ht="14.25">
      <c r="A8" s="181" t="s">
        <v>107</v>
      </c>
      <c r="B8" s="119">
        <v>0.012328767123287671</v>
      </c>
      <c r="C8" s="10"/>
      <c r="D8" s="10"/>
    </row>
    <row r="9" spans="1:4" ht="15" thickBot="1">
      <c r="A9" s="182" t="s">
        <v>108</v>
      </c>
      <c r="B9" s="120">
        <v>0.02197853670087624</v>
      </c>
      <c r="C9" s="10"/>
      <c r="D9" s="10"/>
    </row>
    <row r="10" spans="2:4" ht="12.75">
      <c r="B10" s="10"/>
      <c r="C10" s="10"/>
      <c r="D10" s="10"/>
    </row>
    <row r="11" spans="1:4" ht="14.25">
      <c r="A11" s="44"/>
      <c r="B11" s="45"/>
      <c r="C11" s="10"/>
      <c r="D11" s="10"/>
    </row>
    <row r="12" spans="1:4" ht="14.25">
      <c r="A12" s="44"/>
      <c r="B12" s="45"/>
      <c r="C12" s="10"/>
      <c r="D12" s="10"/>
    </row>
    <row r="13" spans="1:4" ht="14.25">
      <c r="A13" s="44"/>
      <c r="B13" s="45"/>
      <c r="C13" s="10"/>
      <c r="D13" s="10"/>
    </row>
    <row r="14" spans="1:4" ht="14.25">
      <c r="A14" s="44"/>
      <c r="B14" s="45"/>
      <c r="C14" s="10"/>
      <c r="D14" s="10"/>
    </row>
    <row r="15" spans="1:4" ht="14.25">
      <c r="A15" s="44"/>
      <c r="B15" s="45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2023-12-19T09:44:22Z</dcterms:modified>
  <cp:category/>
  <cp:version/>
  <cp:contentType/>
  <cp:contentStatus/>
</cp:coreProperties>
</file>