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0" activeTab="0"/>
  </bookViews>
  <sheets>
    <sheet name="Ind+RoR" sheetId="1" r:id="rId1"/>
    <sheet name="O_NAV" sheetId="2" r:id="rId2"/>
    <sheet name="O_RoR" sheetId="3" r:id="rId3"/>
    <sheet name="O_Dynamics NAV" sheetId="4" r:id="rId4"/>
    <sheet name="O_Diagram (RoR)" sheetId="5" r:id="rId5"/>
    <sheet name="I_NAV" sheetId="6" r:id="rId6"/>
    <sheet name="І_RoR" sheetId="7" r:id="rId7"/>
    <sheet name="І_Dynamics NAV" sheetId="8" r:id="rId8"/>
    <sheet name="І_Diagram (RoR)" sheetId="9" r:id="rId9"/>
    <sheet name="C_NAV" sheetId="10" r:id="rId10"/>
    <sheet name="C_RoR" sheetId="11" r:id="rId11"/>
    <sheet name="C_Dynamics NAV" sheetId="12" r:id="rId12"/>
    <sheet name="C_Diagram 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 (RoR)'!$A$1:$B$1</definedName>
    <definedName name="_xlnm._FilterDatabase" localSheetId="0" hidden="1">'Ind+RoR'!$A$22:$C$22</definedName>
    <definedName name="_xlnm._FilterDatabase" localSheetId="4" hidden="1">'O_Diagram (RoR)'!$A$1:$B$1</definedName>
    <definedName name="_xlnm._FilterDatabase" localSheetId="8" hidden="1">'І_Diagram 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<sst xmlns="http://schemas.openxmlformats.org/spreadsheetml/2006/main" count="360" uniqueCount="129">
  <si>
    <t>http://www.task.ua/</t>
  </si>
  <si>
    <t>http://univer.ua/</t>
  </si>
  <si>
    <t>http://otpcapital.com.ua/</t>
  </si>
  <si>
    <t>х</t>
  </si>
  <si>
    <t>http://www.altus.ua/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</si>
  <si>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</si>
  <si>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</si>
  <si>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</si>
  <si>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КІНТО-Класичний</t>
  </si>
  <si>
    <t>http://www.kinto.com/</t>
  </si>
  <si>
    <t>http://www.am.eavex.com.ua/</t>
  </si>
  <si>
    <t>КІНТО-Казначейський</t>
  </si>
  <si>
    <t>http://www.vseswit.com.ua/</t>
  </si>
  <si>
    <t>http://princom.com.ua/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</si>
  <si>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</si>
  <si>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</si>
  <si>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</si>
  <si>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</si>
  <si>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</si>
  <si>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</si>
  <si>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</si>
  <si>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September</t>
  </si>
  <si>
    <t>October</t>
  </si>
  <si>
    <t>YTD 2023</t>
  </si>
  <si>
    <t>no data</t>
  </si>
  <si>
    <t>Index</t>
  </si>
  <si>
    <t>Monthly change</t>
  </si>
  <si>
    <t>YTD change</t>
  </si>
  <si>
    <t>DJI (USA)</t>
  </si>
  <si>
    <t>S&amp;P 500 (USA)</t>
  </si>
  <si>
    <t>FTSE 100  (UK)</t>
  </si>
  <si>
    <t>CAC 40 (France)</t>
  </si>
  <si>
    <t>DAX (Germany)</t>
  </si>
  <si>
    <t>NIKKEI 225 (Japan)</t>
  </si>
  <si>
    <t>HANG SENG (Hong-Kong)</t>
  </si>
  <si>
    <t>SHANGHAI SE COMPOSITE (China)</t>
  </si>
  <si>
    <t>WIG20 (Poland)</t>
  </si>
  <si>
    <t>Open-Ended CIIs. Ranking by NAV</t>
  </si>
  <si>
    <t>No.</t>
  </si>
  <si>
    <t>Name*</t>
  </si>
  <si>
    <t>NAV, UAH</t>
  </si>
  <si>
    <t>Number of IC in circulation</t>
  </si>
  <si>
    <t>NAV per one IC, UAH</t>
  </si>
  <si>
    <t>IC nominal, UAH</t>
  </si>
  <si>
    <t>AMC</t>
  </si>
  <si>
    <t>AMC official site</t>
  </si>
  <si>
    <t>(*) All funds are diversified unit funds.</t>
  </si>
  <si>
    <t>TOTAL</t>
  </si>
  <si>
    <t>ОТP Klasychnyi</t>
  </si>
  <si>
    <t>КІNТО-Кlasychnyi</t>
  </si>
  <si>
    <t>ОТP Fond Aktsii</t>
  </si>
  <si>
    <t>UNIVER.UA/Yaroslav Mudryi: Fond Aktsii</t>
  </si>
  <si>
    <t>UNIVER.UA/Мykhailo Hrushevskyi: Fond Derzhavnykh Paperiv</t>
  </si>
  <si>
    <t>Altus – Depozyt</t>
  </si>
  <si>
    <t>Altus – Zbalansovanyi</t>
  </si>
  <si>
    <t>KINTO-Kaznacheiskyi</t>
  </si>
  <si>
    <t>Sofiivskyi</t>
  </si>
  <si>
    <t>VSI</t>
  </si>
  <si>
    <t>UNIVER.UA/Taras Shevchenko: Fond Zaoshchadzhen</t>
  </si>
  <si>
    <t>UNIVER.UA/Volodymyr Velykyi: Fond Zbalansovanyi</t>
  </si>
  <si>
    <t>КІNTO-Ekviti</t>
  </si>
  <si>
    <t>ТАSK Resurs</t>
  </si>
  <si>
    <t>Nadbannia</t>
  </si>
  <si>
    <t>Others</t>
  </si>
  <si>
    <t>LLC AMC "OTP Kapital"</t>
  </si>
  <si>
    <t>PrJSC “KINTO”</t>
  </si>
  <si>
    <t>LLC AMC “Univer Menedzhment”</t>
  </si>
  <si>
    <t>LLC AMC "Altus Assets Aktivitis"</t>
  </si>
  <si>
    <t>LLC AMC "Altus Essets Aktivitis"</t>
  </si>
  <si>
    <t>LLC AMC "IVEKS ESSET MENEDZHMENT"</t>
  </si>
  <si>
    <t>LLC  AMC "Vsesvit"</t>
  </si>
  <si>
    <t>LLC AMC "TASK-Invest"</t>
  </si>
  <si>
    <t>LLC AMC “ART-KAPITAL Menedzhment”</t>
  </si>
  <si>
    <t>LLC AMC "OZON"</t>
  </si>
  <si>
    <t>Rate of Return on Investment Certificates</t>
  </si>
  <si>
    <t>1 month</t>
  </si>
  <si>
    <t>3 months</t>
  </si>
  <si>
    <t>6 months</t>
  </si>
  <si>
    <t>1year</t>
  </si>
  <si>
    <t>YTD</t>
  </si>
  <si>
    <t>Since fund's inception</t>
  </si>
  <si>
    <t>Since fund's inception, % per annum (average)*</t>
  </si>
  <si>
    <t>Fund</t>
  </si>
  <si>
    <t>Registration date</t>
  </si>
  <si>
    <t>Date of reaching compliance with standards</t>
  </si>
  <si>
    <t>Rate of Return of Open-Ended CIIs. Ranking by Date of Reaching Compliance with Standard</t>
  </si>
  <si>
    <t>*The indicator "since the fund's inception, % per annum (average)" is calculated based on compound interest formula.</t>
  </si>
  <si>
    <t>Average</t>
  </si>
  <si>
    <t>Dynamics of Open-Ended CIIs.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</si>
  <si>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</si>
  <si>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</si>
  <si>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</si>
  <si>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</si>
  <si>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</si>
  <si>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Change, units</t>
  </si>
  <si>
    <t>Net inflow/ outflow of capital during the month, UAH, k</t>
  </si>
  <si>
    <t>Total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</si>
  <si>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</si>
  <si>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</si>
  <si>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</si>
  <si>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</si>
  <si>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</si>
  <si>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</si>
  <si>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</si>
  <si>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</si>
  <si>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</si>
  <si>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CIIs. Ranking by NAV</t>
  </si>
  <si>
    <t>Form</t>
  </si>
  <si>
    <t>Type</t>
  </si>
  <si>
    <t>Prinkom-Zbalansovanyi</t>
  </si>
  <si>
    <t>unit</t>
  </si>
  <si>
    <t>diversified</t>
  </si>
  <si>
    <t>JSC "PRINKOM"</t>
  </si>
  <si>
    <t>Prinkom-Fond</t>
  </si>
  <si>
    <t>Rate of Return of Interval CIIs. Ranking by Date of Reaching Compliance with Standards</t>
  </si>
  <si>
    <t>*The indicator "since the fund's inception, % per annum (average)" is calculated based on compound interest formula..</t>
  </si>
  <si>
    <t>Dynamics of Interval CIIs. Ranking by Net Inflow</t>
  </si>
  <si>
    <t>Net inflow/ outflow of capital during month, UAH, k</t>
  </si>
  <si>
    <t>Closed-End CIIs. Ranking by NAV</t>
  </si>
  <si>
    <t>Number of securities in circulation</t>
  </si>
  <si>
    <t>NAV per one security, UAH</t>
  </si>
  <si>
    <t>Security nominal, UAH</t>
  </si>
  <si>
    <t>Іndeks Ukrainskoi Birzhi</t>
  </si>
  <si>
    <t>non-diversified</t>
  </si>
  <si>
    <t xml:space="preserve"> KINTO-Hold</t>
  </si>
  <si>
    <t>special. bank</t>
  </si>
  <si>
    <t>Rate of Return of Closed-End CIIs. Ranking by Date of Reaching Compliance with Standards</t>
  </si>
  <si>
    <t>Dynamics of Closed-End CIIs. Ranking by Net Inflow</t>
  </si>
  <si>
    <t>Number of Securities in Circulation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</si>
</sst>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2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/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/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thin"/>
      <bottom style="medium"/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/>
      <right/>
      <top/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/>
      <right/>
      <top style="medium">
        <color indexed="21"/>
      </top>
      <bottom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/>
      <right style="dotted">
        <color indexed="23"/>
      </right>
      <top style="medium">
        <color indexed="21"/>
      </top>
      <bottom>
        <color indexed="63"/>
      </bottom>
    </border>
    <border>
      <left/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22" fillId="0" borderId="2" xfId="21" applyFont="1" applyFill="1" applyBorder="1" applyAlignment="1">
      <alignment vertical="center" wrapText="1"/>
      <protection/>
    </xf>
    <xf numFmtId="10" fontId="22" fillId="0" borderId="3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 shrinkToFit="1"/>
    </xf>
    <xf numFmtId="4" fontId="11" fillId="0" borderId="5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4" fontId="11" fillId="0" borderId="6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8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2" xfId="22" applyNumberFormat="1" applyFont="1" applyFill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6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4" xfId="21" applyFont="1" applyFill="1" applyBorder="1" applyAlignment="1">
      <alignment vertical="center" wrapText="1"/>
      <protection/>
    </xf>
    <xf numFmtId="10" fontId="22" fillId="0" borderId="15" xfId="22" applyNumberFormat="1" applyFont="1" applyFill="1" applyBorder="1" applyAlignment="1">
      <alignment horizontal="center" vertical="center" wrapText="1"/>
      <protection/>
    </xf>
    <xf numFmtId="10" fontId="22" fillId="0" borderId="16" xfId="22" applyNumberFormat="1" applyFont="1" applyFill="1" applyBorder="1" applyAlignment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horizontal="right"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 applyProtection="1">
      <alignment vertical="center" wrapText="1"/>
      <protection/>
    </xf>
    <xf numFmtId="0" fontId="22" fillId="0" borderId="18" xfId="21" applyFont="1" applyFill="1" applyBorder="1" applyAlignment="1">
      <alignment vertical="center" wrapText="1"/>
      <protection/>
    </xf>
    <xf numFmtId="10" fontId="22" fillId="0" borderId="19" xfId="22" applyNumberFormat="1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 shrinkToFit="1"/>
    </xf>
    <xf numFmtId="4" fontId="12" fillId="0" borderId="22" xfId="0" applyNumberFormat="1" applyFont="1" applyFill="1" applyBorder="1" applyAlignment="1">
      <alignment horizontal="right" vertical="center" indent="1"/>
    </xf>
    <xf numFmtId="3" fontId="12" fillId="0" borderId="23" xfId="0" applyNumberFormat="1" applyFont="1" applyFill="1" applyBorder="1" applyAlignment="1">
      <alignment horizontal="right" vertical="center" indent="1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5" xfId="27" applyNumberFormat="1" applyFont="1" applyFill="1" applyBorder="1" applyAlignment="1">
      <alignment horizontal="right" vertical="center" indent="1"/>
    </xf>
    <xf numFmtId="10" fontId="12" fillId="0" borderId="8" xfId="0" applyNumberFormat="1" applyFont="1" applyFill="1" applyBorder="1" applyAlignment="1">
      <alignment horizontal="right" vertical="center" indent="1"/>
    </xf>
    <xf numFmtId="4" fontId="41" fillId="0" borderId="8" xfId="23" applyNumberFormat="1" applyFont="1" applyFill="1" applyBorder="1" applyAlignment="1">
      <alignment horizontal="right" vertical="center" wrapText="1" indent="1"/>
      <protection/>
    </xf>
    <xf numFmtId="3" fontId="41" fillId="0" borderId="8" xfId="23" applyNumberFormat="1" applyFont="1" applyFill="1" applyBorder="1" applyAlignment="1">
      <alignment horizontal="right" vertical="center" wrapText="1" inden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25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center" vertical="center" wrapText="1"/>
      <protection/>
    </xf>
    <xf numFmtId="3" fontId="22" fillId="0" borderId="3" xfId="19" applyNumberFormat="1" applyFont="1" applyFill="1" applyBorder="1" applyAlignment="1">
      <alignment horizontal="center"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>
      <alignment vertical="center" wrapText="1"/>
    </xf>
    <xf numFmtId="4" fontId="12" fillId="0" borderId="8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right" vertical="center" indent="1"/>
    </xf>
    <xf numFmtId="0" fontId="11" fillId="0" borderId="26" xfId="0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10" fontId="11" fillId="0" borderId="27" xfId="0" applyNumberFormat="1" applyFont="1" applyBorder="1" applyAlignment="1">
      <alignment horizontal="right" vertical="center" indent="1"/>
    </xf>
    <xf numFmtId="10" fontId="11" fillId="0" borderId="12" xfId="0" applyNumberFormat="1" applyFont="1" applyBorder="1" applyAlignment="1">
      <alignment horizontal="right" vertical="center" indent="1"/>
    </xf>
    <xf numFmtId="0" fontId="11" fillId="0" borderId="28" xfId="0" applyFont="1" applyFill="1" applyBorder="1" applyAlignment="1">
      <alignment horizontal="left" vertical="center" wrapText="1" shrinkToFit="1"/>
    </xf>
    <xf numFmtId="0" fontId="11" fillId="0" borderId="29" xfId="0" applyFont="1" applyFill="1" applyBorder="1" applyAlignment="1">
      <alignment horizontal="left" vertical="center" wrapText="1" shrinkToFit="1"/>
    </xf>
    <xf numFmtId="4" fontId="11" fillId="0" borderId="30" xfId="0" applyNumberFormat="1" applyFont="1" applyFill="1" applyBorder="1" applyAlignment="1">
      <alignment horizontal="right" vertical="center" indent="1"/>
    </xf>
    <xf numFmtId="10" fontId="11" fillId="0" borderId="30" xfId="27" applyNumberFormat="1" applyFont="1" applyFill="1" applyBorder="1" applyAlignment="1">
      <alignment horizontal="right" vertical="center" indent="1"/>
    </xf>
    <xf numFmtId="4" fontId="11" fillId="0" borderId="3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32" xfId="0" applyFont="1" applyFill="1" applyBorder="1" applyAlignment="1">
      <alignment horizontal="left" vertical="center" wrapText="1" shrinkToFit="1"/>
    </xf>
    <xf numFmtId="4" fontId="11" fillId="0" borderId="33" xfId="0" applyNumberFormat="1" applyFont="1" applyFill="1" applyBorder="1" applyAlignment="1">
      <alignment horizontal="right" vertical="center" indent="1"/>
    </xf>
    <xf numFmtId="10" fontId="11" fillId="0" borderId="33" xfId="27" applyNumberFormat="1" applyFont="1" applyFill="1" applyBorder="1" applyAlignment="1">
      <alignment horizontal="right" vertical="center" indent="1"/>
    </xf>
    <xf numFmtId="0" fontId="22" fillId="0" borderId="4" xfId="21" applyFont="1" applyFill="1" applyBorder="1" applyAlignment="1">
      <alignment horizontal="left" vertical="center" wrapText="1"/>
      <protection/>
    </xf>
    <xf numFmtId="10" fontId="22" fillId="0" borderId="3" xfId="22" applyNumberFormat="1" applyFont="1" applyFill="1" applyBorder="1" applyAlignment="1">
      <alignment horizontal="right" vertical="center" indent="1"/>
      <protection/>
    </xf>
    <xf numFmtId="10" fontId="22" fillId="0" borderId="12" xfId="22" applyNumberFormat="1" applyFont="1" applyFill="1" applyBorder="1" applyAlignment="1">
      <alignment horizontal="right" vertical="center" indent="1"/>
      <protection/>
    </xf>
    <xf numFmtId="10" fontId="22" fillId="0" borderId="16" xfId="22" applyNumberFormat="1" applyFont="1" applyFill="1" applyBorder="1" applyAlignment="1">
      <alignment horizontal="right" vertical="center" indent="1"/>
      <protection/>
    </xf>
    <xf numFmtId="10" fontId="22" fillId="0" borderId="6" xfId="22" applyNumberFormat="1" applyFont="1" applyFill="1" applyBorder="1" applyAlignment="1">
      <alignment horizontal="right" vertical="center" indent="1"/>
      <protection/>
    </xf>
    <xf numFmtId="10" fontId="22" fillId="0" borderId="34" xfId="22" applyNumberFormat="1" applyFont="1" applyFill="1" applyBorder="1" applyAlignment="1">
      <alignment horizontal="right" vertical="center" indent="1"/>
      <protection/>
    </xf>
    <xf numFmtId="10" fontId="22" fillId="0" borderId="24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2" xfId="21" applyFont="1" applyFill="1" applyBorder="1" applyAlignment="1">
      <alignment vertical="center" wrapText="1"/>
      <protection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10" fontId="22" fillId="0" borderId="25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right" vertical="center" indent="1"/>
    </xf>
    <xf numFmtId="10" fontId="20" fillId="0" borderId="27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10" fontId="41" fillId="0" borderId="36" xfId="22" applyNumberFormat="1" applyFont="1" applyFill="1" applyBorder="1" applyAlignment="1">
      <alignment horizontal="center" vertical="center" wrapText="1"/>
      <protection/>
    </xf>
    <xf numFmtId="10" fontId="41" fillId="0" borderId="36" xfId="22" applyNumberFormat="1" applyFont="1" applyFill="1" applyBorder="1" applyAlignment="1">
      <alignment horizontal="right" vertical="center" wrapText="1" indent="1"/>
      <protection/>
    </xf>
    <xf numFmtId="0" fontId="11" fillId="0" borderId="37" xfId="0" applyFont="1" applyFill="1" applyBorder="1" applyAlignment="1">
      <alignment horizontal="center" vertical="center"/>
    </xf>
    <xf numFmtId="10" fontId="20" fillId="0" borderId="6" xfId="0" applyNumberFormat="1" applyFont="1" applyBorder="1" applyAlignment="1">
      <alignment horizontal="right" vertical="center" indent="1"/>
    </xf>
    <xf numFmtId="14" fontId="22" fillId="0" borderId="36" xfId="21" applyNumberFormat="1" applyFont="1" applyFill="1" applyBorder="1" applyAlignment="1">
      <alignment horizontal="center" vertical="center" wrapText="1"/>
      <protection/>
    </xf>
    <xf numFmtId="10" fontId="22" fillId="0" borderId="36" xfId="22" applyNumberFormat="1" applyFont="1" applyFill="1" applyBorder="1" applyAlignment="1">
      <alignment horizontal="right" vertical="center" wrapText="1" indent="1"/>
      <protection/>
    </xf>
    <xf numFmtId="10" fontId="22" fillId="0" borderId="36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38" xfId="0" applyNumberFormat="1" applyFont="1" applyFill="1" applyBorder="1" applyAlignment="1">
      <alignment horizontal="right" vertical="center" indent="1"/>
    </xf>
    <xf numFmtId="10" fontId="22" fillId="0" borderId="38" xfId="22" applyNumberFormat="1" applyFont="1" applyFill="1" applyBorder="1" applyAlignment="1">
      <alignment horizontal="right" vertical="center" wrapText="1" indent="1"/>
      <protection/>
    </xf>
    <xf numFmtId="4" fontId="11" fillId="0" borderId="39" xfId="0" applyNumberFormat="1" applyFont="1" applyFill="1" applyBorder="1" applyAlignment="1">
      <alignment horizontal="right" vertical="center" indent="1"/>
    </xf>
    <xf numFmtId="0" fontId="22" fillId="0" borderId="40" xfId="21" applyFont="1" applyFill="1" applyBorder="1" applyAlignment="1">
      <alignment horizontal="left" vertical="center" wrapText="1"/>
      <protection/>
    </xf>
    <xf numFmtId="10" fontId="22" fillId="0" borderId="41" xfId="22" applyNumberFormat="1" applyFont="1" applyFill="1" applyBorder="1" applyAlignment="1">
      <alignment horizontal="right" vertical="center" indent="1"/>
      <protection/>
    </xf>
    <xf numFmtId="0" fontId="22" fillId="0" borderId="42" xfId="19" applyFont="1" applyFill="1" applyBorder="1" applyAlignment="1">
      <alignment vertical="center" wrapText="1"/>
      <protection/>
    </xf>
    <xf numFmtId="10" fontId="20" fillId="0" borderId="34" xfId="0" applyNumberFormat="1" applyFont="1" applyBorder="1" applyAlignment="1">
      <alignment horizontal="right" vertical="center" indent="1"/>
    </xf>
    <xf numFmtId="4" fontId="22" fillId="0" borderId="43" xfId="19" applyNumberFormat="1" applyFont="1" applyFill="1" applyBorder="1" applyAlignment="1">
      <alignment horizontal="center" vertical="center" wrapText="1"/>
      <protection/>
    </xf>
    <xf numFmtId="3" fontId="22" fillId="0" borderId="43" xfId="19" applyNumberFormat="1" applyFont="1" applyFill="1" applyBorder="1" applyAlignment="1">
      <alignment horizontal="center" vertical="center" wrapText="1"/>
      <protection/>
    </xf>
    <xf numFmtId="4" fontId="22" fillId="0" borderId="43" xfId="19" applyNumberFormat="1" applyFont="1" applyFill="1" applyBorder="1" applyAlignment="1">
      <alignment horizontal="right" vertical="center" wrapText="1" indent="1"/>
      <protection/>
    </xf>
    <xf numFmtId="3" fontId="22" fillId="0" borderId="43" xfId="19" applyNumberFormat="1" applyFont="1" applyFill="1" applyBorder="1" applyAlignment="1">
      <alignment horizontal="right" vertical="center" wrapText="1" indent="1"/>
      <protection/>
    </xf>
    <xf numFmtId="3" fontId="11" fillId="0" borderId="43" xfId="0" applyNumberFormat="1" applyFont="1" applyBorder="1" applyAlignment="1">
      <alignment horizontal="right" vertical="center" indent="1"/>
    </xf>
    <xf numFmtId="0" fontId="22" fillId="0" borderId="43" xfId="19" applyFont="1" applyFill="1" applyBorder="1" applyAlignment="1">
      <alignment vertical="center" wrapText="1"/>
      <protection/>
    </xf>
    <xf numFmtId="0" fontId="23" fillId="0" borderId="44" xfId="15" applyFont="1" applyFill="1" applyBorder="1" applyAlignment="1">
      <alignment vertical="center" wrapText="1"/>
    </xf>
    <xf numFmtId="14" fontId="22" fillId="0" borderId="0" xfId="21" applyNumberFormat="1" applyFont="1" applyFill="1" applyBorder="1" applyAlignment="1">
      <alignment horizontal="center" vertical="center" wrapText="1"/>
      <protection/>
    </xf>
    <xf numFmtId="10" fontId="22" fillId="0" borderId="0" xfId="22" applyNumberFormat="1" applyFont="1" applyFill="1" applyBorder="1" applyAlignment="1">
      <alignment horizontal="right" vertical="center" wrapText="1" indent="1"/>
      <protection/>
    </xf>
    <xf numFmtId="10" fontId="22" fillId="0" borderId="0" xfId="24" applyNumberFormat="1" applyFont="1" applyFill="1" applyBorder="1" applyAlignment="1">
      <alignment horizontal="right" vertical="center" wrapText="1" indent="1"/>
      <protection/>
    </xf>
    <xf numFmtId="10" fontId="20" fillId="0" borderId="0" xfId="0" applyNumberFormat="1" applyFont="1" applyBorder="1" applyAlignment="1">
      <alignment horizontal="right" vertical="center" indent="1"/>
    </xf>
    <xf numFmtId="10" fontId="22" fillId="0" borderId="43" xfId="22" applyNumberFormat="1" applyFont="1" applyFill="1" applyBorder="1" applyAlignment="1">
      <alignment horizontal="right" vertical="center" wrapText="1" indent="1"/>
      <protection/>
    </xf>
    <xf numFmtId="3" fontId="11" fillId="0" borderId="10" xfId="0" applyNumberFormat="1" applyFont="1" applyFill="1" applyBorder="1" applyAlignment="1">
      <alignment horizontal="right" vertical="center" indent="1"/>
    </xf>
    <xf numFmtId="0" fontId="7" fillId="0" borderId="35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2" fillId="0" borderId="3" xfId="19" applyFont="1" applyFill="1" applyBorder="1" applyAlignment="1">
      <alignment vertical="center" wrapText="1"/>
      <protection/>
    </xf>
    <xf numFmtId="0" fontId="22" fillId="0" borderId="3" xfId="20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3" xfId="20" applyFont="1" applyBorder="1" applyAlignment="1">
      <alignment vertical="center" wrapText="1"/>
      <protection/>
    </xf>
    <xf numFmtId="0" fontId="29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vertical="center"/>
    </xf>
    <xf numFmtId="14" fontId="11" fillId="0" borderId="50" xfId="0" applyNumberFormat="1" applyFont="1" applyBorder="1" applyAlignment="1">
      <alignment horizontal="center" vertical="center"/>
    </xf>
    <xf numFmtId="14" fontId="11" fillId="0" borderId="51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14" fontId="29" fillId="0" borderId="52" xfId="0" applyNumberFormat="1" applyFont="1" applyBorder="1" applyAlignment="1">
      <alignment horizontal="center" vertical="center" wrapText="1"/>
    </xf>
    <xf numFmtId="0" fontId="22" fillId="0" borderId="53" xfId="21" applyFont="1" applyFill="1" applyBorder="1" applyAlignment="1">
      <alignment vertical="center" wrapText="1"/>
      <protection/>
    </xf>
    <xf numFmtId="0" fontId="0" fillId="0" borderId="51" xfId="0" applyBorder="1" applyAlignment="1">
      <alignment/>
    </xf>
    <xf numFmtId="0" fontId="12" fillId="0" borderId="54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 wrapText="1" shrinkToFit="1"/>
    </xf>
    <xf numFmtId="0" fontId="12" fillId="0" borderId="56" xfId="0" applyFont="1" applyBorder="1" applyAlignment="1">
      <alignment horizontal="center" vertical="center" wrapText="1"/>
    </xf>
    <xf numFmtId="0" fontId="22" fillId="0" borderId="55" xfId="21" applyFont="1" applyBorder="1" applyAlignment="1">
      <alignment vertical="center" wrapText="1"/>
      <protection/>
    </xf>
    <xf numFmtId="0" fontId="22" fillId="0" borderId="57" xfId="21" applyFont="1" applyBorder="1" applyAlignment="1">
      <alignment vertical="center" wrapText="1"/>
      <protection/>
    </xf>
    <xf numFmtId="0" fontId="22" fillId="0" borderId="55" xfId="21" applyFont="1" applyFill="1" applyBorder="1" applyAlignment="1">
      <alignment horizontal="left" vertical="center" wrapText="1"/>
      <protection/>
    </xf>
    <xf numFmtId="0" fontId="22" fillId="0" borderId="0" xfId="20" applyFont="1" applyFill="1" applyBorder="1" applyAlignment="1">
      <alignment vertical="center" wrapText="1"/>
      <protection/>
    </xf>
    <xf numFmtId="0" fontId="22" fillId="0" borderId="0" xfId="21" applyFont="1" applyFill="1" applyBorder="1" applyAlignment="1">
      <alignment horizontal="left" vertical="center" wrapText="1"/>
      <protection/>
    </xf>
    <xf numFmtId="0" fontId="22" fillId="0" borderId="9" xfId="21" applyFont="1" applyFill="1" applyBorder="1" applyAlignment="1">
      <alignment horizontal="left" vertical="center" wrapText="1"/>
      <protection/>
    </xf>
    <xf numFmtId="0" fontId="12" fillId="0" borderId="5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12" fillId="0" borderId="59" xfId="0" applyFont="1" applyBorder="1" applyAlignment="1">
      <alignment horizontal="center" vertical="center" wrapText="1"/>
    </xf>
    <xf numFmtId="10" fontId="22" fillId="0" borderId="60" xfId="22" applyNumberFormat="1" applyFont="1" applyFill="1" applyBorder="1" applyAlignment="1">
      <alignment horizontal="right" vertical="center" wrapText="1" indent="1"/>
      <protection/>
    </xf>
    <xf numFmtId="10" fontId="11" fillId="0" borderId="61" xfId="22" applyNumberFormat="1" applyFont="1" applyFill="1" applyBorder="1" applyAlignment="1">
      <alignment horizontal="right" vertical="center" wrapText="1" indent="1"/>
      <protection/>
    </xf>
    <xf numFmtId="0" fontId="12" fillId="0" borderId="62" xfId="0" applyFont="1" applyBorder="1" applyAlignment="1">
      <alignment horizontal="center" vertical="center" wrapText="1"/>
    </xf>
    <xf numFmtId="3" fontId="22" fillId="0" borderId="3" xfId="20" applyNumberFormat="1" applyFont="1" applyBorder="1" applyAlignment="1">
      <alignment horizontal="center" vertical="center" wrapText="1"/>
      <protection/>
    </xf>
    <xf numFmtId="0" fontId="22" fillId="0" borderId="63" xfId="20" applyFont="1" applyBorder="1" applyAlignment="1">
      <alignment vertical="center" wrapText="1"/>
      <protection/>
    </xf>
    <xf numFmtId="0" fontId="41" fillId="0" borderId="36" xfId="21" applyFont="1" applyFill="1" applyBorder="1" applyAlignment="1">
      <alignment horizontal="center" vertical="center" wrapText="1"/>
      <protection/>
    </xf>
    <xf numFmtId="0" fontId="7" fillId="0" borderId="64" xfId="0" applyFont="1" applyBorder="1" applyAlignment="1">
      <alignment horizontal="left" vertical="center"/>
    </xf>
    <xf numFmtId="0" fontId="41" fillId="0" borderId="17" xfId="23" applyFont="1" applyFill="1" applyBorder="1" applyAlignment="1">
      <alignment horizontal="center" vertical="center" wrapText="1"/>
      <protection/>
    </xf>
    <xf numFmtId="0" fontId="41" fillId="0" borderId="65" xfId="23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1" fillId="0" borderId="68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8" xfId="0" applyBorder="1" applyAlignment="1">
      <alignment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Indices and 
Rate of Return of Funds with Public  Issue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2023</c:v>
                </c:pt>
              </c:strCache>
            </c:strRef>
          </c:cat>
          <c:val>
            <c:numRef>
              <c:f>'Ind+RoR'!$B$3:$B$5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-0.02344737846178624</c:v>
                </c:pt>
              </c:numCache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2023</c:v>
                </c:pt>
              </c:strCache>
            </c:strRef>
          </c:cat>
          <c:val>
            <c:numRef>
              <c:f>'Ind+RoR'!$C$3:$C$5</c:f>
              <c:numCache>
                <c:ptCount val="3"/>
                <c:pt idx="0">
                  <c:v>0.36114353872703275</c:v>
                </c:pt>
                <c:pt idx="1">
                  <c:v>-0.0873085420764621</c:v>
                </c:pt>
                <c:pt idx="2">
                  <c:v>0.2504438342167443</c:v>
                </c:pt>
              </c:numCache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2023</c:v>
                </c:pt>
              </c:strCache>
            </c:strRef>
          </c:cat>
          <c:val>
            <c:numRef>
              <c:f>'Ind+RoR'!$D$3:$D$5</c:f>
              <c:numCache>
                <c:ptCount val="3"/>
                <c:pt idx="0">
                  <c:v>0.005736808939449833</c:v>
                </c:pt>
                <c:pt idx="1">
                  <c:v>0.003724546412500884</c:v>
                </c:pt>
                <c:pt idx="2">
                  <c:v>0.12080621358280409</c:v>
                </c:pt>
              </c:numCache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2023</c:v>
                </c:pt>
              </c:strCache>
            </c:strRef>
          </c:cat>
          <c:val>
            <c:numRef>
              <c:f>'Ind+RoR'!$E$3:$E$5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2023</c:v>
                </c:pt>
              </c:strCache>
            </c:strRef>
          </c:cat>
          <c:val>
            <c:numRef>
              <c:f>'Ind+RoR'!$F$3:$F$5</c:f>
              <c:numCache>
                <c:ptCount val="3"/>
                <c:pt idx="0">
                  <c:v>-0.017398622631662697</c:v>
                </c:pt>
                <c:pt idx="1">
                  <c:v>0.030289123044861088</c:v>
                </c:pt>
                <c:pt idx="2">
                  <c:v>0.13983954370117402</c:v>
                </c:pt>
              </c:numCache>
            </c:numRef>
          </c:val>
        </c:ser>
        <c:overlap val="-10"/>
        <c:gapWidth val="400"/>
        <c:axId val="21450961"/>
        <c:axId val="63159110"/>
      </c:barChart>
      <c:catAx>
        <c:axId val="214509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3159110"/>
        <c:crosses val="autoZero"/>
        <c:auto val="1"/>
        <c:lblOffset val="0"/>
        <c:noMultiLvlLbl val="0"/>
      </c:catAx>
      <c:valAx>
        <c:axId val="63159110"/>
        <c:scaling>
          <c:orientation val="minMax"/>
          <c:max val="0.4"/>
          <c:min val="-0.25"/>
        </c:scaling>
        <c:axPos val="l"/>
        <c:delete val="0"/>
        <c:numFmt formatCode="0%" sourceLinked="0"/>
        <c:majorTickMark val="out"/>
        <c:minorTickMark val="none"/>
        <c:tickLblPos val="nextTo"/>
        <c:crossAx val="21450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Indices 
for the Month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1"/>
          <c:h val="0.6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>
                <c:ptCount val="11"/>
                <c:pt idx="0">
                  <c:v>DJI (USA)</c:v>
                </c:pt>
                <c:pt idx="1">
                  <c:v>S&amp;P 500 (USA)</c:v>
                </c:pt>
                <c:pt idx="2">
                  <c:v>FTSE 100  (UK)</c:v>
                </c:pt>
                <c:pt idx="3">
                  <c:v>CAC 40 (France)</c:v>
                </c:pt>
                <c:pt idx="4">
                  <c:v>DAX (Germany)</c:v>
                </c:pt>
                <c:pt idx="5">
                  <c:v>NIKKEI 225 (Japan)</c:v>
                </c:pt>
                <c:pt idx="6">
                  <c:v>HANG SENG (Hong-Kong)</c:v>
                </c:pt>
                <c:pt idx="7">
                  <c:v>SHANGHAI SE COMPOSITE (China)</c:v>
                </c:pt>
                <c:pt idx="8">
                  <c:v>WIG20 (Poland)</c:v>
                </c:pt>
                <c:pt idx="9">
                  <c:v>PFTS Index</c:v>
                </c:pt>
                <c:pt idx="10">
                  <c:v>UX Index</c:v>
                </c:pt>
              </c:strCache>
            </c:strRef>
          </c:cat>
          <c:val>
            <c:numRef>
              <c:f>'Ind+RoR'!$B$23:$B$33</c:f>
              <c:numCache>
                <c:ptCount val="11"/>
                <c:pt idx="0">
                  <c:v>-0.013568007162575446</c:v>
                </c:pt>
                <c:pt idx="1">
                  <c:v>-0.021979687736850106</c:v>
                </c:pt>
                <c:pt idx="2">
                  <c:v>-0.03763893124152218</c:v>
                </c:pt>
                <c:pt idx="3">
                  <c:v>-0.034955557486552435</c:v>
                </c:pt>
                <c:pt idx="4">
                  <c:v>-0.03745081753060131</c:v>
                </c:pt>
                <c:pt idx="5">
                  <c:v>-0.03135105510078906</c:v>
                </c:pt>
                <c:pt idx="6">
                  <c:v>-0.039146171235161176</c:v>
                </c:pt>
                <c:pt idx="7">
                  <c:v>-0.029484195365345522</c:v>
                </c:pt>
                <c:pt idx="8">
                  <c:v>0.09820943829609519</c:v>
                </c:pt>
                <c:pt idx="9">
                  <c:v>0</c:v>
                </c:pt>
                <c:pt idx="10">
                  <c:v>-0.0873085420764621</c:v>
                </c:pt>
              </c:numCache>
            </c:numRef>
          </c:val>
        </c:ser>
        <c:ser>
          <c:idx val="1"/>
          <c:order val="1"/>
          <c:tx>
            <c:strRef>
              <c:f>'Ind+RoR'!$C$22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>
                <c:ptCount val="11"/>
                <c:pt idx="0">
                  <c:v>DJI (USA)</c:v>
                </c:pt>
                <c:pt idx="1">
                  <c:v>S&amp;P 500 (USA)</c:v>
                </c:pt>
                <c:pt idx="2">
                  <c:v>FTSE 100  (UK)</c:v>
                </c:pt>
                <c:pt idx="3">
                  <c:v>CAC 40 (France)</c:v>
                </c:pt>
                <c:pt idx="4">
                  <c:v>DAX (Germany)</c:v>
                </c:pt>
                <c:pt idx="5">
                  <c:v>NIKKEI 225 (Japan)</c:v>
                </c:pt>
                <c:pt idx="6">
                  <c:v>HANG SENG (Hong-Kong)</c:v>
                </c:pt>
                <c:pt idx="7">
                  <c:v>SHANGHAI SE COMPOSITE (China)</c:v>
                </c:pt>
                <c:pt idx="8">
                  <c:v>WIG20 (Poland)</c:v>
                </c:pt>
                <c:pt idx="9">
                  <c:v>PFTS Index</c:v>
                </c:pt>
                <c:pt idx="10">
                  <c:v>UX Index</c:v>
                </c:pt>
              </c:strCache>
            </c:strRef>
          </c:cat>
          <c:val>
            <c:numRef>
              <c:f>'Ind+RoR'!$C$23:$C$33</c:f>
              <c:numCache>
                <c:ptCount val="11"/>
                <c:pt idx="0">
                  <c:v>-0.002847295024474006</c:v>
                </c:pt>
                <c:pt idx="1">
                  <c:v>0.09227764031774965</c:v>
                </c:pt>
                <c:pt idx="2">
                  <c:v>-0.0174482738259788</c:v>
                </c:pt>
                <c:pt idx="3">
                  <c:v>0.06362453968018578</c:v>
                </c:pt>
                <c:pt idx="4">
                  <c:v>0.06368687960504449</c:v>
                </c:pt>
                <c:pt idx="5">
                  <c:v>0.18258062043725687</c:v>
                </c:pt>
                <c:pt idx="6">
                  <c:v>-0.13492112038525061</c:v>
                </c:pt>
                <c:pt idx="7">
                  <c:v>-0.022817762182529178</c:v>
                </c:pt>
                <c:pt idx="8">
                  <c:v>0.17394992215445226</c:v>
                </c:pt>
                <c:pt idx="9">
                  <c:v>-0.02344737846178624</c:v>
                </c:pt>
                <c:pt idx="10">
                  <c:v>0.2504438342167443</c:v>
                </c:pt>
              </c:numCache>
            </c:numRef>
          </c:val>
        </c:ser>
        <c:overlap val="-20"/>
        <c:gapWidth val="100"/>
        <c:axId val="59098495"/>
        <c:axId val="45212492"/>
      </c:barChart>
      <c:catAx>
        <c:axId val="59098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12492"/>
        <c:crosses val="autoZero"/>
        <c:auto val="0"/>
        <c:lblOffset val="100"/>
        <c:tickLblSkip val="1"/>
        <c:noMultiLvlLbl val="0"/>
      </c:catAx>
      <c:valAx>
        <c:axId val="45212492"/>
        <c:scaling>
          <c:orientation val="minMax"/>
          <c:max val="0.27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98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5"/>
          <c:y val="0.884"/>
          <c:w val="0.597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CIIs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55"/>
          <c:y val="0.321"/>
          <c:w val="0.435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O_NAV!$B$22:$B$32</c:f>
              <c:strCache>
                <c:ptCount val="11"/>
                <c:pt idx="0">
                  <c:v>Others</c:v>
                </c:pt>
                <c:pt idx="1">
                  <c:v>ОТP Klasychnyi</c:v>
                </c:pt>
                <c:pt idx="2">
                  <c:v>КІNТО-Кlasychnyi</c:v>
                </c:pt>
                <c:pt idx="3">
                  <c:v>ОТP Fond Aktsii</c:v>
                </c:pt>
                <c:pt idx="4">
                  <c:v>UNIVER.UA/Yaroslav Mudryi: Fond Aktsii</c:v>
                </c:pt>
                <c:pt idx="5">
                  <c:v>UNIVER.UA/Мykhailo Hrushevskyi: Fond Derzhavnykh Paperiv</c:v>
                </c:pt>
                <c:pt idx="6">
                  <c:v>Altus – Depozyt</c:v>
                </c:pt>
                <c:pt idx="7">
                  <c:v>UNIVER.UA/Volodymyr Velykyi: Fond Zbalansovanyi</c:v>
                </c:pt>
                <c:pt idx="8">
                  <c:v>КІNTO-Ekviti</c:v>
                </c:pt>
                <c:pt idx="9">
                  <c:v>ТАSK Resurs</c:v>
                </c:pt>
                <c:pt idx="10">
                  <c:v>Nadbannia</c:v>
                </c:pt>
              </c:strCache>
            </c:strRef>
          </c:cat>
          <c:val>
            <c:numRef>
              <c:f>O_NAV!$C$22:$C$32</c:f>
              <c:numCache>
                <c:ptCount val="11"/>
                <c:pt idx="0">
                  <c:v>1795875.8901000023</c:v>
                </c:pt>
                <c:pt idx="1">
                  <c:v>71644682.72</c:v>
                </c:pt>
                <c:pt idx="2">
                  <c:v>23840859.28</c:v>
                </c:pt>
                <c:pt idx="3">
                  <c:v>10284042.74</c:v>
                </c:pt>
                <c:pt idx="4">
                  <c:v>8743327.45</c:v>
                </c:pt>
                <c:pt idx="5">
                  <c:v>6579683.64</c:v>
                </c:pt>
                <c:pt idx="6">
                  <c:v>5871511.78</c:v>
                </c:pt>
                <c:pt idx="7">
                  <c:v>1688504.99</c:v>
                </c:pt>
                <c:pt idx="8">
                  <c:v>1460808.13</c:v>
                </c:pt>
                <c:pt idx="9">
                  <c:v>1021829.6101</c:v>
                </c:pt>
                <c:pt idx="10">
                  <c:v>774046.28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O_NAV!$B$22:$B$32</c:f>
              <c:strCache>
                <c:ptCount val="11"/>
                <c:pt idx="0">
                  <c:v>Others</c:v>
                </c:pt>
                <c:pt idx="1">
                  <c:v>ОТP Klasychnyi</c:v>
                </c:pt>
                <c:pt idx="2">
                  <c:v>КІNТО-Кlasychnyi</c:v>
                </c:pt>
                <c:pt idx="3">
                  <c:v>ОТP Fond Aktsii</c:v>
                </c:pt>
                <c:pt idx="4">
                  <c:v>UNIVER.UA/Yaroslav Mudryi: Fond Aktsii</c:v>
                </c:pt>
                <c:pt idx="5">
                  <c:v>UNIVER.UA/Мykhailo Hrushevskyi: Fond Derzhavnykh Paperiv</c:v>
                </c:pt>
                <c:pt idx="6">
                  <c:v>Altus – Depozyt</c:v>
                </c:pt>
                <c:pt idx="7">
                  <c:v>UNIVER.UA/Volodymyr Velykyi: Fond Zbalansovanyi</c:v>
                </c:pt>
                <c:pt idx="8">
                  <c:v>КІNTO-Ekviti</c:v>
                </c:pt>
                <c:pt idx="9">
                  <c:v>ТАSK Resurs</c:v>
                </c:pt>
                <c:pt idx="10">
                  <c:v>Nadbannia</c:v>
                </c:pt>
              </c:strCache>
            </c:strRef>
          </c:cat>
          <c:val>
            <c:numRef>
              <c:f>O_NAV!$D$22:$D$32</c:f>
              <c:numCache>
                <c:ptCount val="11"/>
                <c:pt idx="0">
                  <c:v>0.012147959024421773</c:v>
                </c:pt>
                <c:pt idx="1">
                  <c:v>0.48463074469572315</c:v>
                </c:pt>
                <c:pt idx="2">
                  <c:v>0.161268260928832</c:v>
                </c:pt>
                <c:pt idx="3">
                  <c:v>0.06956501309451044</c:v>
                </c:pt>
                <c:pt idx="4">
                  <c:v>0.059143053361993554</c:v>
                </c:pt>
                <c:pt idx="5">
                  <c:v>0.044507378095001576</c:v>
                </c:pt>
                <c:pt idx="6">
                  <c:v>0.039717045541982285</c:v>
                </c:pt>
                <c:pt idx="7">
                  <c:v>0.011421663125011108</c:v>
                </c:pt>
                <c:pt idx="8">
                  <c:v>0.009881438580254021</c:v>
                </c:pt>
                <c:pt idx="9">
                  <c:v>0.006912027886706837</c:v>
                </c:pt>
                <c:pt idx="10">
                  <c:v>0.005235931137714922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CIIs' NAV Dynamics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>
                <c:ptCount val="11"/>
                <c:pt idx="0">
                  <c:v>VSI</c:v>
                </c:pt>
                <c:pt idx="1">
                  <c:v>КІНТО-Класичний</c:v>
                </c:pt>
                <c:pt idx="2">
                  <c:v>КІНТО-Казначейський</c:v>
                </c:pt>
                <c:pt idx="3">
                  <c:v>UNIVER.UA/Мykhailo Hrushevskyi: Fond Derzhavnykh Paperiv</c:v>
                </c:pt>
                <c:pt idx="4">
                  <c:v>Altus – Zbalansovanyi</c:v>
                </c:pt>
                <c:pt idx="5">
                  <c:v>Sofiivskyi</c:v>
                </c:pt>
                <c:pt idx="6">
                  <c:v>КІNTO-Ekviti</c:v>
                </c:pt>
                <c:pt idx="7">
                  <c:v>UNIVER.UA/Yaroslav Mudryi: Fond Aktsii</c:v>
                </c:pt>
                <c:pt idx="8">
                  <c:v>ОТP Fond Aktsii</c:v>
                </c:pt>
                <c:pt idx="9">
                  <c:v>ОТP Klasychnyi</c:v>
                </c:pt>
                <c:pt idx="10">
                  <c:v>Others</c:v>
                </c:pt>
              </c:strCache>
            </c:strRef>
          </c:cat>
          <c:val>
            <c:numRef>
              <c:f>'O_Dynamics NAV'!$C$57:$C$67</c:f>
              <c:numCache>
                <c:ptCount val="11"/>
                <c:pt idx="0">
                  <c:v>105.79456999999982</c:v>
                </c:pt>
                <c:pt idx="1">
                  <c:v>200.5580700000003</c:v>
                </c:pt>
                <c:pt idx="2">
                  <c:v>107.26275219999998</c:v>
                </c:pt>
                <c:pt idx="3">
                  <c:v>99.86913999999966</c:v>
                </c:pt>
                <c:pt idx="4">
                  <c:v>39.687620000000116</c:v>
                </c:pt>
                <c:pt idx="5">
                  <c:v>-1.4152100000004284</c:v>
                </c:pt>
                <c:pt idx="6">
                  <c:v>-4.135980000000215</c:v>
                </c:pt>
                <c:pt idx="7">
                  <c:v>-119.23441999999991</c:v>
                </c:pt>
                <c:pt idx="8">
                  <c:v>-681.0778300000001</c:v>
                </c:pt>
                <c:pt idx="9">
                  <c:v>-3389.6957699999957</c:v>
                </c:pt>
                <c:pt idx="10">
                  <c:v>63.4983500000003</c:v>
                </c:pt>
              </c:numCache>
            </c:numRef>
          </c:val>
        </c:ser>
        <c:ser>
          <c:idx val="0"/>
          <c:order val="1"/>
          <c:tx>
            <c:strRef>
              <c:f>'O_Dynamics NAV'!$E$56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>
                <c:ptCount val="11"/>
                <c:pt idx="0">
                  <c:v>VSI</c:v>
                </c:pt>
                <c:pt idx="1">
                  <c:v>КІНТО-Класичний</c:v>
                </c:pt>
                <c:pt idx="2">
                  <c:v>КІНТО-Казначейський</c:v>
                </c:pt>
                <c:pt idx="3">
                  <c:v>UNIVER.UA/Мykhailo Hrushevskyi: Fond Derzhavnykh Paperiv</c:v>
                </c:pt>
                <c:pt idx="4">
                  <c:v>Altus – Zbalansovanyi</c:v>
                </c:pt>
                <c:pt idx="5">
                  <c:v>Sofiivskyi</c:v>
                </c:pt>
                <c:pt idx="6">
                  <c:v>КІNTO-Ekviti</c:v>
                </c:pt>
                <c:pt idx="7">
                  <c:v>UNIVER.UA/Yaroslav Mudryi: Fond Aktsii</c:v>
                </c:pt>
                <c:pt idx="8">
                  <c:v>ОТP Fond Aktsii</c:v>
                </c:pt>
                <c:pt idx="9">
                  <c:v>ОТP Klasychnyi</c:v>
                </c:pt>
                <c:pt idx="10">
                  <c:v>Others</c:v>
                </c:pt>
              </c:strCache>
            </c:strRef>
          </c:cat>
          <c:val>
            <c:numRef>
              <c:f>'O_Dynamics NAV'!$E$57:$E$67</c:f>
              <c:numCache>
                <c:ptCount val="11"/>
                <c:pt idx="0">
                  <c:v>99.09806574257404</c:v>
                </c:pt>
                <c:pt idx="1">
                  <c:v>4.785249034754019</c:v>
                </c:pt>
                <c:pt idx="2">
                  <c:v>4.437070954906685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-403.109015676648</c:v>
                </c:pt>
                <c:pt idx="9">
                  <c:v>-4526.977943170091</c:v>
                </c:pt>
                <c:pt idx="10">
                  <c:v>0</c:v>
                </c:pt>
              </c:numCache>
            </c:numRef>
          </c:val>
        </c:ser>
        <c:overlap val="-30"/>
        <c:axId val="47451837"/>
        <c:axId val="31919394"/>
      </c:barChart>
      <c:lineChart>
        <c:grouping val="standard"/>
        <c:varyColors val="0"/>
        <c:ser>
          <c:idx val="2"/>
          <c:order val="2"/>
          <c:tx>
            <c:strRef>
              <c:f>'O_Dynamics NAV'!$D$56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NAV'!$B$57:$B$66</c:f>
              <c:strCache>
                <c:ptCount val="10"/>
                <c:pt idx="0">
                  <c:v>VSI</c:v>
                </c:pt>
                <c:pt idx="1">
                  <c:v>КІНТО-Класичний</c:v>
                </c:pt>
                <c:pt idx="2">
                  <c:v>КІНТО-Казначейський</c:v>
                </c:pt>
                <c:pt idx="3">
                  <c:v>UNIVER.UA/Мykhailo Hrushevskyi: Fond Derzhavnykh Paperiv</c:v>
                </c:pt>
                <c:pt idx="4">
                  <c:v>Altus – Zbalansovanyi</c:v>
                </c:pt>
                <c:pt idx="5">
                  <c:v>Sofiivskyi</c:v>
                </c:pt>
                <c:pt idx="6">
                  <c:v>КІNTO-Ekviti</c:v>
                </c:pt>
                <c:pt idx="7">
                  <c:v>UNIVER.UA/Yaroslav Mudryi: Fond Aktsii</c:v>
                </c:pt>
                <c:pt idx="8">
                  <c:v>ОТP Fond Aktsii</c:v>
                </c:pt>
                <c:pt idx="9">
                  <c:v>ОТP Klasychnyi</c:v>
                </c:pt>
              </c:strCache>
            </c:strRef>
          </c:cat>
          <c:val>
            <c:numRef>
              <c:f>'O_Dynamics NAV'!$D$57:$D$66</c:f>
              <c:numCache>
                <c:ptCount val="10"/>
                <c:pt idx="0">
                  <c:v>0.04572400047002182</c:v>
                </c:pt>
                <c:pt idx="1">
                  <c:v>0.008483735812772255</c:v>
                </c:pt>
                <c:pt idx="2">
                  <c:v>0.02446374429821798</c:v>
                </c:pt>
                <c:pt idx="3">
                  <c:v>0.015412345523162688</c:v>
                </c:pt>
                <c:pt idx="4">
                  <c:v>0.008779286638348193</c:v>
                </c:pt>
                <c:pt idx="5">
                  <c:v>-0.0005202288504068831</c:v>
                </c:pt>
                <c:pt idx="6">
                  <c:v>-0.0028233022487118738</c:v>
                </c:pt>
                <c:pt idx="7">
                  <c:v>-0.01345371933634805</c:v>
                </c:pt>
                <c:pt idx="8">
                  <c:v>-0.06211311819620056</c:v>
                </c:pt>
                <c:pt idx="9">
                  <c:v>-0.04517523618126255</c:v>
                </c:pt>
              </c:numCache>
            </c:numRef>
          </c:val>
          <c:smooth val="0"/>
        </c:ser>
        <c:axId val="14006283"/>
        <c:axId val="4135496"/>
      </c:lineChart>
      <c:catAx>
        <c:axId val="474518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1919394"/>
        <c:crosses val="autoZero"/>
        <c:auto val="0"/>
        <c:lblOffset val="40"/>
        <c:noMultiLvlLbl val="0"/>
      </c:catAx>
      <c:valAx>
        <c:axId val="31919394"/>
        <c:scaling>
          <c:orientation val="minMax"/>
          <c:max val="500"/>
          <c:min val="-5000"/>
        </c:scaling>
        <c:axPos val="l"/>
        <c:delete val="0"/>
        <c:numFmt formatCode="#,##0" sourceLinked="0"/>
        <c:majorTickMark val="in"/>
        <c:minorTickMark val="none"/>
        <c:tickLblPos val="nextTo"/>
        <c:crossAx val="47451837"/>
        <c:crossesAt val="1"/>
        <c:crossBetween val="between"/>
        <c:dispUnits/>
      </c:valAx>
      <c:catAx>
        <c:axId val="14006283"/>
        <c:scaling>
          <c:orientation val="minMax"/>
        </c:scaling>
        <c:axPos val="b"/>
        <c:delete val="1"/>
        <c:majorTickMark val="in"/>
        <c:minorTickMark val="none"/>
        <c:tickLblPos val="nextTo"/>
        <c:crossAx val="4135496"/>
        <c:crosses val="autoZero"/>
        <c:auto val="0"/>
        <c:lblOffset val="100"/>
        <c:noMultiLvlLbl val="0"/>
      </c:catAx>
      <c:valAx>
        <c:axId val="4135496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40062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7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 Open-Ended CIIs' NAV Dynamics for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1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 (RoR)'!$A$2:$A$23</c:f>
              <c:strCache>
                <c:ptCount val="22"/>
                <c:pt idx="0">
                  <c:v>ОТP Fond Aktsii</c:v>
                </c:pt>
                <c:pt idx="1">
                  <c:v>UNIVER.UA/Yaroslav Mudryi: Fond Aktsii</c:v>
                </c:pt>
                <c:pt idx="2">
                  <c:v>КІNTO-Ekviti</c:v>
                </c:pt>
                <c:pt idx="3">
                  <c:v>Nadbannia</c:v>
                </c:pt>
                <c:pt idx="4">
                  <c:v>Sofiivskyi</c:v>
                </c:pt>
                <c:pt idx="5">
                  <c:v>ТАSK Resurs</c:v>
                </c:pt>
                <c:pt idx="6">
                  <c:v>VSI</c:v>
                </c:pt>
                <c:pt idx="7">
                  <c:v>UNIVER.UA/Volodymyr Velykyi: Fond Zbalansovanyi</c:v>
                </c:pt>
                <c:pt idx="8">
                  <c:v>Altus – Depozyt</c:v>
                </c:pt>
                <c:pt idx="9">
                  <c:v>КІNТО-Кlasychnyi</c:v>
                </c:pt>
                <c:pt idx="10">
                  <c:v>Altus – Zbalansovanyi</c:v>
                </c:pt>
                <c:pt idx="11">
                  <c:v>UNIVER.UA/Taras Shevchenko: Fond Zaoshchadzhen</c:v>
                </c:pt>
                <c:pt idx="12">
                  <c:v>ОТP Klasychnyi</c:v>
                </c:pt>
                <c:pt idx="13">
                  <c:v>UNIVER.UA/Мykhailo Hrushevskyi: Fond Derzhavnykh Paperiv</c:v>
                </c:pt>
                <c:pt idx="14">
                  <c:v>KINTO-Kaznacheiskyi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'O_Diagram (RoR)'!$B$2:$B$23</c:f>
              <c:numCache>
                <c:ptCount val="22"/>
                <c:pt idx="0">
                  <c:v>-0.025157232704394183</c:v>
                </c:pt>
                <c:pt idx="1">
                  <c:v>-0.013453779231528018</c:v>
                </c:pt>
                <c:pt idx="2">
                  <c:v>-0.0028232733287981704</c:v>
                </c:pt>
                <c:pt idx="3">
                  <c:v>-0.0010679218647026145</c:v>
                </c:pt>
                <c:pt idx="4">
                  <c:v>-0.0005203007369095625</c:v>
                </c:pt>
                <c:pt idx="5">
                  <c:v>0.0017443712705575987</c:v>
                </c:pt>
                <c:pt idx="6">
                  <c:v>0.002947854465067623</c:v>
                </c:pt>
                <c:pt idx="7">
                  <c:v>0.0034728309027662885</c:v>
                </c:pt>
                <c:pt idx="8">
                  <c:v>0.005688064315497066</c:v>
                </c:pt>
                <c:pt idx="9">
                  <c:v>0.008279543909632592</c:v>
                </c:pt>
                <c:pt idx="10">
                  <c:v>0.008779814787806206</c:v>
                </c:pt>
                <c:pt idx="11">
                  <c:v>0.013740730291182501</c:v>
                </c:pt>
                <c:pt idx="12">
                  <c:v>0.015405291493317597</c:v>
                </c:pt>
                <c:pt idx="13">
                  <c:v>0.01541234704716965</c:v>
                </c:pt>
                <c:pt idx="14">
                  <c:v>0.02341985557084869</c:v>
                </c:pt>
                <c:pt idx="15">
                  <c:v>0.003724546412500884</c:v>
                </c:pt>
                <c:pt idx="16">
                  <c:v>-0.0873085420764621</c:v>
                </c:pt>
                <c:pt idx="17">
                  <c:v>0</c:v>
                </c:pt>
                <c:pt idx="18">
                  <c:v>0.00021858823202536293</c:v>
                </c:pt>
                <c:pt idx="19">
                  <c:v>-0.005534560768842844</c:v>
                </c:pt>
                <c:pt idx="20">
                  <c:v>0.01273972602739726</c:v>
                </c:pt>
                <c:pt idx="21">
                  <c:v>0.058772031838248084</c:v>
                </c:pt>
              </c:numCache>
            </c:numRef>
          </c:val>
        </c:ser>
        <c:gapWidth val="60"/>
        <c:axId val="17854697"/>
        <c:axId val="6774846"/>
      </c:barChart>
      <c:catAx>
        <c:axId val="1785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74846"/>
        <c:crosses val="autoZero"/>
        <c:auto val="0"/>
        <c:lblOffset val="0"/>
        <c:tickLblSkip val="1"/>
        <c:noMultiLvlLbl val="0"/>
      </c:catAx>
      <c:valAx>
        <c:axId val="6774846"/>
        <c:scaling>
          <c:orientation val="minMax"/>
          <c:max val="0.06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54697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CIIs' NAV Dynamics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NAV'!$C$34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NAV'!$B$35:$B$36</c:f>
              <c:strCache>
                <c:ptCount val="2"/>
                <c:pt idx="0">
                  <c:v>Prinkom-Fond</c:v>
                </c:pt>
                <c:pt idx="1">
                  <c:v>Prinkom-Zbalansovanyi</c:v>
                </c:pt>
              </c:strCache>
            </c:strRef>
          </c:cat>
          <c:val>
            <c:numRef>
              <c:f>'І_Dynamics NAV'!$C$35:$C$36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'І_Dynamics NAV'!$E$34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NAV'!$B$35:$B$36</c:f>
              <c:strCache>
                <c:ptCount val="2"/>
                <c:pt idx="0">
                  <c:v>Prinkom-Fond</c:v>
                </c:pt>
                <c:pt idx="1">
                  <c:v>Prinkom-Zbalansovanyi</c:v>
                </c:pt>
              </c:strCache>
            </c:strRef>
          </c:cat>
          <c:val>
            <c:numRef>
              <c:f>'І_Dynamics NAV'!$E$35:$E$36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23522519"/>
        <c:axId val="38733956"/>
      </c:barChart>
      <c:lineChart>
        <c:grouping val="standard"/>
        <c:varyColors val="0"/>
        <c:ser>
          <c:idx val="2"/>
          <c:order val="2"/>
          <c:tx>
            <c:strRef>
              <c:f>'І_Dynamics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NAV'!$D$35:$D$36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39633749"/>
        <c:axId val="20213914"/>
      </c:lineChart>
      <c:catAx>
        <c:axId val="235225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8733956"/>
        <c:crosses val="autoZero"/>
        <c:auto val="0"/>
        <c:lblOffset val="100"/>
        <c:noMultiLvlLbl val="0"/>
      </c:catAx>
      <c:valAx>
        <c:axId val="38733956"/>
        <c:scaling>
          <c:orientation val="minMax"/>
          <c:max val="0.01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522519"/>
        <c:crossesAt val="1"/>
        <c:crossBetween val="between"/>
        <c:dispUnits/>
        <c:majorUnit val="0.01"/>
        <c:minorUnit val="0.01"/>
      </c:valAx>
      <c:catAx>
        <c:axId val="39633749"/>
        <c:scaling>
          <c:orientation val="minMax"/>
        </c:scaling>
        <c:axPos val="b"/>
        <c:delete val="1"/>
        <c:majorTickMark val="in"/>
        <c:minorTickMark val="none"/>
        <c:tickLblPos val="nextTo"/>
        <c:crossAx val="20213914"/>
        <c:crosses val="autoZero"/>
        <c:auto val="0"/>
        <c:lblOffset val="100"/>
        <c:noMultiLvlLbl val="0"/>
      </c:catAx>
      <c:valAx>
        <c:axId val="2021391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6337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 Interval CIIs' NAV Dynamics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175"/>
          <c:w val="0.964"/>
          <c:h val="0.8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 (RoR)'!$A$2:$A$10</c:f>
              <c:strCache>
                <c:ptCount val="9"/>
                <c:pt idx="0">
                  <c:v>Prinkom-Fond</c:v>
                </c:pt>
                <c:pt idx="1">
                  <c:v>Prinkom-Zbalansovanyi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'І_Diagram (RoR)'!$B$2:$B$10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-0.0873085420764621</c:v>
                </c:pt>
                <c:pt idx="4">
                  <c:v>0</c:v>
                </c:pt>
                <c:pt idx="5">
                  <c:v>0.00021858823202536293</c:v>
                </c:pt>
                <c:pt idx="6">
                  <c:v>-0.005534560768842844</c:v>
                </c:pt>
                <c:pt idx="7">
                  <c:v>0.01273972602739726</c:v>
                </c:pt>
                <c:pt idx="8">
                  <c:v>0.058772031838248084</c:v>
                </c:pt>
              </c:numCache>
            </c:numRef>
          </c:val>
        </c:ser>
        <c:gapWidth val="60"/>
        <c:axId val="64704483"/>
        <c:axId val="6785536"/>
      </c:barChart>
      <c:catAx>
        <c:axId val="64704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85536"/>
        <c:crosses val="autoZero"/>
        <c:auto val="0"/>
        <c:lblOffset val="100"/>
        <c:tickLblSkip val="1"/>
        <c:noMultiLvlLbl val="0"/>
      </c:catAx>
      <c:valAx>
        <c:axId val="6785536"/>
        <c:scaling>
          <c:orientation val="minMax"/>
          <c:max val="0.06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0448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 -End CIIs' NAV Dynamics for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NAV'!$C$36:$C$37</c:f>
              <c:numCache>
                <c:ptCount val="2"/>
                <c:pt idx="0">
                  <c:v>191.5980416000001</c:v>
                </c:pt>
                <c:pt idx="1">
                  <c:v>1.2277900000000372</c:v>
                </c:pt>
              </c:numCache>
            </c:numRef>
          </c:val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NAV'!$E$36:$E$37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24089089"/>
        <c:axId val="1653302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NAV'!$D$36:$D$37</c:f>
              <c:numCache>
                <c:ptCount val="2"/>
                <c:pt idx="0">
                  <c:v>0.060244472998115084</c:v>
                </c:pt>
                <c:pt idx="1">
                  <c:v>0.0003360063672165384</c:v>
                </c:pt>
              </c:numCache>
            </c:numRef>
          </c:val>
          <c:smooth val="0"/>
        </c:ser>
        <c:axId val="20516143"/>
        <c:axId val="13613756"/>
      </c:lineChart>
      <c:catAx>
        <c:axId val="240890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653302"/>
        <c:crosses val="autoZero"/>
        <c:auto val="0"/>
        <c:lblOffset val="100"/>
        <c:noMultiLvlLbl val="0"/>
      </c:catAx>
      <c:valAx>
        <c:axId val="165330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089089"/>
        <c:crossesAt val="1"/>
        <c:crossBetween val="between"/>
        <c:dispUnits/>
      </c:valAx>
      <c:catAx>
        <c:axId val="20516143"/>
        <c:scaling>
          <c:orientation val="minMax"/>
        </c:scaling>
        <c:axPos val="b"/>
        <c:delete val="1"/>
        <c:majorTickMark val="in"/>
        <c:minorTickMark val="none"/>
        <c:tickLblPos val="nextTo"/>
        <c:crossAx val="13613756"/>
        <c:crosses val="autoZero"/>
        <c:auto val="0"/>
        <c:lblOffset val="100"/>
        <c:noMultiLvlLbl val="0"/>
      </c:catAx>
      <c:valAx>
        <c:axId val="13613756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5161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Close-End CIIs' NAV Dynamics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 (RoR)'!$A$2:$A$10</c:f>
              <c:strCache>
                <c:ptCount val="9"/>
                <c:pt idx="0">
                  <c:v>Іndeks Ukrainskoi Birzhi</c:v>
                </c:pt>
                <c:pt idx="1">
                  <c:v> KINTO-Hold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 (RoR)'!$B$2:$B$10</c:f>
              <c:numCache>
                <c:ptCount val="9"/>
                <c:pt idx="0">
                  <c:v>0.0003378738018209315</c:v>
                </c:pt>
                <c:pt idx="1">
                  <c:v>0.060240372287901245</c:v>
                </c:pt>
                <c:pt idx="2">
                  <c:v>0.030289123044861088</c:v>
                </c:pt>
                <c:pt idx="3">
                  <c:v>-0.0873085420764621</c:v>
                </c:pt>
                <c:pt idx="4">
                  <c:v>0</c:v>
                </c:pt>
                <c:pt idx="5">
                  <c:v>0.00021858823202536293</c:v>
                </c:pt>
                <c:pt idx="6">
                  <c:v>-0.005534560768842844</c:v>
                </c:pt>
                <c:pt idx="7">
                  <c:v>0.01273972602739726</c:v>
                </c:pt>
                <c:pt idx="8">
                  <c:v>0.058772031838248084</c:v>
                </c:pt>
              </c:numCache>
            </c:numRef>
          </c:val>
        </c:ser>
        <c:gapWidth val="60"/>
        <c:axId val="50440429"/>
        <c:axId val="56097042"/>
      </c:barChart>
      <c:catAx>
        <c:axId val="50440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97042"/>
        <c:crosses val="autoZero"/>
        <c:auto val="0"/>
        <c:lblOffset val="100"/>
        <c:tickLblSkip val="1"/>
        <c:noMultiLvlLbl val="0"/>
      </c:catAx>
      <c:valAx>
        <c:axId val="56097042"/>
        <c:scaling>
          <c:orientation val="minMax"/>
          <c:max val="0.06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40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3430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4076700"/>
        <a:ext cx="6591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7</xdr:col>
      <xdr:colOff>47625</xdr:colOff>
      <xdr:row>50</xdr:row>
      <xdr:rowOff>142875</xdr:rowOff>
    </xdr:to>
    <xdr:graphicFrame>
      <xdr:nvGraphicFramePr>
        <xdr:cNvPr id="1" name="Chart 7"/>
        <xdr:cNvGraphicFramePr/>
      </xdr:nvGraphicFramePr>
      <xdr:xfrm>
        <a:off x="66675" y="50196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304800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972050" y="200025"/>
        <a:ext cx="10563225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166" t="s">
        <v>14</v>
      </c>
      <c r="B1" s="166"/>
      <c r="C1" s="166"/>
      <c r="D1" s="60"/>
      <c r="E1" s="60"/>
      <c r="F1" s="60"/>
    </row>
    <row r="2" spans="1:9" ht="30.75" thickBot="1">
      <c r="A2" s="167" t="s">
        <v>15</v>
      </c>
      <c r="B2" s="167" t="s">
        <v>16</v>
      </c>
      <c r="C2" s="167" t="s">
        <v>17</v>
      </c>
      <c r="D2" s="168" t="s">
        <v>18</v>
      </c>
      <c r="E2" s="168" t="s">
        <v>19</v>
      </c>
      <c r="F2" s="168" t="s">
        <v>20</v>
      </c>
      <c r="G2" s="2"/>
      <c r="I2" s="1"/>
    </row>
    <row r="3" spans="1:12" ht="14.25">
      <c r="A3" s="73" t="s">
        <v>21</v>
      </c>
      <c r="B3" s="74">
        <v>0</v>
      </c>
      <c r="C3" s="74">
        <v>0.36114353872703275</v>
      </c>
      <c r="D3" s="74">
        <v>0.005736808939449833</v>
      </c>
      <c r="E3" s="74" t="s">
        <v>24</v>
      </c>
      <c r="F3" s="74">
        <v>-0.017398622631662697</v>
      </c>
      <c r="G3" s="48"/>
      <c r="H3" s="48"/>
      <c r="I3" s="2"/>
      <c r="J3" s="2"/>
      <c r="K3" s="2"/>
      <c r="L3" s="2"/>
    </row>
    <row r="4" spans="1:12" ht="14.25">
      <c r="A4" s="73" t="s">
        <v>22</v>
      </c>
      <c r="B4" s="74">
        <v>0</v>
      </c>
      <c r="C4" s="74">
        <v>-0.0873085420764621</v>
      </c>
      <c r="D4" s="74">
        <v>0.003724546412500884</v>
      </c>
      <c r="E4" s="74" t="s">
        <v>24</v>
      </c>
      <c r="F4" s="74">
        <v>0.030289123044861088</v>
      </c>
      <c r="G4" s="48"/>
      <c r="H4" s="48"/>
      <c r="I4" s="2"/>
      <c r="J4" s="2"/>
      <c r="K4" s="2"/>
      <c r="L4" s="2"/>
    </row>
    <row r="5" spans="1:12" ht="15" thickBot="1">
      <c r="A5" s="63" t="s">
        <v>23</v>
      </c>
      <c r="B5" s="65">
        <v>-0.02344737846178624</v>
      </c>
      <c r="C5" s="65">
        <v>0.2504438342167443</v>
      </c>
      <c r="D5" s="65">
        <v>0.12080621358280409</v>
      </c>
      <c r="E5" s="65" t="s">
        <v>24</v>
      </c>
      <c r="F5" s="65">
        <v>0.13983954370117402</v>
      </c>
      <c r="G5" s="48"/>
      <c r="H5" s="48"/>
      <c r="I5" s="2"/>
      <c r="J5" s="2"/>
      <c r="K5" s="2"/>
      <c r="L5" s="2"/>
    </row>
    <row r="6" spans="1:14" ht="14.25">
      <c r="A6" s="58"/>
      <c r="B6" s="57"/>
      <c r="C6" s="57"/>
      <c r="D6" s="59"/>
      <c r="E6" s="59"/>
      <c r="F6" s="59"/>
      <c r="G6" s="10"/>
      <c r="J6" s="2"/>
      <c r="K6" s="2"/>
      <c r="L6" s="2"/>
      <c r="M6" s="2"/>
      <c r="N6" s="2"/>
    </row>
    <row r="7" spans="1:14" ht="14.25">
      <c r="A7" s="58"/>
      <c r="B7" s="59"/>
      <c r="C7" s="59"/>
      <c r="D7" s="59"/>
      <c r="E7" s="59"/>
      <c r="F7" s="59"/>
      <c r="J7" s="4"/>
      <c r="K7" s="4"/>
      <c r="L7" s="4"/>
      <c r="M7" s="4"/>
      <c r="N7" s="4"/>
    </row>
    <row r="8" spans="1:6" ht="14.25">
      <c r="A8" s="58"/>
      <c r="B8" s="59"/>
      <c r="C8" s="59"/>
      <c r="D8" s="59"/>
      <c r="E8" s="59"/>
      <c r="F8" s="59"/>
    </row>
    <row r="9" spans="1:6" ht="14.25">
      <c r="A9" s="58"/>
      <c r="B9" s="59"/>
      <c r="C9" s="59"/>
      <c r="D9" s="59"/>
      <c r="E9" s="59"/>
      <c r="F9" s="59"/>
    </row>
    <row r="10" spans="1:14" ht="14.25">
      <c r="A10" s="58"/>
      <c r="B10" s="59"/>
      <c r="C10" s="59"/>
      <c r="D10" s="59"/>
      <c r="E10" s="59"/>
      <c r="F10" s="59"/>
      <c r="N10" s="10"/>
    </row>
    <row r="11" spans="1:6" ht="14.25">
      <c r="A11" s="58"/>
      <c r="B11" s="59"/>
      <c r="C11" s="59"/>
      <c r="D11" s="59"/>
      <c r="E11" s="59"/>
      <c r="F11" s="59"/>
    </row>
    <row r="12" spans="1:6" ht="14.25">
      <c r="A12" s="58"/>
      <c r="B12" s="59"/>
      <c r="C12" s="59"/>
      <c r="D12" s="59"/>
      <c r="E12" s="59"/>
      <c r="F12" s="59"/>
    </row>
    <row r="13" spans="1:6" ht="14.25">
      <c r="A13" s="58"/>
      <c r="B13" s="59"/>
      <c r="C13" s="59"/>
      <c r="D13" s="59"/>
      <c r="E13" s="59"/>
      <c r="F13" s="59"/>
    </row>
    <row r="14" spans="1:6" ht="14.25">
      <c r="A14" s="58"/>
      <c r="B14" s="59"/>
      <c r="C14" s="59"/>
      <c r="D14" s="59"/>
      <c r="E14" s="59"/>
      <c r="F14" s="59"/>
    </row>
    <row r="15" spans="1:6" ht="14.25">
      <c r="A15" s="58"/>
      <c r="B15" s="59"/>
      <c r="C15" s="59"/>
      <c r="D15" s="59"/>
      <c r="E15" s="59"/>
      <c r="F15" s="59"/>
    </row>
    <row r="16" spans="1:6" ht="14.25">
      <c r="A16" s="58"/>
      <c r="B16" s="59"/>
      <c r="C16" s="59"/>
      <c r="D16" s="59"/>
      <c r="E16" s="59"/>
      <c r="F16" s="59"/>
    </row>
    <row r="17" spans="1:6" ht="14.25">
      <c r="A17" s="58"/>
      <c r="B17" s="59"/>
      <c r="C17" s="59"/>
      <c r="D17" s="59"/>
      <c r="E17" s="59"/>
      <c r="F17" s="59"/>
    </row>
    <row r="18" spans="1:6" ht="14.25">
      <c r="A18" s="58"/>
      <c r="B18" s="59"/>
      <c r="C18" s="59"/>
      <c r="D18" s="59"/>
      <c r="E18" s="59"/>
      <c r="F18" s="59"/>
    </row>
    <row r="19" spans="1:6" ht="14.25">
      <c r="A19" s="58"/>
      <c r="B19" s="59"/>
      <c r="C19" s="59"/>
      <c r="D19" s="59"/>
      <c r="E19" s="59"/>
      <c r="F19" s="59"/>
    </row>
    <row r="20" spans="1:6" ht="14.25">
      <c r="A20" s="58"/>
      <c r="B20" s="59"/>
      <c r="C20" s="59"/>
      <c r="D20" s="59"/>
      <c r="E20" s="59"/>
      <c r="F20" s="59"/>
    </row>
    <row r="21" spans="1:6" ht="15" thickBot="1">
      <c r="A21" s="58"/>
      <c r="B21" s="59"/>
      <c r="C21" s="59"/>
      <c r="D21" s="59"/>
      <c r="E21" s="59"/>
      <c r="F21" s="59"/>
    </row>
    <row r="22" spans="1:6" ht="15.75" thickBot="1">
      <c r="A22" s="168" t="s">
        <v>25</v>
      </c>
      <c r="B22" s="169" t="s">
        <v>26</v>
      </c>
      <c r="C22" s="170" t="s">
        <v>27</v>
      </c>
      <c r="D22" s="62"/>
      <c r="E22" s="59"/>
      <c r="F22" s="59"/>
    </row>
    <row r="23" spans="1:6" ht="14.25">
      <c r="A23" s="22" t="s">
        <v>28</v>
      </c>
      <c r="B23" s="23">
        <v>-0.013568007162575446</v>
      </c>
      <c r="C23" s="54">
        <v>-0.002847295024474006</v>
      </c>
      <c r="D23" s="62"/>
      <c r="E23" s="59"/>
      <c r="F23" s="59"/>
    </row>
    <row r="24" spans="1:6" ht="14.25">
      <c r="A24" s="22" t="s">
        <v>29</v>
      </c>
      <c r="B24" s="23">
        <v>-0.021979687736850106</v>
      </c>
      <c r="C24" s="54">
        <v>0.09227764031774965</v>
      </c>
      <c r="D24" s="62"/>
      <c r="E24" s="59"/>
      <c r="F24" s="59"/>
    </row>
    <row r="25" spans="1:6" ht="14.25">
      <c r="A25" s="22" t="s">
        <v>30</v>
      </c>
      <c r="B25" s="23">
        <v>-0.03763893124152218</v>
      </c>
      <c r="C25" s="54">
        <v>-0.0174482738259788</v>
      </c>
      <c r="D25" s="62"/>
      <c r="E25" s="59"/>
      <c r="F25" s="59"/>
    </row>
    <row r="26" spans="1:6" ht="14.25">
      <c r="A26" s="22" t="s">
        <v>31</v>
      </c>
      <c r="B26" s="23">
        <v>-0.034955557486552435</v>
      </c>
      <c r="C26" s="54">
        <v>0.06362453968018578</v>
      </c>
      <c r="D26" s="62"/>
      <c r="E26" s="59"/>
      <c r="F26" s="59"/>
    </row>
    <row r="27" spans="1:6" ht="14.25">
      <c r="A27" s="22" t="s">
        <v>32</v>
      </c>
      <c r="B27" s="23">
        <v>-0.03745081753060131</v>
      </c>
      <c r="C27" s="54">
        <v>0.06368687960504449</v>
      </c>
      <c r="D27" s="62"/>
      <c r="E27" s="59"/>
      <c r="F27" s="59"/>
    </row>
    <row r="28" spans="1:6" ht="14.25">
      <c r="A28" s="22" t="s">
        <v>33</v>
      </c>
      <c r="B28" s="23">
        <v>-0.03135105510078906</v>
      </c>
      <c r="C28" s="54">
        <v>0.18258062043725687</v>
      </c>
      <c r="D28" s="62"/>
      <c r="E28" s="59"/>
      <c r="F28" s="59"/>
    </row>
    <row r="29" spans="1:6" ht="14.25">
      <c r="A29" s="22" t="s">
        <v>34</v>
      </c>
      <c r="B29" s="23">
        <v>-0.039146171235161176</v>
      </c>
      <c r="C29" s="54">
        <v>-0.13492112038525061</v>
      </c>
      <c r="D29" s="62"/>
      <c r="E29" s="59"/>
      <c r="F29" s="59"/>
    </row>
    <row r="30" spans="1:6" ht="28.5">
      <c r="A30" s="22" t="s">
        <v>35</v>
      </c>
      <c r="B30" s="23">
        <v>-0.029484195365345522</v>
      </c>
      <c r="C30" s="54">
        <v>-0.022817762182529178</v>
      </c>
      <c r="D30" s="62"/>
      <c r="E30" s="59"/>
      <c r="F30" s="59"/>
    </row>
    <row r="31" spans="1:6" ht="14.25">
      <c r="A31" s="22" t="s">
        <v>36</v>
      </c>
      <c r="B31" s="23">
        <v>0.09820943829609519</v>
      </c>
      <c r="C31" s="54">
        <v>0.17394992215445226</v>
      </c>
      <c r="D31" s="62"/>
      <c r="E31" s="59"/>
      <c r="F31" s="59"/>
    </row>
    <row r="32" spans="1:6" ht="14.25">
      <c r="A32" s="22" t="s">
        <v>16</v>
      </c>
      <c r="B32" s="23">
        <v>0</v>
      </c>
      <c r="C32" s="54">
        <v>-0.02344737846178624</v>
      </c>
      <c r="D32" s="62"/>
      <c r="E32" s="59"/>
      <c r="F32" s="59"/>
    </row>
    <row r="33" spans="1:6" ht="15" thickBot="1">
      <c r="A33" s="63" t="s">
        <v>17</v>
      </c>
      <c r="B33" s="64">
        <v>-0.0873085420764621</v>
      </c>
      <c r="C33" s="65">
        <v>0.2504438342167443</v>
      </c>
      <c r="D33" s="62"/>
      <c r="E33" s="59"/>
      <c r="F33" s="59"/>
    </row>
    <row r="34" spans="1:6" ht="14.25">
      <c r="A34" s="58"/>
      <c r="B34" s="59"/>
      <c r="C34" s="59"/>
      <c r="D34" s="62"/>
      <c r="E34" s="59"/>
      <c r="F34" s="59"/>
    </row>
    <row r="35" spans="1:6" ht="14.25">
      <c r="A35" s="58"/>
      <c r="B35" s="59"/>
      <c r="C35" s="59"/>
      <c r="D35" s="62"/>
      <c r="E35" s="59"/>
      <c r="F35" s="5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37.00390625" style="24" bestFit="1" customWidth="1"/>
    <col min="3" max="4" width="12.75390625" style="26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4" bestFit="1" customWidth="1"/>
    <col min="10" max="10" width="34.75390625" style="24" customWidth="1"/>
    <col min="11" max="11" width="35.875" style="24" customWidth="1"/>
    <col min="12" max="16384" width="9.125" style="24" customWidth="1"/>
  </cols>
  <sheetData>
    <row r="1" spans="1:10" ht="16.5" thickBot="1">
      <c r="A1" s="197" t="s">
        <v>118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45.75" thickBot="1">
      <c r="A2" s="201" t="s">
        <v>38</v>
      </c>
      <c r="B2" s="187" t="s">
        <v>82</v>
      </c>
      <c r="C2" s="171" t="s">
        <v>107</v>
      </c>
      <c r="D2" s="196" t="s">
        <v>108</v>
      </c>
      <c r="E2" s="196" t="s">
        <v>40</v>
      </c>
      <c r="F2" s="196" t="s">
        <v>119</v>
      </c>
      <c r="G2" s="196" t="s">
        <v>120</v>
      </c>
      <c r="H2" s="196" t="s">
        <v>121</v>
      </c>
      <c r="I2" s="173" t="s">
        <v>44</v>
      </c>
      <c r="J2" s="174" t="s">
        <v>45</v>
      </c>
    </row>
    <row r="3" spans="1:11" ht="14.25" customHeight="1">
      <c r="A3" s="18">
        <v>1</v>
      </c>
      <c r="B3" s="90" t="s">
        <v>122</v>
      </c>
      <c r="C3" s="153" t="s">
        <v>110</v>
      </c>
      <c r="D3" s="202" t="s">
        <v>123</v>
      </c>
      <c r="E3" s="93">
        <v>3655295.45</v>
      </c>
      <c r="F3" s="94">
        <v>169125</v>
      </c>
      <c r="G3" s="93">
        <v>21.613</v>
      </c>
      <c r="H3" s="42">
        <v>100</v>
      </c>
      <c r="I3" s="203" t="s">
        <v>65</v>
      </c>
      <c r="J3" s="95" t="s">
        <v>9</v>
      </c>
      <c r="K3" s="39"/>
    </row>
    <row r="4" spans="1:11" ht="14.25" customHeight="1">
      <c r="A4" s="18">
        <v>2</v>
      </c>
      <c r="B4" s="90" t="s">
        <v>124</v>
      </c>
      <c r="C4" s="153" t="s">
        <v>110</v>
      </c>
      <c r="D4" s="154" t="s">
        <v>125</v>
      </c>
      <c r="E4" s="93">
        <v>3371940.2716</v>
      </c>
      <c r="F4" s="94">
        <v>173506</v>
      </c>
      <c r="G4" s="93">
        <v>19.4341</v>
      </c>
      <c r="H4" s="42">
        <v>10</v>
      </c>
      <c r="I4" s="203" t="s">
        <v>65</v>
      </c>
      <c r="J4" s="95" t="s">
        <v>9</v>
      </c>
      <c r="K4" s="39"/>
    </row>
    <row r="5" spans="1:10" ht="15.75" customHeight="1" thickBot="1">
      <c r="A5" s="206" t="s">
        <v>96</v>
      </c>
      <c r="B5" s="207"/>
      <c r="C5" s="96" t="s">
        <v>3</v>
      </c>
      <c r="D5" s="96" t="s">
        <v>3</v>
      </c>
      <c r="E5" s="82">
        <f>SUM(E3:E4)</f>
        <v>7027235.7216</v>
      </c>
      <c r="F5" s="83">
        <f>SUM(F3:F4)</f>
        <v>342631</v>
      </c>
      <c r="G5" s="96" t="s">
        <v>3</v>
      </c>
      <c r="H5" s="96" t="s">
        <v>3</v>
      </c>
      <c r="I5" s="96" t="s">
        <v>3</v>
      </c>
      <c r="J5" s="96" t="s">
        <v>3</v>
      </c>
    </row>
    <row r="6" spans="1:10" ht="15" thickBot="1">
      <c r="A6" s="230"/>
      <c r="B6" s="230"/>
      <c r="C6" s="230"/>
      <c r="D6" s="230"/>
      <c r="E6" s="230"/>
      <c r="F6" s="230"/>
      <c r="G6" s="230"/>
      <c r="H6" s="230"/>
      <c r="I6" s="136"/>
      <c r="J6" s="136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26" customWidth="1"/>
    <col min="2" max="2" width="46.75390625" style="26" customWidth="1"/>
    <col min="3" max="4" width="14.75390625" style="25" customWidth="1"/>
    <col min="5" max="8" width="12.75390625" style="26" customWidth="1"/>
    <col min="9" max="9" width="16.125" style="26" bestFit="1" customWidth="1"/>
    <col min="10" max="10" width="19.125" style="26" customWidth="1"/>
    <col min="11" max="11" width="21.375" style="26" bestFit="1" customWidth="1"/>
    <col min="12" max="16384" width="9.125" style="26" customWidth="1"/>
  </cols>
  <sheetData>
    <row r="1" spans="1:10" s="40" customFormat="1" ht="16.5" thickBot="1">
      <c r="A1" s="224" t="s">
        <v>126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1" s="19" customFormat="1" ht="15.75" customHeight="1" thickBot="1">
      <c r="A2" s="212" t="s">
        <v>38</v>
      </c>
      <c r="B2" s="180"/>
      <c r="C2" s="181"/>
      <c r="D2" s="182"/>
      <c r="E2" s="213" t="s">
        <v>74</v>
      </c>
      <c r="F2" s="213"/>
      <c r="G2" s="213"/>
      <c r="H2" s="213"/>
      <c r="I2" s="213"/>
      <c r="J2" s="213"/>
      <c r="K2" s="213"/>
    </row>
    <row r="3" spans="1:11" s="19" customFormat="1" ht="51.75" thickBot="1">
      <c r="A3" s="212"/>
      <c r="B3" s="183" t="s">
        <v>82</v>
      </c>
      <c r="C3" s="184" t="s">
        <v>83</v>
      </c>
      <c r="D3" s="184" t="s">
        <v>84</v>
      </c>
      <c r="E3" s="15" t="s">
        <v>75</v>
      </c>
      <c r="F3" s="15" t="s">
        <v>76</v>
      </c>
      <c r="G3" s="15" t="s">
        <v>77</v>
      </c>
      <c r="H3" s="15" t="s">
        <v>78</v>
      </c>
      <c r="I3" s="15" t="s">
        <v>79</v>
      </c>
      <c r="J3" s="174" t="s">
        <v>80</v>
      </c>
      <c r="K3" s="179" t="s">
        <v>81</v>
      </c>
    </row>
    <row r="4" spans="1:11" s="19" customFormat="1" ht="14.25" collapsed="1">
      <c r="A4" s="18">
        <v>1</v>
      </c>
      <c r="B4" s="90" t="s">
        <v>122</v>
      </c>
      <c r="C4" s="86">
        <v>40555</v>
      </c>
      <c r="D4" s="86">
        <v>40626</v>
      </c>
      <c r="E4" s="84">
        <v>0.0003378738018209315</v>
      </c>
      <c r="F4" s="84">
        <v>0.0004026976111237701</v>
      </c>
      <c r="G4" s="84">
        <v>0.07061830646839118</v>
      </c>
      <c r="H4" s="84">
        <v>-0.43129071982654277</v>
      </c>
      <c r="I4" s="84">
        <v>0.19660722293889332</v>
      </c>
      <c r="J4" s="87">
        <v>-0.7838700000000001</v>
      </c>
      <c r="K4" s="103">
        <v>-0.11436055869947315</v>
      </c>
    </row>
    <row r="5" spans="1:11" s="19" customFormat="1" ht="14.25">
      <c r="A5" s="137">
        <v>2</v>
      </c>
      <c r="B5" s="90" t="s">
        <v>124</v>
      </c>
      <c r="C5" s="142">
        <v>41848</v>
      </c>
      <c r="D5" s="142">
        <v>42032</v>
      </c>
      <c r="E5" s="143">
        <v>0.060240372287901245</v>
      </c>
      <c r="F5" s="143">
        <v>0.023278222409435445</v>
      </c>
      <c r="G5" s="143">
        <v>-0.011409880763439517</v>
      </c>
      <c r="H5" s="143">
        <v>0.18620677026746568</v>
      </c>
      <c r="I5" s="143">
        <v>0.08307186446345471</v>
      </c>
      <c r="J5" s="144">
        <v>0.9434100000000001</v>
      </c>
      <c r="K5" s="145">
        <v>0.07878516355213305</v>
      </c>
    </row>
    <row r="6" spans="1:11" s="19" customFormat="1" ht="15.75" collapsed="1" thickBot="1">
      <c r="A6" s="137"/>
      <c r="B6" s="204" t="s">
        <v>87</v>
      </c>
      <c r="C6" s="138" t="s">
        <v>3</v>
      </c>
      <c r="D6" s="138" t="s">
        <v>3</v>
      </c>
      <c r="E6" s="139">
        <f>AVERAGE(E4:E5)</f>
        <v>0.030289123044861088</v>
      </c>
      <c r="F6" s="139">
        <f>AVERAGE(F4:F5)</f>
        <v>0.011840460010279608</v>
      </c>
      <c r="G6" s="139">
        <f>AVERAGE(G4:G5)</f>
        <v>0.02960421285247583</v>
      </c>
      <c r="H6" s="139">
        <f>AVERAGE(H4:H4)</f>
        <v>-0.43129071982654277</v>
      </c>
      <c r="I6" s="139">
        <f>AVERAGE(I4:I5)</f>
        <v>0.13983954370117402</v>
      </c>
      <c r="J6" s="138" t="s">
        <v>3</v>
      </c>
      <c r="K6" s="139">
        <f>AVERAGE(K4:K5)</f>
        <v>-0.017787697573670047</v>
      </c>
    </row>
    <row r="7" spans="1:11" s="19" customFormat="1" ht="14.25" hidden="1">
      <c r="A7" s="233" t="s">
        <v>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1" s="19" customFormat="1" ht="15" hidden="1" thickBot="1">
      <c r="A8" s="232" t="s">
        <v>6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</row>
    <row r="9" spans="3:4" s="19" customFormat="1" ht="15.75" customHeight="1" hidden="1">
      <c r="C9" s="53"/>
      <c r="D9" s="53"/>
    </row>
    <row r="10" spans="1:11" ht="15" thickBot="1">
      <c r="A10" s="231"/>
      <c r="B10" s="231"/>
      <c r="C10" s="231"/>
      <c r="D10" s="231"/>
      <c r="E10" s="231"/>
      <c r="F10" s="231"/>
      <c r="G10" s="231"/>
      <c r="H10" s="231"/>
      <c r="I10" s="140"/>
      <c r="J10" s="140"/>
      <c r="K10" s="140"/>
    </row>
    <row r="11" spans="2:5" ht="14.25">
      <c r="B11" s="24" t="s">
        <v>86</v>
      </c>
      <c r="C11" s="88"/>
      <c r="E11" s="88"/>
    </row>
    <row r="12" spans="5:6" ht="14.25">
      <c r="E12" s="88"/>
      <c r="F12" s="88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17" customWidth="1"/>
    <col min="2" max="2" width="50.75390625" style="17" customWidth="1"/>
    <col min="3" max="3" width="24.75390625" style="17" customWidth="1"/>
    <col min="4" max="4" width="24.75390625" style="41" customWidth="1"/>
    <col min="5" max="7" width="24.75390625" style="17" customWidth="1"/>
    <col min="8" max="16384" width="9.125" style="17" customWidth="1"/>
  </cols>
  <sheetData>
    <row r="1" spans="1:7" s="24" customFormat="1" ht="16.5" thickBot="1">
      <c r="A1" s="216" t="s">
        <v>127</v>
      </c>
      <c r="B1" s="216"/>
      <c r="C1" s="216"/>
      <c r="D1" s="216"/>
      <c r="E1" s="216"/>
      <c r="F1" s="216"/>
      <c r="G1" s="216"/>
    </row>
    <row r="2" spans="1:7" s="24" customFormat="1" ht="15.75" customHeight="1" thickBot="1">
      <c r="A2" s="212" t="s">
        <v>38</v>
      </c>
      <c r="B2" s="180"/>
      <c r="C2" s="234" t="s">
        <v>90</v>
      </c>
      <c r="D2" s="234"/>
      <c r="E2" s="234" t="s">
        <v>128</v>
      </c>
      <c r="F2" s="234"/>
      <c r="G2" s="186"/>
    </row>
    <row r="3" spans="1:7" s="24" customFormat="1" ht="45.75" thickBot="1">
      <c r="A3" s="212"/>
      <c r="B3" s="173" t="s">
        <v>82</v>
      </c>
      <c r="C3" s="183" t="s">
        <v>92</v>
      </c>
      <c r="D3" s="183" t="s">
        <v>93</v>
      </c>
      <c r="E3" s="183" t="s">
        <v>94</v>
      </c>
      <c r="F3" s="183" t="s">
        <v>93</v>
      </c>
      <c r="G3" s="174" t="s">
        <v>117</v>
      </c>
    </row>
    <row r="4" spans="1:7" s="24" customFormat="1" ht="14.25">
      <c r="A4" s="18">
        <v>1</v>
      </c>
      <c r="B4" s="90" t="s">
        <v>124</v>
      </c>
      <c r="C4" s="31">
        <v>191.5980416000001</v>
      </c>
      <c r="D4" s="84">
        <v>0.060244472998115084</v>
      </c>
      <c r="E4" s="32">
        <v>0</v>
      </c>
      <c r="F4" s="84">
        <v>0</v>
      </c>
      <c r="G4" s="33">
        <v>0</v>
      </c>
    </row>
    <row r="5" spans="1:7" s="24" customFormat="1" ht="14.25">
      <c r="A5" s="18">
        <v>2</v>
      </c>
      <c r="B5" s="90" t="s">
        <v>122</v>
      </c>
      <c r="C5" s="31">
        <v>1.2277900000000372</v>
      </c>
      <c r="D5" s="84">
        <v>0.0003360063672165384</v>
      </c>
      <c r="E5" s="32">
        <v>0</v>
      </c>
      <c r="F5" s="84">
        <v>0</v>
      </c>
      <c r="G5" s="33">
        <v>0</v>
      </c>
    </row>
    <row r="6" spans="1:7" s="24" customFormat="1" ht="15.75" thickBot="1">
      <c r="A6" s="99"/>
      <c r="B6" s="76" t="s">
        <v>96</v>
      </c>
      <c r="C6" s="77">
        <v>192.82583160000013</v>
      </c>
      <c r="D6" s="81">
        <v>0.0282139694141172</v>
      </c>
      <c r="E6" s="78">
        <v>0</v>
      </c>
      <c r="F6" s="81">
        <v>0</v>
      </c>
      <c r="G6" s="100">
        <v>0</v>
      </c>
    </row>
    <row r="7" spans="1:8" s="24" customFormat="1" ht="15" customHeight="1" thickBot="1">
      <c r="A7" s="208"/>
      <c r="B7" s="208"/>
      <c r="C7" s="208"/>
      <c r="D7" s="208"/>
      <c r="E7" s="208"/>
      <c r="F7" s="208"/>
      <c r="G7" s="208"/>
      <c r="H7" s="7"/>
    </row>
    <row r="8" s="24" customFormat="1" ht="14.25">
      <c r="D8" s="6"/>
    </row>
    <row r="9" s="24" customFormat="1" ht="14.25">
      <c r="D9" s="6"/>
    </row>
    <row r="10" s="24" customFormat="1" ht="14.25">
      <c r="D10" s="6"/>
    </row>
    <row r="11" s="24" customFormat="1" ht="14.25">
      <c r="D11" s="6"/>
    </row>
    <row r="12" s="24" customFormat="1" ht="14.25">
      <c r="D12" s="6"/>
    </row>
    <row r="13" s="24" customFormat="1" ht="14.25">
      <c r="D13" s="6"/>
    </row>
    <row r="14" s="24" customFormat="1" ht="14.25">
      <c r="D14" s="6"/>
    </row>
    <row r="15" s="24" customFormat="1" ht="14.25">
      <c r="D15" s="6"/>
    </row>
    <row r="16" s="24" customFormat="1" ht="14.25">
      <c r="D16" s="6"/>
    </row>
    <row r="17" s="24" customFormat="1" ht="14.25">
      <c r="D17" s="6"/>
    </row>
    <row r="18" s="24" customFormat="1" ht="14.25">
      <c r="D18" s="6"/>
    </row>
    <row r="19" s="24" customFormat="1" ht="14.25">
      <c r="D19" s="6"/>
    </row>
    <row r="20" s="24" customFormat="1" ht="14.25">
      <c r="D20" s="6"/>
    </row>
    <row r="21" s="24" customFormat="1" ht="14.25">
      <c r="D21" s="6"/>
    </row>
    <row r="22" s="24" customFormat="1" ht="14.25">
      <c r="D22" s="6"/>
    </row>
    <row r="23" s="24" customFormat="1" ht="14.25">
      <c r="D23" s="6"/>
    </row>
    <row r="24" s="24" customFormat="1" ht="14.25">
      <c r="D24" s="6"/>
    </row>
    <row r="25" s="24" customFormat="1" ht="14.25">
      <c r="D25" s="6"/>
    </row>
    <row r="26" s="24" customFormat="1" ht="14.25">
      <c r="D26" s="6"/>
    </row>
    <row r="27" s="24" customFormat="1" ht="14.25">
      <c r="D27" s="6"/>
    </row>
    <row r="28" s="24" customFormat="1" ht="14.25">
      <c r="D28" s="6"/>
    </row>
    <row r="29" spans="2:5" s="24" customFormat="1" ht="15" thickBot="1">
      <c r="B29" s="67"/>
      <c r="C29" s="67"/>
      <c r="D29" s="68"/>
      <c r="E29" s="67"/>
    </row>
    <row r="30" s="24" customFormat="1" ht="14.25"/>
    <row r="31" s="24" customFormat="1" ht="14.25"/>
    <row r="32" s="24" customFormat="1" ht="14.25"/>
    <row r="33" s="24" customFormat="1" ht="14.25"/>
    <row r="34" s="24" customFormat="1" ht="14.25"/>
    <row r="35" spans="2:5" s="24" customFormat="1" ht="30.75" thickBot="1">
      <c r="B35" s="198" t="s">
        <v>82</v>
      </c>
      <c r="C35" s="183" t="s">
        <v>97</v>
      </c>
      <c r="D35" s="183" t="s">
        <v>98</v>
      </c>
      <c r="E35" s="189" t="s">
        <v>99</v>
      </c>
    </row>
    <row r="36" spans="2:5" s="24" customFormat="1" ht="14.25">
      <c r="B36" s="105" t="str">
        <f aca="true" t="shared" si="0" ref="B36:D37">B4</f>
        <v> KINTO-Hold</v>
      </c>
      <c r="C36" s="146">
        <f t="shared" si="0"/>
        <v>191.5980416000001</v>
      </c>
      <c r="D36" s="147">
        <f t="shared" si="0"/>
        <v>0.060244472998115084</v>
      </c>
      <c r="E36" s="148">
        <f>G4</f>
        <v>0</v>
      </c>
    </row>
    <row r="37" spans="2:6" ht="14.25">
      <c r="B37" s="105" t="str">
        <f t="shared" si="0"/>
        <v>Іndeks Ukrainskoi Birzhi</v>
      </c>
      <c r="C37" s="146">
        <f t="shared" si="0"/>
        <v>1.2277900000000372</v>
      </c>
      <c r="D37" s="147">
        <f t="shared" si="0"/>
        <v>0.0003360063672165384</v>
      </c>
      <c r="E37" s="148">
        <f>G5</f>
        <v>0</v>
      </c>
      <c r="F37" s="16"/>
    </row>
    <row r="38" spans="2:6" ht="14.25">
      <c r="B38" s="24"/>
      <c r="C38" s="132"/>
      <c r="D38" s="6"/>
      <c r="F38" s="16"/>
    </row>
    <row r="39" spans="2:6" ht="14.25">
      <c r="B39" s="24"/>
      <c r="C39" s="24"/>
      <c r="D39" s="6"/>
      <c r="F39" s="16"/>
    </row>
    <row r="40" spans="2:6" ht="14.25">
      <c r="B40" s="24"/>
      <c r="C40" s="24"/>
      <c r="D40" s="6"/>
      <c r="F40" s="16"/>
    </row>
    <row r="41" spans="2:6" ht="14.25">
      <c r="B41" s="24"/>
      <c r="C41" s="24"/>
      <c r="D41" s="6"/>
      <c r="F41" s="16"/>
    </row>
    <row r="42" spans="2:6" ht="14.25">
      <c r="B42" s="24"/>
      <c r="C42" s="24"/>
      <c r="D42" s="6"/>
      <c r="F42" s="16"/>
    </row>
    <row r="43" spans="2:6" ht="14.25">
      <c r="B43" s="24"/>
      <c r="C43" s="24"/>
      <c r="D43" s="6"/>
      <c r="F43" s="16"/>
    </row>
    <row r="44" spans="2:6" ht="14.25">
      <c r="B44" s="24"/>
      <c r="C44" s="24"/>
      <c r="D44" s="6"/>
      <c r="F44" s="16"/>
    </row>
    <row r="45" spans="2:4" ht="14.25">
      <c r="B45" s="24"/>
      <c r="C45" s="24"/>
      <c r="D45" s="6"/>
    </row>
    <row r="46" spans="2:4" ht="14.25">
      <c r="B46" s="24"/>
      <c r="C46" s="24"/>
      <c r="D46" s="6"/>
    </row>
    <row r="47" spans="2:4" ht="14.25">
      <c r="B47" s="24"/>
      <c r="C47" s="24"/>
      <c r="D47" s="6"/>
    </row>
    <row r="48" spans="2:4" ht="14.25">
      <c r="B48" s="24"/>
      <c r="C48" s="24"/>
      <c r="D48" s="6"/>
    </row>
    <row r="49" spans="2:4" ht="14.25">
      <c r="B49" s="24"/>
      <c r="C49" s="24"/>
      <c r="D49" s="6"/>
    </row>
    <row r="50" spans="2:4" ht="14.25">
      <c r="B50" s="24"/>
      <c r="C50" s="24"/>
      <c r="D50" s="6"/>
    </row>
    <row r="51" spans="2:4" ht="14.25">
      <c r="B51" s="24"/>
      <c r="C51" s="24"/>
      <c r="D51" s="6"/>
    </row>
    <row r="52" spans="2:4" ht="14.25">
      <c r="B52" s="24"/>
      <c r="C52" s="24"/>
      <c r="D52" s="6"/>
    </row>
    <row r="53" spans="2:4" ht="14.25">
      <c r="B53" s="24"/>
      <c r="C53" s="24"/>
      <c r="D53" s="6"/>
    </row>
    <row r="54" spans="2:4" ht="14.25">
      <c r="B54" s="24"/>
      <c r="C54" s="24"/>
      <c r="D54" s="6"/>
    </row>
    <row r="55" spans="2:4" ht="14.25">
      <c r="B55" s="24"/>
      <c r="C55" s="24"/>
      <c r="D55" s="6"/>
    </row>
    <row r="56" spans="2:4" ht="14.25">
      <c r="B56" s="24"/>
      <c r="C56" s="24"/>
      <c r="D56" s="6"/>
    </row>
    <row r="57" spans="2:4" ht="14.25">
      <c r="B57" s="24"/>
      <c r="C57" s="24"/>
      <c r="D57" s="6"/>
    </row>
    <row r="58" spans="2:4" ht="14.25">
      <c r="B58" s="24"/>
      <c r="C58" s="24"/>
      <c r="D58" s="6"/>
    </row>
    <row r="59" spans="2:4" ht="14.25">
      <c r="B59" s="24"/>
      <c r="C59" s="24"/>
      <c r="D59" s="6"/>
    </row>
    <row r="60" spans="2:4" ht="14.25">
      <c r="B60" s="24"/>
      <c r="C60" s="24"/>
      <c r="D60" s="6"/>
    </row>
    <row r="61" spans="2:4" ht="14.25">
      <c r="B61" s="24"/>
      <c r="C61" s="24"/>
      <c r="D61" s="6"/>
    </row>
    <row r="62" spans="2:4" ht="14.25">
      <c r="B62" s="24"/>
      <c r="C62" s="24"/>
      <c r="D62" s="6"/>
    </row>
    <row r="63" spans="2:4" ht="14.25">
      <c r="B63" s="24"/>
      <c r="C63" s="24"/>
      <c r="D63" s="6"/>
    </row>
    <row r="64" spans="2:4" ht="14.25">
      <c r="B64" s="24"/>
      <c r="C64" s="24"/>
      <c r="D64" s="6"/>
    </row>
    <row r="65" spans="2:4" ht="14.25">
      <c r="B65" s="24"/>
      <c r="C65" s="24"/>
      <c r="D65" s="6"/>
    </row>
    <row r="66" spans="2:4" ht="14.25">
      <c r="B66" s="24"/>
      <c r="C66" s="24"/>
      <c r="D66" s="6"/>
    </row>
    <row r="67" spans="2:4" ht="14.25">
      <c r="B67" s="24"/>
      <c r="C67" s="24"/>
      <c r="D67" s="6"/>
    </row>
    <row r="68" spans="2:4" ht="14.25">
      <c r="B68" s="24"/>
      <c r="C68" s="24"/>
      <c r="D68" s="6"/>
    </row>
    <row r="69" spans="2:4" ht="14.25">
      <c r="B69" s="24"/>
      <c r="C69" s="24"/>
      <c r="D69" s="6"/>
    </row>
    <row r="70" spans="2:4" ht="14.25">
      <c r="B70" s="24"/>
      <c r="C70" s="24"/>
      <c r="D70" s="6"/>
    </row>
    <row r="71" spans="2:4" ht="14.25">
      <c r="B71" s="24"/>
      <c r="C71" s="24"/>
      <c r="D71" s="6"/>
    </row>
    <row r="72" spans="2:4" ht="14.25">
      <c r="B72" s="24"/>
      <c r="C72" s="24"/>
      <c r="D72" s="6"/>
    </row>
    <row r="73" spans="2:4" ht="14.25">
      <c r="B73" s="24"/>
      <c r="C73" s="24"/>
      <c r="D73" s="6"/>
    </row>
    <row r="74" spans="2:4" ht="14.25">
      <c r="B74" s="24"/>
      <c r="C74" s="24"/>
      <c r="D74" s="6"/>
    </row>
    <row r="75" spans="2:4" ht="14.25">
      <c r="B75" s="24"/>
      <c r="C75" s="24"/>
      <c r="D75" s="6"/>
    </row>
    <row r="76" spans="2:4" ht="14.25">
      <c r="B76" s="24"/>
      <c r="C76" s="24"/>
      <c r="D76" s="6"/>
    </row>
    <row r="77" spans="2:4" ht="14.25">
      <c r="B77" s="24"/>
      <c r="C77" s="24"/>
      <c r="D77" s="6"/>
    </row>
    <row r="78" spans="2:4" ht="14.25">
      <c r="B78" s="24"/>
      <c r="C78" s="24"/>
      <c r="D78" s="6"/>
    </row>
    <row r="79" spans="2:4" ht="14.25">
      <c r="B79" s="24"/>
      <c r="C79" s="24"/>
      <c r="D79" s="6"/>
    </row>
    <row r="80" spans="2:4" ht="14.25">
      <c r="B80" s="24"/>
      <c r="C80" s="24"/>
      <c r="D80" s="6"/>
    </row>
    <row r="81" spans="2:4" ht="14.25">
      <c r="B81" s="24"/>
      <c r="C81" s="24"/>
      <c r="D81" s="6"/>
    </row>
    <row r="82" spans="2:4" ht="14.25">
      <c r="B82" s="24"/>
      <c r="C82" s="24"/>
      <c r="D82" s="6"/>
    </row>
    <row r="83" spans="2:4" ht="14.25">
      <c r="B83" s="24"/>
      <c r="C83" s="24"/>
      <c r="D83" s="6"/>
    </row>
    <row r="84" spans="2:4" ht="14.25">
      <c r="B84" s="24"/>
      <c r="C84" s="24"/>
      <c r="D84" s="6"/>
    </row>
    <row r="85" spans="2:4" ht="14.25">
      <c r="B85" s="24"/>
      <c r="C85" s="24"/>
      <c r="D85" s="6"/>
    </row>
    <row r="86" spans="2:4" ht="14.25">
      <c r="B86" s="24"/>
      <c r="C86" s="24"/>
      <c r="D86" s="6"/>
    </row>
    <row r="87" spans="2:4" ht="14.25">
      <c r="B87" s="24"/>
      <c r="C87" s="24"/>
      <c r="D87" s="6"/>
    </row>
    <row r="88" spans="2:4" ht="14.25">
      <c r="B88" s="24"/>
      <c r="C88" s="24"/>
      <c r="D88" s="6"/>
    </row>
    <row r="89" spans="2:4" ht="14.25">
      <c r="B89" s="24"/>
      <c r="C89" s="24"/>
      <c r="D89" s="6"/>
    </row>
    <row r="90" spans="2:4" ht="14.25">
      <c r="B90" s="24"/>
      <c r="C90" s="24"/>
      <c r="D90" s="6"/>
    </row>
    <row r="91" spans="2:4" ht="14.25">
      <c r="B91" s="24"/>
      <c r="C91" s="24"/>
      <c r="D91" s="6"/>
    </row>
    <row r="92" spans="2:4" ht="14.25">
      <c r="B92" s="24"/>
      <c r="C92" s="24"/>
      <c r="D92" s="6"/>
    </row>
    <row r="93" spans="2:4" ht="14.25">
      <c r="B93" s="24"/>
      <c r="C93" s="24"/>
      <c r="D93" s="6"/>
    </row>
    <row r="94" spans="2:4" ht="14.25">
      <c r="B94" s="24"/>
      <c r="C94" s="24"/>
      <c r="D94" s="6"/>
    </row>
    <row r="95" spans="2:4" ht="14.25">
      <c r="B95" s="24"/>
      <c r="C95" s="24"/>
      <c r="D95" s="6"/>
    </row>
    <row r="96" spans="2:4" ht="14.25">
      <c r="B96" s="24"/>
      <c r="C96" s="24"/>
      <c r="D96" s="6"/>
    </row>
    <row r="97" spans="2:4" ht="14.25">
      <c r="B97" s="24"/>
      <c r="C97" s="24"/>
      <c r="D97" s="6"/>
    </row>
    <row r="98" spans="2:4" ht="14.25">
      <c r="B98" s="24"/>
      <c r="C98" s="24"/>
      <c r="D98" s="6"/>
    </row>
    <row r="99" spans="2:4" ht="14.25">
      <c r="B99" s="24"/>
      <c r="C99" s="24"/>
      <c r="D99" s="6"/>
    </row>
    <row r="100" spans="2:4" ht="14.25">
      <c r="B100" s="24"/>
      <c r="C100" s="24"/>
      <c r="D100" s="6"/>
    </row>
    <row r="101" spans="2:4" ht="14.25">
      <c r="B101" s="24"/>
      <c r="C101" s="24"/>
      <c r="D101" s="6"/>
    </row>
    <row r="102" spans="2:4" ht="14.25">
      <c r="B102" s="24"/>
      <c r="C102" s="24"/>
      <c r="D102" s="6"/>
    </row>
    <row r="103" spans="2:4" ht="14.25">
      <c r="B103" s="24"/>
      <c r="C103" s="24"/>
      <c r="D103" s="6"/>
    </row>
    <row r="104" spans="2:4" ht="14.25">
      <c r="B104" s="24"/>
      <c r="C104" s="24"/>
      <c r="D104" s="6"/>
    </row>
    <row r="105" spans="2:4" ht="14.25">
      <c r="B105" s="24"/>
      <c r="C105" s="24"/>
      <c r="D105" s="6"/>
    </row>
    <row r="106" spans="2:4" ht="14.25">
      <c r="B106" s="24"/>
      <c r="C106" s="24"/>
      <c r="D106" s="6"/>
    </row>
    <row r="107" spans="2:4" ht="14.25">
      <c r="B107" s="24"/>
      <c r="C107" s="24"/>
      <c r="D107" s="6"/>
    </row>
    <row r="108" spans="2:4" ht="14.25">
      <c r="B108" s="24"/>
      <c r="C108" s="24"/>
      <c r="D108" s="6"/>
    </row>
    <row r="109" spans="2:4" ht="14.25">
      <c r="B109" s="24"/>
      <c r="C109" s="24"/>
      <c r="D109" s="6"/>
    </row>
    <row r="110" spans="2:4" ht="14.25">
      <c r="B110" s="24"/>
      <c r="C110" s="24"/>
      <c r="D110" s="6"/>
    </row>
    <row r="111" spans="2:4" ht="14.25">
      <c r="B111" s="24"/>
      <c r="C111" s="24"/>
      <c r="D111" s="6"/>
    </row>
    <row r="112" spans="2:4" ht="14.25">
      <c r="B112" s="24"/>
      <c r="C112" s="24"/>
      <c r="D112" s="6"/>
    </row>
    <row r="113" spans="2:4" ht="14.25">
      <c r="B113" s="24"/>
      <c r="C113" s="24"/>
      <c r="D113" s="6"/>
    </row>
    <row r="114" spans="2:4" ht="14.25">
      <c r="B114" s="24"/>
      <c r="C114" s="24"/>
      <c r="D114" s="6"/>
    </row>
    <row r="115" spans="2:4" ht="14.25">
      <c r="B115" s="24"/>
      <c r="C115" s="24"/>
      <c r="D115" s="6"/>
    </row>
    <row r="116" spans="2:4" ht="14.25">
      <c r="B116" s="24"/>
      <c r="C116" s="24"/>
      <c r="D116" s="6"/>
    </row>
    <row r="117" spans="2:4" ht="14.25">
      <c r="B117" s="24"/>
      <c r="C117" s="24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82</v>
      </c>
      <c r="B1" s="56" t="s">
        <v>100</v>
      </c>
      <c r="C1" s="10"/>
      <c r="D1" s="10"/>
    </row>
    <row r="2" spans="1:4" ht="14.25">
      <c r="A2" s="90" t="s">
        <v>122</v>
      </c>
      <c r="B2" s="117">
        <v>0.0003378738018209315</v>
      </c>
      <c r="C2" s="10"/>
      <c r="D2" s="10"/>
    </row>
    <row r="3" spans="1:4" ht="14.25">
      <c r="A3" s="90" t="s">
        <v>124</v>
      </c>
      <c r="B3" s="118">
        <v>0.060240372287901245</v>
      </c>
      <c r="C3" s="10"/>
      <c r="D3" s="10"/>
    </row>
    <row r="4" spans="1:4" ht="14.25">
      <c r="A4" s="190" t="s">
        <v>101</v>
      </c>
      <c r="B4" s="118">
        <v>0.030289123044861088</v>
      </c>
      <c r="C4" s="10"/>
      <c r="D4" s="10"/>
    </row>
    <row r="5" spans="1:4" ht="14.25">
      <c r="A5" s="190" t="s">
        <v>17</v>
      </c>
      <c r="B5" s="118">
        <v>-0.0873085420764621</v>
      </c>
      <c r="C5" s="10"/>
      <c r="D5" s="10"/>
    </row>
    <row r="6" spans="1:4" ht="14.25">
      <c r="A6" s="190" t="s">
        <v>16</v>
      </c>
      <c r="B6" s="118">
        <v>0</v>
      </c>
      <c r="C6" s="10"/>
      <c r="D6" s="10"/>
    </row>
    <row r="7" spans="1:4" ht="14.25">
      <c r="A7" s="190" t="s">
        <v>102</v>
      </c>
      <c r="B7" s="118">
        <v>0.00021858823202536293</v>
      </c>
      <c r="C7" s="10"/>
      <c r="D7" s="10"/>
    </row>
    <row r="8" spans="1:4" ht="14.25">
      <c r="A8" s="190" t="s">
        <v>103</v>
      </c>
      <c r="B8" s="118">
        <v>-0.005534560768842844</v>
      </c>
      <c r="C8" s="10"/>
      <c r="D8" s="10"/>
    </row>
    <row r="9" spans="1:4" ht="14.25">
      <c r="A9" s="190" t="s">
        <v>104</v>
      </c>
      <c r="B9" s="118">
        <v>0.01273972602739726</v>
      </c>
      <c r="C9" s="10"/>
      <c r="D9" s="10"/>
    </row>
    <row r="10" spans="1:4" ht="15" thickBot="1">
      <c r="A10" s="191" t="s">
        <v>105</v>
      </c>
      <c r="B10" s="119">
        <v>0.058772031838248084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19" customWidth="1"/>
    <col min="2" max="2" width="64.375" style="17" bestFit="1" customWidth="1"/>
    <col min="3" max="3" width="18.75390625" style="20" customWidth="1"/>
    <col min="4" max="4" width="14.75390625" style="21" customWidth="1"/>
    <col min="5" max="5" width="14.75390625" style="20" customWidth="1"/>
    <col min="6" max="6" width="14.75390625" style="21" customWidth="1"/>
    <col min="7" max="7" width="43.125" style="17" bestFit="1" customWidth="1"/>
    <col min="8" max="8" width="34.75390625" style="17" customWidth="1"/>
    <col min="9" max="18" width="4.75390625" style="17" customWidth="1"/>
    <col min="19" max="16384" width="9.125" style="17" customWidth="1"/>
  </cols>
  <sheetData>
    <row r="1" spans="1:9" s="14" customFormat="1" ht="16.5" thickBot="1">
      <c r="A1" s="205" t="s">
        <v>37</v>
      </c>
      <c r="B1" s="205"/>
      <c r="C1" s="205"/>
      <c r="D1" s="205"/>
      <c r="E1" s="205"/>
      <c r="F1" s="205"/>
      <c r="G1" s="205"/>
      <c r="H1" s="205"/>
      <c r="I1" s="13"/>
    </row>
    <row r="2" spans="1:9" ht="30.75" thickBot="1">
      <c r="A2" s="171" t="s">
        <v>38</v>
      </c>
      <c r="B2" s="172" t="s">
        <v>39</v>
      </c>
      <c r="C2" s="173" t="s">
        <v>40</v>
      </c>
      <c r="D2" s="173" t="s">
        <v>41</v>
      </c>
      <c r="E2" s="173" t="s">
        <v>42</v>
      </c>
      <c r="F2" s="173" t="s">
        <v>43</v>
      </c>
      <c r="G2" s="173" t="s">
        <v>44</v>
      </c>
      <c r="H2" s="174" t="s">
        <v>45</v>
      </c>
      <c r="I2" s="16"/>
    </row>
    <row r="3" spans="1:9" ht="14.25">
      <c r="A3" s="18">
        <v>1</v>
      </c>
      <c r="B3" s="69" t="s">
        <v>48</v>
      </c>
      <c r="C3" s="70">
        <v>71644682.72</v>
      </c>
      <c r="D3" s="71">
        <v>11222</v>
      </c>
      <c r="E3" s="70">
        <v>6384.31</v>
      </c>
      <c r="F3" s="71">
        <v>1000</v>
      </c>
      <c r="G3" s="69" t="s">
        <v>64</v>
      </c>
      <c r="H3" s="72" t="s">
        <v>2</v>
      </c>
      <c r="I3" s="16"/>
    </row>
    <row r="4" spans="1:9" ht="14.25">
      <c r="A4" s="18">
        <v>2</v>
      </c>
      <c r="B4" s="69" t="s">
        <v>49</v>
      </c>
      <c r="C4" s="70">
        <v>23840859.28</v>
      </c>
      <c r="D4" s="71">
        <v>44464</v>
      </c>
      <c r="E4" s="70">
        <v>536.1834</v>
      </c>
      <c r="F4" s="71">
        <v>100</v>
      </c>
      <c r="G4" s="69" t="s">
        <v>65</v>
      </c>
      <c r="H4" s="72" t="s">
        <v>9</v>
      </c>
      <c r="I4" s="16"/>
    </row>
    <row r="5" spans="1:9" ht="14.25" customHeight="1">
      <c r="A5" s="18">
        <v>3</v>
      </c>
      <c r="B5" s="69" t="s">
        <v>50</v>
      </c>
      <c r="C5" s="70">
        <v>10284042.74</v>
      </c>
      <c r="D5" s="71">
        <v>6641168</v>
      </c>
      <c r="E5" s="70">
        <v>1.55</v>
      </c>
      <c r="F5" s="71">
        <v>1</v>
      </c>
      <c r="G5" s="69" t="s">
        <v>64</v>
      </c>
      <c r="H5" s="72" t="s">
        <v>2</v>
      </c>
      <c r="I5" s="16"/>
    </row>
    <row r="6" spans="1:9" ht="14.25">
      <c r="A6" s="18">
        <v>4</v>
      </c>
      <c r="B6" s="175" t="s">
        <v>51</v>
      </c>
      <c r="C6" s="70">
        <v>8743327.45</v>
      </c>
      <c r="D6" s="71">
        <v>8445</v>
      </c>
      <c r="E6" s="70">
        <v>1035.3259</v>
      </c>
      <c r="F6" s="71">
        <v>1000</v>
      </c>
      <c r="G6" s="176" t="s">
        <v>66</v>
      </c>
      <c r="H6" s="72" t="s">
        <v>1</v>
      </c>
      <c r="I6" s="16"/>
    </row>
    <row r="7" spans="1:9" ht="14.25" customHeight="1">
      <c r="A7" s="18">
        <v>5</v>
      </c>
      <c r="B7" s="69" t="s">
        <v>52</v>
      </c>
      <c r="C7" s="70">
        <v>6579683.64</v>
      </c>
      <c r="D7" s="71">
        <v>1085</v>
      </c>
      <c r="E7" s="70">
        <v>6064.2246</v>
      </c>
      <c r="F7" s="71">
        <v>1000</v>
      </c>
      <c r="G7" s="176" t="s">
        <v>66</v>
      </c>
      <c r="H7" s="72" t="s">
        <v>1</v>
      </c>
      <c r="I7" s="16"/>
    </row>
    <row r="8" spans="1:9" ht="14.25">
      <c r="A8" s="18">
        <v>6</v>
      </c>
      <c r="B8" s="175" t="s">
        <v>53</v>
      </c>
      <c r="C8" s="70">
        <v>5871511.78</v>
      </c>
      <c r="D8" s="71">
        <v>1256</v>
      </c>
      <c r="E8" s="70">
        <v>4674.77</v>
      </c>
      <c r="F8" s="71">
        <v>1000</v>
      </c>
      <c r="G8" s="177" t="s">
        <v>67</v>
      </c>
      <c r="H8" s="72" t="s">
        <v>4</v>
      </c>
      <c r="I8" s="16"/>
    </row>
    <row r="9" spans="1:9" ht="14.25">
      <c r="A9" s="18">
        <v>7</v>
      </c>
      <c r="B9" s="175" t="s">
        <v>54</v>
      </c>
      <c r="C9" s="70">
        <v>4560284.98</v>
      </c>
      <c r="D9" s="71">
        <v>675</v>
      </c>
      <c r="E9" s="70">
        <v>6755.98</v>
      </c>
      <c r="F9" s="71">
        <v>1000</v>
      </c>
      <c r="G9" s="177" t="s">
        <v>68</v>
      </c>
      <c r="H9" s="72" t="s">
        <v>4</v>
      </c>
      <c r="I9" s="16"/>
    </row>
    <row r="10" spans="1:9" ht="14.25">
      <c r="A10" s="18">
        <v>8</v>
      </c>
      <c r="B10" s="175" t="s">
        <v>55</v>
      </c>
      <c r="C10" s="70">
        <v>4491822.65</v>
      </c>
      <c r="D10" s="71">
        <v>14718</v>
      </c>
      <c r="E10" s="70">
        <v>305.1925</v>
      </c>
      <c r="F10" s="71">
        <v>100</v>
      </c>
      <c r="G10" s="69" t="s">
        <v>65</v>
      </c>
      <c r="H10" s="72" t="s">
        <v>9</v>
      </c>
      <c r="I10" s="16"/>
    </row>
    <row r="11" spans="1:9" ht="14.25">
      <c r="A11" s="18">
        <v>9</v>
      </c>
      <c r="B11" s="175" t="s">
        <v>56</v>
      </c>
      <c r="C11" s="70">
        <v>2718945.26</v>
      </c>
      <c r="D11" s="71">
        <v>2566</v>
      </c>
      <c r="E11" s="70">
        <v>1059.6045</v>
      </c>
      <c r="F11" s="71">
        <v>1000</v>
      </c>
      <c r="G11" s="178" t="s">
        <v>69</v>
      </c>
      <c r="H11" s="72" t="s">
        <v>10</v>
      </c>
      <c r="I11" s="16"/>
    </row>
    <row r="12" spans="1:9" ht="14.25">
      <c r="A12" s="18">
        <v>10</v>
      </c>
      <c r="B12" s="69" t="s">
        <v>57</v>
      </c>
      <c r="C12" s="70">
        <v>2419559.09</v>
      </c>
      <c r="D12" s="71">
        <v>1369</v>
      </c>
      <c r="E12" s="70">
        <v>1767.3916</v>
      </c>
      <c r="F12" s="71">
        <v>1000</v>
      </c>
      <c r="G12" s="69" t="s">
        <v>70</v>
      </c>
      <c r="H12" s="72" t="s">
        <v>12</v>
      </c>
      <c r="I12" s="16"/>
    </row>
    <row r="13" spans="1:9" ht="14.25">
      <c r="A13" s="18">
        <v>11</v>
      </c>
      <c r="B13" t="s">
        <v>58</v>
      </c>
      <c r="C13" s="70">
        <v>1733639.94</v>
      </c>
      <c r="D13" s="71">
        <v>366</v>
      </c>
      <c r="E13" s="70">
        <v>4736.7211</v>
      </c>
      <c r="F13" s="71">
        <v>1000</v>
      </c>
      <c r="G13" s="176" t="s">
        <v>66</v>
      </c>
      <c r="H13" s="72" t="s">
        <v>1</v>
      </c>
      <c r="I13" s="16"/>
    </row>
    <row r="14" spans="1:9" ht="14.25">
      <c r="A14" s="18">
        <v>12</v>
      </c>
      <c r="B14" s="175" t="s">
        <v>59</v>
      </c>
      <c r="C14" s="70">
        <v>1688504.99</v>
      </c>
      <c r="D14" s="71">
        <v>529</v>
      </c>
      <c r="E14" s="70">
        <v>3191.8809</v>
      </c>
      <c r="F14" s="71">
        <v>1000</v>
      </c>
      <c r="G14" s="69" t="s">
        <v>66</v>
      </c>
      <c r="H14" s="72" t="s">
        <v>1</v>
      </c>
      <c r="I14" s="16"/>
    </row>
    <row r="15" spans="1:9" ht="14.25">
      <c r="A15" s="18">
        <v>13</v>
      </c>
      <c r="B15" s="175" t="s">
        <v>60</v>
      </c>
      <c r="C15" s="70">
        <v>1460808.13</v>
      </c>
      <c r="D15" s="71">
        <v>3125</v>
      </c>
      <c r="E15" s="70">
        <v>467.4586</v>
      </c>
      <c r="F15" s="71">
        <v>1000</v>
      </c>
      <c r="G15" s="69" t="s">
        <v>65</v>
      </c>
      <c r="H15" s="72" t="s">
        <v>9</v>
      </c>
      <c r="I15" s="16"/>
    </row>
    <row r="16" spans="1:9" ht="14.25">
      <c r="A16" s="18">
        <v>14</v>
      </c>
      <c r="B16" s="175" t="s">
        <v>61</v>
      </c>
      <c r="C16" s="70">
        <v>1021829.6101</v>
      </c>
      <c r="D16" s="71">
        <v>953</v>
      </c>
      <c r="E16" s="70">
        <v>1072.2241</v>
      </c>
      <c r="F16" s="71">
        <v>1000</v>
      </c>
      <c r="G16" s="178" t="s">
        <v>71</v>
      </c>
      <c r="H16" s="72" t="s">
        <v>0</v>
      </c>
      <c r="I16" s="16"/>
    </row>
    <row r="17" spans="1:9" ht="14.25">
      <c r="A17" s="18">
        <v>15</v>
      </c>
      <c r="B17" s="175" t="s">
        <v>62</v>
      </c>
      <c r="C17" s="70">
        <v>774046.28</v>
      </c>
      <c r="D17" s="71">
        <v>7881</v>
      </c>
      <c r="E17" s="70">
        <v>98.2168</v>
      </c>
      <c r="F17" s="71">
        <v>100</v>
      </c>
      <c r="G17" s="178" t="s">
        <v>72</v>
      </c>
      <c r="H17" s="72" t="s">
        <v>7</v>
      </c>
      <c r="I17" s="16"/>
    </row>
    <row r="18" spans="1:8" ht="15" customHeight="1" thickBot="1">
      <c r="A18" s="206" t="s">
        <v>47</v>
      </c>
      <c r="B18" s="207"/>
      <c r="C18" s="82">
        <f>SUM(C3:C17)</f>
        <v>147833548.5401</v>
      </c>
      <c r="D18" s="83">
        <f>SUM(D3:D17)</f>
        <v>6739822</v>
      </c>
      <c r="E18" s="46" t="s">
        <v>3</v>
      </c>
      <c r="F18" s="46" t="s">
        <v>3</v>
      </c>
      <c r="G18" s="69" t="s">
        <v>73</v>
      </c>
      <c r="H18" s="46" t="s">
        <v>3</v>
      </c>
    </row>
    <row r="19" spans="1:8" ht="15" customHeight="1">
      <c r="A19" s="209" t="s">
        <v>46</v>
      </c>
      <c r="B19" s="209"/>
      <c r="C19" s="209"/>
      <c r="D19" s="209"/>
      <c r="E19" s="209"/>
      <c r="F19" s="209"/>
      <c r="G19" s="209"/>
      <c r="H19" s="209"/>
    </row>
    <row r="20" spans="1:8" ht="15" customHeight="1" thickBot="1">
      <c r="A20" s="208"/>
      <c r="B20" s="208"/>
      <c r="C20" s="208"/>
      <c r="D20" s="208"/>
      <c r="E20" s="208"/>
      <c r="F20" s="208"/>
      <c r="G20" s="208"/>
      <c r="H20" s="208"/>
    </row>
    <row r="22" spans="2:4" ht="14.25">
      <c r="B22" s="17" t="s">
        <v>63</v>
      </c>
      <c r="C22" s="20">
        <f>C18-SUM(C3:C15)</f>
        <v>1795875.8901000023</v>
      </c>
      <c r="D22" s="110">
        <f>C22/$C$18</f>
        <v>0.012147959024421773</v>
      </c>
    </row>
    <row r="23" spans="2:8" ht="14.25">
      <c r="B23" s="69" t="str">
        <f aca="true" t="shared" si="0" ref="B23:C28">B3</f>
        <v>ОТP Klasychnyi</v>
      </c>
      <c r="C23" s="70">
        <f t="shared" si="0"/>
        <v>71644682.72</v>
      </c>
      <c r="D23" s="110">
        <f>C23/$C$18</f>
        <v>0.48463074469572315</v>
      </c>
      <c r="H23" s="16"/>
    </row>
    <row r="24" spans="2:8" ht="14.25">
      <c r="B24" s="69" t="str">
        <f t="shared" si="0"/>
        <v>КІNТО-Кlasychnyi</v>
      </c>
      <c r="C24" s="70">
        <f t="shared" si="0"/>
        <v>23840859.28</v>
      </c>
      <c r="D24" s="110">
        <f aca="true" t="shared" si="1" ref="D24:D32">C24/$C$18</f>
        <v>0.161268260928832</v>
      </c>
      <c r="H24" s="16"/>
    </row>
    <row r="25" spans="2:8" ht="14.25">
      <c r="B25" s="69" t="str">
        <f t="shared" si="0"/>
        <v>ОТP Fond Aktsii</v>
      </c>
      <c r="C25" s="70">
        <f t="shared" si="0"/>
        <v>10284042.74</v>
      </c>
      <c r="D25" s="110">
        <f t="shared" si="1"/>
        <v>0.06956501309451044</v>
      </c>
      <c r="H25" s="16"/>
    </row>
    <row r="26" spans="2:8" ht="14.25">
      <c r="B26" s="69" t="str">
        <f t="shared" si="0"/>
        <v>UNIVER.UA/Yaroslav Mudryi: Fond Aktsii</v>
      </c>
      <c r="C26" s="70">
        <f t="shared" si="0"/>
        <v>8743327.45</v>
      </c>
      <c r="D26" s="110">
        <f t="shared" si="1"/>
        <v>0.059143053361993554</v>
      </c>
      <c r="H26" s="16"/>
    </row>
    <row r="27" spans="2:8" ht="14.25">
      <c r="B27" s="69" t="str">
        <f t="shared" si="0"/>
        <v>UNIVER.UA/Мykhailo Hrushevskyi: Fond Derzhavnykh Paperiv</v>
      </c>
      <c r="C27" s="70">
        <f t="shared" si="0"/>
        <v>6579683.64</v>
      </c>
      <c r="D27" s="110">
        <f t="shared" si="1"/>
        <v>0.044507378095001576</v>
      </c>
      <c r="H27" s="16"/>
    </row>
    <row r="28" spans="2:8" ht="14.25">
      <c r="B28" s="69" t="str">
        <f t="shared" si="0"/>
        <v>Altus – Depozyt</v>
      </c>
      <c r="C28" s="70">
        <f t="shared" si="0"/>
        <v>5871511.78</v>
      </c>
      <c r="D28" s="110">
        <f t="shared" si="1"/>
        <v>0.039717045541982285</v>
      </c>
      <c r="H28" s="16"/>
    </row>
    <row r="29" spans="2:8" ht="14.25">
      <c r="B29" s="69" t="str">
        <f aca="true" t="shared" si="2" ref="B29:C32">B14</f>
        <v>UNIVER.UA/Volodymyr Velykyi: Fond Zbalansovanyi</v>
      </c>
      <c r="C29" s="70">
        <f t="shared" si="2"/>
        <v>1688504.99</v>
      </c>
      <c r="D29" s="110">
        <f t="shared" si="1"/>
        <v>0.011421663125011108</v>
      </c>
      <c r="H29" s="16"/>
    </row>
    <row r="30" spans="2:8" ht="14.25">
      <c r="B30" s="69" t="str">
        <f t="shared" si="2"/>
        <v>КІNTO-Ekviti</v>
      </c>
      <c r="C30" s="70">
        <f t="shared" si="2"/>
        <v>1460808.13</v>
      </c>
      <c r="D30" s="110">
        <f t="shared" si="1"/>
        <v>0.009881438580254021</v>
      </c>
      <c r="H30" s="16"/>
    </row>
    <row r="31" spans="2:4" ht="14.25">
      <c r="B31" s="69" t="str">
        <f t="shared" si="2"/>
        <v>ТАSK Resurs</v>
      </c>
      <c r="C31" s="70">
        <f t="shared" si="2"/>
        <v>1021829.6101</v>
      </c>
      <c r="D31" s="110">
        <f t="shared" si="1"/>
        <v>0.006912027886706837</v>
      </c>
    </row>
    <row r="32" spans="2:4" ht="14.25">
      <c r="B32" s="69" t="str">
        <f t="shared" si="2"/>
        <v>Nadbannia</v>
      </c>
      <c r="C32" s="70">
        <f t="shared" si="2"/>
        <v>774046.28</v>
      </c>
      <c r="D32" s="110">
        <f t="shared" si="1"/>
        <v>0.005235931137714922</v>
      </c>
    </row>
  </sheetData>
  <mergeCells count="4">
    <mergeCell ref="A1:H1"/>
    <mergeCell ref="A18:B18"/>
    <mergeCell ref="A20:H20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27" customWidth="1"/>
    <col min="2" max="2" width="61.75390625" style="27" bestFit="1" customWidth="1"/>
    <col min="3" max="4" width="14.75390625" style="28" customWidth="1"/>
    <col min="5" max="8" width="12.75390625" style="29" customWidth="1"/>
    <col min="9" max="9" width="16.125" style="27" bestFit="1" customWidth="1"/>
    <col min="10" max="10" width="18.625" style="27" customWidth="1"/>
    <col min="11" max="11" width="20.75390625" style="27" customWidth="1"/>
    <col min="12" max="16384" width="9.125" style="27" customWidth="1"/>
  </cols>
  <sheetData>
    <row r="1" spans="1:10" s="14" customFormat="1" ht="16.5" thickBot="1">
      <c r="A1" s="211" t="s">
        <v>85</v>
      </c>
      <c r="B1" s="211"/>
      <c r="C1" s="211"/>
      <c r="D1" s="211"/>
      <c r="E1" s="211"/>
      <c r="F1" s="211"/>
      <c r="G1" s="211"/>
      <c r="H1" s="211"/>
      <c r="I1" s="211"/>
      <c r="J1" s="85"/>
    </row>
    <row r="2" spans="1:11" s="17" customFormat="1" ht="15.75" customHeight="1" thickBot="1">
      <c r="A2" s="212" t="s">
        <v>38</v>
      </c>
      <c r="B2" s="180"/>
      <c r="C2" s="181"/>
      <c r="D2" s="182"/>
      <c r="E2" s="213" t="s">
        <v>74</v>
      </c>
      <c r="F2" s="213"/>
      <c r="G2" s="213"/>
      <c r="H2" s="213"/>
      <c r="I2" s="213"/>
      <c r="J2" s="213"/>
      <c r="K2" s="213"/>
    </row>
    <row r="3" spans="1:11" s="19" customFormat="1" ht="51.75" thickBot="1">
      <c r="A3" s="212"/>
      <c r="B3" s="183" t="s">
        <v>82</v>
      </c>
      <c r="C3" s="184" t="s">
        <v>83</v>
      </c>
      <c r="D3" s="184" t="s">
        <v>84</v>
      </c>
      <c r="E3" s="15" t="s">
        <v>75</v>
      </c>
      <c r="F3" s="15" t="s">
        <v>76</v>
      </c>
      <c r="G3" s="15" t="s">
        <v>77</v>
      </c>
      <c r="H3" s="15" t="s">
        <v>78</v>
      </c>
      <c r="I3" s="15" t="s">
        <v>79</v>
      </c>
      <c r="J3" s="174" t="s">
        <v>80</v>
      </c>
      <c r="K3" s="179" t="s">
        <v>81</v>
      </c>
    </row>
    <row r="4" spans="1:11" s="17" customFormat="1" ht="14.25" collapsed="1">
      <c r="A4" s="18">
        <v>1</v>
      </c>
      <c r="B4" s="185" t="s">
        <v>49</v>
      </c>
      <c r="C4" s="125">
        <v>38118</v>
      </c>
      <c r="D4" s="125">
        <v>38182</v>
      </c>
      <c r="E4" s="126">
        <v>0.008279543909632592</v>
      </c>
      <c r="F4" s="126">
        <v>0.01899432295075565</v>
      </c>
      <c r="G4" s="126">
        <v>0.09201899218742438</v>
      </c>
      <c r="H4" s="126">
        <v>0.03889364670332829</v>
      </c>
      <c r="I4" s="126">
        <v>0.10301449906250526</v>
      </c>
      <c r="J4" s="127">
        <v>4.3618340000007505</v>
      </c>
      <c r="K4" s="103">
        <v>0.09086119201941445</v>
      </c>
    </row>
    <row r="5" spans="1:11" s="17" customFormat="1" ht="14.25" collapsed="1">
      <c r="A5" s="18">
        <v>2</v>
      </c>
      <c r="B5" s="185" t="s">
        <v>54</v>
      </c>
      <c r="C5" s="125">
        <v>38828</v>
      </c>
      <c r="D5" s="125">
        <v>39028</v>
      </c>
      <c r="E5" s="126">
        <v>0.008779814787806206</v>
      </c>
      <c r="F5" s="126">
        <v>0.01781482524915634</v>
      </c>
      <c r="G5" s="126">
        <v>0.05688352971370669</v>
      </c>
      <c r="H5" s="126">
        <v>0.09947727479869828</v>
      </c>
      <c r="I5" s="126">
        <v>0.08486056224724625</v>
      </c>
      <c r="J5" s="127">
        <v>5.755980000000366</v>
      </c>
      <c r="K5" s="104">
        <v>0.11899669846576955</v>
      </c>
    </row>
    <row r="6" spans="1:11" s="17" customFormat="1" ht="14.25" collapsed="1">
      <c r="A6" s="18">
        <v>3</v>
      </c>
      <c r="B6" s="176" t="s">
        <v>59</v>
      </c>
      <c r="C6" s="125">
        <v>38919</v>
      </c>
      <c r="D6" s="125">
        <v>39092</v>
      </c>
      <c r="E6" s="126">
        <v>0.0034728309027662885</v>
      </c>
      <c r="F6" s="126">
        <v>0.008155021367944437</v>
      </c>
      <c r="G6" s="126">
        <v>0.03547426490896877</v>
      </c>
      <c r="H6" s="126">
        <v>0.15031742845991247</v>
      </c>
      <c r="I6" s="126">
        <v>0.17257911787881275</v>
      </c>
      <c r="J6" s="127">
        <v>2.191880899999913</v>
      </c>
      <c r="K6" s="104">
        <v>0.07145380191651118</v>
      </c>
    </row>
    <row r="7" spans="1:11" s="17" customFormat="1" ht="14.25" collapsed="1">
      <c r="A7" s="18">
        <v>4</v>
      </c>
      <c r="B7" s="176" t="s">
        <v>51</v>
      </c>
      <c r="C7" s="125">
        <v>38919</v>
      </c>
      <c r="D7" s="125">
        <v>39092</v>
      </c>
      <c r="E7" s="126">
        <v>-0.013453779231528018</v>
      </c>
      <c r="F7" s="126">
        <v>-0.0258258372983029</v>
      </c>
      <c r="G7" s="126">
        <v>-0.025400333180216728</v>
      </c>
      <c r="H7" s="126">
        <v>-0.03266769430106342</v>
      </c>
      <c r="I7" s="126">
        <v>-0.02248751207863342</v>
      </c>
      <c r="J7" s="127">
        <v>0.035325899999745</v>
      </c>
      <c r="K7" s="104">
        <v>0.002066556237997119</v>
      </c>
    </row>
    <row r="8" spans="1:11" s="17" customFormat="1" ht="14.25" collapsed="1">
      <c r="A8" s="18">
        <v>5</v>
      </c>
      <c r="B8" s="124" t="s">
        <v>48</v>
      </c>
      <c r="C8" s="125">
        <v>39413</v>
      </c>
      <c r="D8" s="125">
        <v>39589</v>
      </c>
      <c r="E8" s="126">
        <v>0.015405291493317597</v>
      </c>
      <c r="F8" s="126">
        <v>0.027622450786194408</v>
      </c>
      <c r="G8" s="126" t="s">
        <v>24</v>
      </c>
      <c r="H8" s="126">
        <v>0.1935900000566142</v>
      </c>
      <c r="I8" s="126">
        <v>0.16048402048916532</v>
      </c>
      <c r="J8" s="127">
        <v>5.384310000000995</v>
      </c>
      <c r="K8" s="104">
        <v>0.1274434556484425</v>
      </c>
    </row>
    <row r="9" spans="1:11" s="17" customFormat="1" ht="14.25">
      <c r="A9" s="18">
        <v>6</v>
      </c>
      <c r="B9" s="176" t="s">
        <v>61</v>
      </c>
      <c r="C9" s="125">
        <v>39429</v>
      </c>
      <c r="D9" s="125">
        <v>39618</v>
      </c>
      <c r="E9" s="126">
        <v>0.0017443712705575987</v>
      </c>
      <c r="F9" s="126">
        <v>0.004903786514639963</v>
      </c>
      <c r="G9" s="126">
        <v>0.018524726407099568</v>
      </c>
      <c r="H9" s="126">
        <v>-0.013568510046144011</v>
      </c>
      <c r="I9" s="126">
        <v>-0.013399503950343283</v>
      </c>
      <c r="J9" s="127">
        <v>0.07222410000003587</v>
      </c>
      <c r="K9" s="104">
        <v>0.00454581555349276</v>
      </c>
    </row>
    <row r="10" spans="1:11" s="17" customFormat="1" ht="14.25">
      <c r="A10" s="18">
        <v>7</v>
      </c>
      <c r="B10" s="176" t="s">
        <v>62</v>
      </c>
      <c r="C10" s="125">
        <v>39560</v>
      </c>
      <c r="D10" s="125">
        <v>39770</v>
      </c>
      <c r="E10" s="126">
        <v>-0.0010679218647026145</v>
      </c>
      <c r="F10" s="126">
        <v>-0.002317032167299282</v>
      </c>
      <c r="G10" s="126">
        <v>-0.041770489628052965</v>
      </c>
      <c r="H10" s="126">
        <v>-0.048755991473155236</v>
      </c>
      <c r="I10" s="126">
        <v>0.08112717399283675</v>
      </c>
      <c r="J10" s="127">
        <v>-0.017832000000044257</v>
      </c>
      <c r="K10" s="104">
        <v>-0.001202099358373454</v>
      </c>
    </row>
    <row r="11" spans="1:11" s="17" customFormat="1" ht="14.25">
      <c r="A11" s="18">
        <v>8</v>
      </c>
      <c r="B11" s="176" t="s">
        <v>60</v>
      </c>
      <c r="C11" s="125">
        <v>39884</v>
      </c>
      <c r="D11" s="125">
        <v>40001</v>
      </c>
      <c r="E11" s="126">
        <v>-0.0028232733287981704</v>
      </c>
      <c r="F11" s="126">
        <v>-0.06305637833544797</v>
      </c>
      <c r="G11" s="126">
        <v>-0.04713054896846525</v>
      </c>
      <c r="H11" s="126">
        <v>-0.2590103210378665</v>
      </c>
      <c r="I11" s="126">
        <v>-0.060844013370098815</v>
      </c>
      <c r="J11" s="127">
        <v>-0.5325413999999877</v>
      </c>
      <c r="K11" s="104">
        <v>-0.051697109671130836</v>
      </c>
    </row>
    <row r="12" spans="1:11" s="17" customFormat="1" ht="14.25">
      <c r="A12" s="18">
        <v>9</v>
      </c>
      <c r="B12" s="124" t="s">
        <v>50</v>
      </c>
      <c r="C12" s="125">
        <v>40253</v>
      </c>
      <c r="D12" s="125">
        <v>40366</v>
      </c>
      <c r="E12" s="126">
        <v>-0.025157232704394183</v>
      </c>
      <c r="F12" s="126">
        <v>0.07638888888898432</v>
      </c>
      <c r="G12" s="126" t="s">
        <v>24</v>
      </c>
      <c r="H12" s="126">
        <v>-0.05487804878051994</v>
      </c>
      <c r="I12" s="126">
        <v>0.16541353383466761</v>
      </c>
      <c r="J12" s="127">
        <v>0.5500000000000431</v>
      </c>
      <c r="K12" s="104">
        <v>0.03343389948588338</v>
      </c>
    </row>
    <row r="13" spans="1:11" s="17" customFormat="1" ht="14.25">
      <c r="A13" s="18">
        <v>10</v>
      </c>
      <c r="B13" s="176" t="s">
        <v>56</v>
      </c>
      <c r="C13" s="125">
        <v>40114</v>
      </c>
      <c r="D13" s="125">
        <v>40401</v>
      </c>
      <c r="E13" s="126">
        <v>-0.0005203007369095625</v>
      </c>
      <c r="F13" s="126">
        <v>-0.004938754597348494</v>
      </c>
      <c r="G13" s="126">
        <v>-0.052397305693358986</v>
      </c>
      <c r="H13" s="126">
        <v>-0.16439694730172127</v>
      </c>
      <c r="I13" s="126">
        <v>0.10259478076133877</v>
      </c>
      <c r="J13" s="127">
        <v>0.05960449999994699</v>
      </c>
      <c r="K13" s="104">
        <v>0.004385637699499734</v>
      </c>
    </row>
    <row r="14" spans="1:11" s="17" customFormat="1" ht="14.25" collapsed="1">
      <c r="A14" s="18">
        <v>11</v>
      </c>
      <c r="B14" s="176" t="s">
        <v>53</v>
      </c>
      <c r="C14" s="125">
        <v>40226</v>
      </c>
      <c r="D14" s="125">
        <v>40430</v>
      </c>
      <c r="E14" s="126">
        <v>0.005688064315497066</v>
      </c>
      <c r="F14" s="126">
        <v>0.012470788509780784</v>
      </c>
      <c r="G14" s="126">
        <v>0.04298887349424896</v>
      </c>
      <c r="H14" s="126">
        <v>0.07771701793123009</v>
      </c>
      <c r="I14" s="126">
        <v>0.06596055181842897</v>
      </c>
      <c r="J14" s="127">
        <v>3.67476999999972</v>
      </c>
      <c r="K14" s="104">
        <v>0.12442290953158297</v>
      </c>
    </row>
    <row r="15" spans="1:11" s="17" customFormat="1" ht="14.25" collapsed="1">
      <c r="A15" s="18">
        <v>12</v>
      </c>
      <c r="B15" s="176" t="s">
        <v>58</v>
      </c>
      <c r="C15" s="125">
        <v>40427</v>
      </c>
      <c r="D15" s="125">
        <v>40543</v>
      </c>
      <c r="E15" s="126">
        <v>0.013740730291182501</v>
      </c>
      <c r="F15" s="126">
        <v>0.028786967462038904</v>
      </c>
      <c r="G15" s="126">
        <v>0.09197942872744669</v>
      </c>
      <c r="H15" s="126">
        <v>0.29212081781937704</v>
      </c>
      <c r="I15" s="126">
        <v>0.2945265250765008</v>
      </c>
      <c r="J15" s="127">
        <v>3.7367211000005733</v>
      </c>
      <c r="K15" s="104">
        <v>0.12876313416568852</v>
      </c>
    </row>
    <row r="16" spans="1:11" s="17" customFormat="1" ht="14.25" collapsed="1">
      <c r="A16" s="18">
        <v>13</v>
      </c>
      <c r="B16" s="124" t="s">
        <v>57</v>
      </c>
      <c r="C16" s="125">
        <v>40444</v>
      </c>
      <c r="D16" s="125">
        <v>40638</v>
      </c>
      <c r="E16" s="126">
        <v>0.002947854465067623</v>
      </c>
      <c r="F16" s="126">
        <v>0.010626900438202469</v>
      </c>
      <c r="G16" s="126">
        <v>0.045318071798324144</v>
      </c>
      <c r="H16" s="126">
        <v>0.06362741641781855</v>
      </c>
      <c r="I16" s="126">
        <v>0.06064023631133075</v>
      </c>
      <c r="J16" s="127">
        <v>0.7673915999999807</v>
      </c>
      <c r="K16" s="104">
        <v>0.04630791198333162</v>
      </c>
    </row>
    <row r="17" spans="1:11" s="17" customFormat="1" ht="14.25">
      <c r="A17" s="18">
        <v>14</v>
      </c>
      <c r="B17" s="185" t="s">
        <v>52</v>
      </c>
      <c r="C17" s="125">
        <v>40427</v>
      </c>
      <c r="D17" s="125">
        <v>40708</v>
      </c>
      <c r="E17" s="126">
        <v>0.01541234704716965</v>
      </c>
      <c r="F17" s="126">
        <v>0.029717158006572486</v>
      </c>
      <c r="G17" s="126">
        <v>0.09139363249400279</v>
      </c>
      <c r="H17" s="126">
        <v>0.5309308656575515</v>
      </c>
      <c r="I17" s="126">
        <v>0.5012191507672468</v>
      </c>
      <c r="J17" s="127">
        <v>5.064224600000659</v>
      </c>
      <c r="K17" s="104">
        <v>0.1565991757376033</v>
      </c>
    </row>
    <row r="18" spans="1:11" s="17" customFormat="1" ht="14.25">
      <c r="A18" s="18">
        <v>15</v>
      </c>
      <c r="B18" s="176" t="s">
        <v>55</v>
      </c>
      <c r="C18" s="125">
        <v>41026</v>
      </c>
      <c r="D18" s="125">
        <v>41242</v>
      </c>
      <c r="E18" s="126">
        <v>0.02341985557084869</v>
      </c>
      <c r="F18" s="126">
        <v>0.017434834397745957</v>
      </c>
      <c r="G18" s="126">
        <v>0.08641752492916766</v>
      </c>
      <c r="H18" s="126">
        <v>0.0698572238345152</v>
      </c>
      <c r="I18" s="126">
        <v>0.11640408090105692</v>
      </c>
      <c r="J18" s="127">
        <v>2.051925000000037</v>
      </c>
      <c r="K18" s="104">
        <v>0.10751703688222913</v>
      </c>
    </row>
    <row r="19" spans="1:12" s="17" customFormat="1" ht="15.75" thickBot="1">
      <c r="A19" s="123"/>
      <c r="B19" s="128" t="s">
        <v>87</v>
      </c>
      <c r="C19" s="129" t="s">
        <v>3</v>
      </c>
      <c r="D19" s="129" t="s">
        <v>3</v>
      </c>
      <c r="E19" s="130">
        <f>AVERAGE(E4:E18)</f>
        <v>0.003724546412500884</v>
      </c>
      <c r="F19" s="130">
        <f>AVERAGE(F4:F18)</f>
        <v>0.010451862811574472</v>
      </c>
      <c r="G19" s="130">
        <f>AVERAGE(G4:G18)</f>
        <v>0.030330797476176594</v>
      </c>
      <c r="H19" s="130">
        <f>AVERAGE(H4:H18)</f>
        <v>0.06288361191590502</v>
      </c>
      <c r="I19" s="130">
        <f>AVERAGE(I4:I18)</f>
        <v>0.12080621358280409</v>
      </c>
      <c r="J19" s="129" t="s">
        <v>3</v>
      </c>
      <c r="K19" s="130">
        <f>AVERAGE(K4:K18)</f>
        <v>0.06425986775319613</v>
      </c>
      <c r="L19" s="131"/>
    </row>
    <row r="20" spans="1:11" s="17" customFormat="1" ht="14.25">
      <c r="A20" s="214" t="s">
        <v>86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</row>
    <row r="21" spans="1:11" s="17" customFormat="1" ht="15" collapsed="1" thickBot="1">
      <c r="A21" s="210"/>
      <c r="B21" s="210"/>
      <c r="C21" s="210"/>
      <c r="D21" s="210"/>
      <c r="E21" s="210"/>
      <c r="F21" s="210"/>
      <c r="G21" s="210"/>
      <c r="H21" s="210"/>
      <c r="I21" s="135"/>
      <c r="J21" s="135"/>
      <c r="K21" s="135"/>
    </row>
    <row r="22" spans="5:10" s="17" customFormat="1" ht="14.25" collapsed="1">
      <c r="E22" s="88"/>
      <c r="J22" s="16"/>
    </row>
    <row r="23" spans="5:10" s="17" customFormat="1" ht="14.25" collapsed="1">
      <c r="E23" s="89"/>
      <c r="J23" s="16"/>
    </row>
    <row r="24" spans="5:10" s="17" customFormat="1" ht="14.25">
      <c r="E24" s="88"/>
      <c r="F24" s="88"/>
      <c r="J24" s="16"/>
    </row>
    <row r="25" spans="5:10" s="17" customFormat="1" ht="14.25" collapsed="1">
      <c r="E25" s="89"/>
      <c r="I25" s="89"/>
      <c r="J25" s="16"/>
    </row>
    <row r="26" s="17" customFormat="1" ht="14.25" collapsed="1"/>
    <row r="27" s="17" customFormat="1" ht="14.25" collapsed="1"/>
    <row r="28" s="17" customFormat="1" ht="14.25" collapsed="1"/>
    <row r="29" s="17" customFormat="1" ht="14.25" collapsed="1"/>
    <row r="30" s="17" customFormat="1" ht="14.25" collapsed="1"/>
    <row r="31" s="17" customFormat="1" ht="14.25" collapsed="1"/>
    <row r="32" s="17" customFormat="1" ht="14.25" collapsed="1"/>
    <row r="33" s="17" customFormat="1" ht="14.25" collapsed="1"/>
    <row r="34" s="17" customFormat="1" ht="14.25" collapsed="1"/>
    <row r="35" s="17" customFormat="1" ht="14.25" collapsed="1"/>
    <row r="36" s="17" customFormat="1" ht="14.25" collapsed="1"/>
    <row r="37" s="17" customFormat="1" ht="14.25" collapsed="1"/>
    <row r="38" s="17" customFormat="1" ht="14.25" collapsed="1"/>
    <row r="39" s="17" customFormat="1" ht="14.25"/>
    <row r="40" s="17" customFormat="1" ht="14.25"/>
    <row r="41" spans="3:8" s="24" customFormat="1" ht="14.25">
      <c r="C41" s="25"/>
      <c r="D41" s="25"/>
      <c r="E41" s="26"/>
      <c r="F41" s="26"/>
      <c r="G41" s="26"/>
      <c r="H41" s="26"/>
    </row>
    <row r="42" spans="3:8" s="24" customFormat="1" ht="14.25">
      <c r="C42" s="25"/>
      <c r="D42" s="25"/>
      <c r="E42" s="26"/>
      <c r="F42" s="26"/>
      <c r="G42" s="26"/>
      <c r="H42" s="26"/>
    </row>
    <row r="43" spans="3:8" s="24" customFormat="1" ht="14.25">
      <c r="C43" s="25"/>
      <c r="D43" s="25"/>
      <c r="E43" s="26"/>
      <c r="F43" s="26"/>
      <c r="G43" s="26"/>
      <c r="H43" s="26"/>
    </row>
    <row r="44" spans="3:8" s="24" customFormat="1" ht="14.25">
      <c r="C44" s="25"/>
      <c r="D44" s="25"/>
      <c r="E44" s="26"/>
      <c r="F44" s="26"/>
      <c r="G44" s="26"/>
      <c r="H44" s="26"/>
    </row>
    <row r="45" spans="3:8" s="24" customFormat="1" ht="14.25">
      <c r="C45" s="25"/>
      <c r="D45" s="25"/>
      <c r="E45" s="26"/>
      <c r="F45" s="26"/>
      <c r="G45" s="26"/>
      <c r="H45" s="26"/>
    </row>
    <row r="46" spans="3:8" s="24" customFormat="1" ht="14.25">
      <c r="C46" s="25"/>
      <c r="D46" s="25"/>
      <c r="E46" s="26"/>
      <c r="F46" s="26"/>
      <c r="G46" s="26"/>
      <c r="H46" s="26"/>
    </row>
    <row r="47" spans="3:8" s="24" customFormat="1" ht="14.25">
      <c r="C47" s="25"/>
      <c r="D47" s="25"/>
      <c r="E47" s="26"/>
      <c r="F47" s="26"/>
      <c r="G47" s="26"/>
      <c r="H47" s="26"/>
    </row>
    <row r="48" spans="3:8" s="24" customFormat="1" ht="14.25">
      <c r="C48" s="25"/>
      <c r="D48" s="25"/>
      <c r="E48" s="26"/>
      <c r="F48" s="26"/>
      <c r="G48" s="26"/>
      <c r="H48" s="26"/>
    </row>
    <row r="49" spans="3:8" s="24" customFormat="1" ht="14.25">
      <c r="C49" s="25"/>
      <c r="D49" s="25"/>
      <c r="E49" s="26"/>
      <c r="F49" s="26"/>
      <c r="G49" s="26"/>
      <c r="H49" s="26"/>
    </row>
    <row r="50" spans="3:8" s="24" customFormat="1" ht="14.25">
      <c r="C50" s="25"/>
      <c r="D50" s="25"/>
      <c r="E50" s="26"/>
      <c r="F50" s="26"/>
      <c r="G50" s="26"/>
      <c r="H50" s="26"/>
    </row>
    <row r="51" spans="3:8" s="24" customFormat="1" ht="14.25">
      <c r="C51" s="25"/>
      <c r="D51" s="25"/>
      <c r="E51" s="26"/>
      <c r="F51" s="26"/>
      <c r="G51" s="26"/>
      <c r="H51" s="26"/>
    </row>
    <row r="52" spans="3:8" s="24" customFormat="1" ht="14.25">
      <c r="C52" s="25"/>
      <c r="D52" s="25"/>
      <c r="E52" s="26"/>
      <c r="F52" s="26"/>
      <c r="G52" s="26"/>
      <c r="H52" s="26"/>
    </row>
    <row r="53" spans="3:8" s="24" customFormat="1" ht="14.25">
      <c r="C53" s="25"/>
      <c r="D53" s="25"/>
      <c r="E53" s="26"/>
      <c r="F53" s="26"/>
      <c r="G53" s="26"/>
      <c r="H53" s="26"/>
    </row>
    <row r="54" spans="3:8" s="24" customFormat="1" ht="14.25">
      <c r="C54" s="25"/>
      <c r="D54" s="25"/>
      <c r="E54" s="26"/>
      <c r="F54" s="26"/>
      <c r="G54" s="26"/>
      <c r="H54" s="26"/>
    </row>
    <row r="55" spans="3:8" s="24" customFormat="1" ht="14.25">
      <c r="C55" s="25"/>
      <c r="D55" s="25"/>
      <c r="E55" s="26"/>
      <c r="F55" s="26"/>
      <c r="G55" s="26"/>
      <c r="H55" s="26"/>
    </row>
    <row r="56" spans="3:8" s="24" customFormat="1" ht="14.25">
      <c r="C56" s="25"/>
      <c r="D56" s="25"/>
      <c r="E56" s="26"/>
      <c r="F56" s="26"/>
      <c r="G56" s="26"/>
      <c r="H56" s="26"/>
    </row>
    <row r="57" spans="3:8" s="24" customFormat="1" ht="14.25">
      <c r="C57" s="25"/>
      <c r="D57" s="25"/>
      <c r="E57" s="26"/>
      <c r="F57" s="26"/>
      <c r="G57" s="26"/>
      <c r="H57" s="26"/>
    </row>
    <row r="58" spans="3:8" s="24" customFormat="1" ht="14.25">
      <c r="C58" s="25"/>
      <c r="D58" s="25"/>
      <c r="E58" s="26"/>
      <c r="F58" s="26"/>
      <c r="G58" s="26"/>
      <c r="H58" s="26"/>
    </row>
    <row r="59" spans="3:8" s="24" customFormat="1" ht="14.25">
      <c r="C59" s="25"/>
      <c r="D59" s="25"/>
      <c r="E59" s="26"/>
      <c r="F59" s="26"/>
      <c r="G59" s="26"/>
      <c r="H59" s="26"/>
    </row>
    <row r="60" spans="3:8" s="24" customFormat="1" ht="14.25">
      <c r="C60" s="25"/>
      <c r="D60" s="25"/>
      <c r="E60" s="26"/>
      <c r="F60" s="26"/>
      <c r="G60" s="26"/>
      <c r="H60" s="26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4" customWidth="1"/>
    <col min="2" max="2" width="61.875" style="24" bestFit="1" customWidth="1"/>
    <col min="3" max="3" width="24.75390625" style="24" customWidth="1"/>
    <col min="4" max="4" width="24.75390625" style="34" customWidth="1"/>
    <col min="5" max="7" width="24.75390625" style="24" customWidth="1"/>
    <col min="8" max="16384" width="9.125" style="24" customWidth="1"/>
  </cols>
  <sheetData>
    <row r="1" spans="1:7" ht="16.5" thickBot="1">
      <c r="A1" s="216" t="s">
        <v>88</v>
      </c>
      <c r="B1" s="216"/>
      <c r="C1" s="216"/>
      <c r="D1" s="216"/>
      <c r="E1" s="216"/>
      <c r="F1" s="216"/>
      <c r="G1" s="216"/>
    </row>
    <row r="2" spans="1:7" ht="15.75" customHeight="1" thickBot="1">
      <c r="A2" s="218" t="s">
        <v>89</v>
      </c>
      <c r="B2" s="180"/>
      <c r="C2" s="217" t="s">
        <v>90</v>
      </c>
      <c r="D2" s="212"/>
      <c r="E2" s="217" t="s">
        <v>91</v>
      </c>
      <c r="F2" s="212"/>
      <c r="G2" s="186"/>
    </row>
    <row r="3" spans="1:7" ht="45.75" thickBot="1">
      <c r="A3" s="219"/>
      <c r="B3" s="187" t="s">
        <v>82</v>
      </c>
      <c r="C3" s="183" t="s">
        <v>92</v>
      </c>
      <c r="D3" s="183" t="s">
        <v>93</v>
      </c>
      <c r="E3" s="183" t="s">
        <v>94</v>
      </c>
      <c r="F3" s="183" t="s">
        <v>93</v>
      </c>
      <c r="G3" s="174" t="s">
        <v>95</v>
      </c>
    </row>
    <row r="4" spans="1:8" ht="15" customHeight="1">
      <c r="A4" s="18">
        <v>1</v>
      </c>
      <c r="B4" s="30" t="s">
        <v>57</v>
      </c>
      <c r="C4" s="31">
        <v>105.79456999999982</v>
      </c>
      <c r="D4" s="80">
        <v>0.04572400047002182</v>
      </c>
      <c r="E4" s="32">
        <v>56</v>
      </c>
      <c r="F4" s="80">
        <v>0.04265041888804265</v>
      </c>
      <c r="G4" s="33">
        <v>99.09806574257404</v>
      </c>
      <c r="H4" s="43"/>
    </row>
    <row r="5" spans="1:8" ht="14.25" customHeight="1">
      <c r="A5" s="18">
        <v>2</v>
      </c>
      <c r="B5" s="30" t="s">
        <v>8</v>
      </c>
      <c r="C5" s="31">
        <v>200.5580700000003</v>
      </c>
      <c r="D5" s="80">
        <v>0.008483735812772255</v>
      </c>
      <c r="E5" s="32">
        <v>9</v>
      </c>
      <c r="F5" s="80">
        <v>0.00020245191766955347</v>
      </c>
      <c r="G5" s="33">
        <v>4.785249034754019</v>
      </c>
      <c r="H5" s="43"/>
    </row>
    <row r="6" spans="1:7" ht="14.25">
      <c r="A6" s="18">
        <v>3</v>
      </c>
      <c r="B6" s="30" t="s">
        <v>11</v>
      </c>
      <c r="C6" s="31">
        <v>107.26275219999998</v>
      </c>
      <c r="D6" s="80">
        <v>0.02446374429821798</v>
      </c>
      <c r="E6" s="32">
        <v>15</v>
      </c>
      <c r="F6" s="80">
        <v>0.0010201999591920017</v>
      </c>
      <c r="G6" s="33">
        <v>4.437070954906685</v>
      </c>
    </row>
    <row r="7" spans="1:7" ht="14.25">
      <c r="A7" s="18">
        <v>4</v>
      </c>
      <c r="B7" s="185" t="s">
        <v>52</v>
      </c>
      <c r="C7" s="31">
        <v>99.86913999999966</v>
      </c>
      <c r="D7" s="80">
        <v>0.015412345523162688</v>
      </c>
      <c r="E7" s="32">
        <v>0</v>
      </c>
      <c r="F7" s="80">
        <v>0</v>
      </c>
      <c r="G7" s="33">
        <v>0</v>
      </c>
    </row>
    <row r="8" spans="1:7" ht="14.25">
      <c r="A8" s="18">
        <v>5</v>
      </c>
      <c r="B8" s="185" t="s">
        <v>54</v>
      </c>
      <c r="C8" s="31">
        <v>39.687620000000116</v>
      </c>
      <c r="D8" s="80">
        <v>0.008779286638348193</v>
      </c>
      <c r="E8" s="32">
        <v>0</v>
      </c>
      <c r="F8" s="80">
        <v>0</v>
      </c>
      <c r="G8" s="33">
        <v>0</v>
      </c>
    </row>
    <row r="9" spans="1:7" ht="14.25">
      <c r="A9" s="18">
        <v>6</v>
      </c>
      <c r="B9" s="176" t="s">
        <v>53</v>
      </c>
      <c r="C9" s="31">
        <v>33.20428000000026</v>
      </c>
      <c r="D9" s="80">
        <v>0.005687312632984861</v>
      </c>
      <c r="E9" s="32">
        <v>0</v>
      </c>
      <c r="F9" s="80">
        <v>0</v>
      </c>
      <c r="G9" s="33">
        <v>0</v>
      </c>
    </row>
    <row r="10" spans="1:7" ht="14.25">
      <c r="A10" s="18">
        <v>7</v>
      </c>
      <c r="B10" s="176" t="s">
        <v>58</v>
      </c>
      <c r="C10" s="31">
        <v>23.498589999999854</v>
      </c>
      <c r="D10" s="80">
        <v>0.013740729677111107</v>
      </c>
      <c r="E10" s="32">
        <v>0</v>
      </c>
      <c r="F10" s="80">
        <v>0</v>
      </c>
      <c r="G10" s="33">
        <v>0</v>
      </c>
    </row>
    <row r="11" spans="1:7" ht="14.25">
      <c r="A11" s="18">
        <v>8</v>
      </c>
      <c r="B11" s="176" t="s">
        <v>59</v>
      </c>
      <c r="C11" s="31">
        <v>5.843600000000093</v>
      </c>
      <c r="D11" s="80">
        <v>0.003472831809613278</v>
      </c>
      <c r="E11" s="32">
        <v>0</v>
      </c>
      <c r="F11" s="80">
        <v>0</v>
      </c>
      <c r="G11" s="33">
        <v>0</v>
      </c>
    </row>
    <row r="12" spans="1:7" ht="14.25">
      <c r="A12" s="18">
        <v>9</v>
      </c>
      <c r="B12" s="176" t="s">
        <v>61</v>
      </c>
      <c r="C12" s="31">
        <v>1.7793600000001026</v>
      </c>
      <c r="D12" s="80">
        <v>0.0017443846514675766</v>
      </c>
      <c r="E12" s="32">
        <v>0</v>
      </c>
      <c r="F12" s="80">
        <v>0</v>
      </c>
      <c r="G12" s="33">
        <v>0</v>
      </c>
    </row>
    <row r="13" spans="1:7" ht="14.25">
      <c r="A13" s="18">
        <v>10</v>
      </c>
      <c r="B13" s="176" t="s">
        <v>62</v>
      </c>
      <c r="C13" s="31">
        <v>-0.8274799999999815</v>
      </c>
      <c r="D13" s="80">
        <v>-0.0010678900779915188</v>
      </c>
      <c r="E13" s="32">
        <v>0</v>
      </c>
      <c r="F13" s="80">
        <v>0</v>
      </c>
      <c r="G13" s="33">
        <v>0</v>
      </c>
    </row>
    <row r="14" spans="1:7" ht="14.25">
      <c r="A14" s="18">
        <v>11</v>
      </c>
      <c r="B14" s="188" t="s">
        <v>56</v>
      </c>
      <c r="C14" s="31">
        <v>-1.4152100000004284</v>
      </c>
      <c r="D14" s="80">
        <v>-0.0005202288504068831</v>
      </c>
      <c r="E14" s="32">
        <v>0</v>
      </c>
      <c r="F14" s="80">
        <v>0</v>
      </c>
      <c r="G14" s="33">
        <v>0</v>
      </c>
    </row>
    <row r="15" spans="1:8" ht="14.25">
      <c r="A15" s="18">
        <v>12</v>
      </c>
      <c r="B15" s="188" t="s">
        <v>60</v>
      </c>
      <c r="C15" s="31">
        <v>-4.135980000000215</v>
      </c>
      <c r="D15" s="80">
        <v>-0.0028233022487118738</v>
      </c>
      <c r="E15" s="32">
        <v>0</v>
      </c>
      <c r="F15" s="80">
        <v>0</v>
      </c>
      <c r="G15" s="33">
        <v>0</v>
      </c>
      <c r="H15" s="43"/>
    </row>
    <row r="16" spans="1:7" ht="14.25">
      <c r="A16" s="18">
        <v>13</v>
      </c>
      <c r="B16" s="176" t="s">
        <v>51</v>
      </c>
      <c r="C16" s="31">
        <v>-119.23441999999991</v>
      </c>
      <c r="D16" s="80">
        <v>-0.01345371933634805</v>
      </c>
      <c r="E16" s="32">
        <v>0</v>
      </c>
      <c r="F16" s="80">
        <v>0</v>
      </c>
      <c r="G16" s="33">
        <v>0</v>
      </c>
    </row>
    <row r="17" spans="1:7" ht="14.25">
      <c r="A17" s="18">
        <v>14</v>
      </c>
      <c r="B17" s="30" t="s">
        <v>50</v>
      </c>
      <c r="C17" s="31">
        <v>-681.0778300000001</v>
      </c>
      <c r="D17" s="80">
        <v>-0.06211311819620056</v>
      </c>
      <c r="E17" s="32">
        <v>-259749</v>
      </c>
      <c r="F17" s="80">
        <v>-0.037639780336439346</v>
      </c>
      <c r="G17" s="33">
        <v>-403.109015676648</v>
      </c>
    </row>
    <row r="18" spans="1:7" ht="14.25">
      <c r="A18" s="18">
        <v>15</v>
      </c>
      <c r="B18" s="30" t="s">
        <v>48</v>
      </c>
      <c r="C18" s="31">
        <v>-3389.6957699999957</v>
      </c>
      <c r="D18" s="80">
        <v>-0.04517523618126255</v>
      </c>
      <c r="E18" s="32">
        <v>-712</v>
      </c>
      <c r="F18" s="80">
        <v>-0.05966147142617731</v>
      </c>
      <c r="G18" s="33">
        <v>-4526.977943170091</v>
      </c>
    </row>
    <row r="19" spans="1:8" ht="15.75" thickBot="1">
      <c r="A19" s="75"/>
      <c r="B19" s="76" t="s">
        <v>96</v>
      </c>
      <c r="C19" s="77">
        <v>-3578.888707799996</v>
      </c>
      <c r="D19" s="81">
        <v>-0.023636689117819704</v>
      </c>
      <c r="E19" s="78">
        <v>-260381</v>
      </c>
      <c r="F19" s="81">
        <v>-0.03719620702428201</v>
      </c>
      <c r="G19" s="79">
        <v>-4821.766573114504</v>
      </c>
      <c r="H19" s="43"/>
    </row>
    <row r="20" spans="1:8" ht="15" customHeight="1" thickBot="1">
      <c r="A20" s="215"/>
      <c r="B20" s="215"/>
      <c r="C20" s="215"/>
      <c r="D20" s="215"/>
      <c r="E20" s="215"/>
      <c r="F20" s="215"/>
      <c r="G20" s="215"/>
      <c r="H20" s="134"/>
    </row>
    <row r="42" spans="2:5" ht="15">
      <c r="B42" s="49"/>
      <c r="C42" s="50"/>
      <c r="D42" s="51"/>
      <c r="E42" s="52"/>
    </row>
    <row r="43" spans="2:5" ht="15">
      <c r="B43" s="49"/>
      <c r="C43" s="50"/>
      <c r="D43" s="51"/>
      <c r="E43" s="52"/>
    </row>
    <row r="44" spans="2:5" ht="15">
      <c r="B44" s="49"/>
      <c r="C44" s="50"/>
      <c r="D44" s="51"/>
      <c r="E44" s="52"/>
    </row>
    <row r="45" spans="2:5" ht="15">
      <c r="B45" s="49"/>
      <c r="C45" s="50"/>
      <c r="D45" s="51"/>
      <c r="E45" s="52"/>
    </row>
    <row r="46" spans="2:5" ht="15">
      <c r="B46" s="49"/>
      <c r="C46" s="50"/>
      <c r="D46" s="51"/>
      <c r="E46" s="52"/>
    </row>
    <row r="47" spans="2:5" ht="15">
      <c r="B47" s="49"/>
      <c r="C47" s="50"/>
      <c r="D47" s="51"/>
      <c r="E47" s="52"/>
    </row>
    <row r="48" spans="2:5" ht="15.75" thickBot="1">
      <c r="B48" s="66"/>
      <c r="C48" s="66"/>
      <c r="D48" s="66"/>
      <c r="E48" s="66"/>
    </row>
    <row r="51" ht="14.25" customHeight="1"/>
    <row r="52" ht="14.25">
      <c r="F52" s="43"/>
    </row>
    <row r="54" ht="14.25">
      <c r="F54"/>
    </row>
    <row r="55" ht="14.25">
      <c r="F55"/>
    </row>
    <row r="56" spans="2:6" ht="30.75" thickBot="1">
      <c r="B56" s="35" t="s">
        <v>82</v>
      </c>
      <c r="C56" s="183" t="s">
        <v>97</v>
      </c>
      <c r="D56" s="183" t="s">
        <v>98</v>
      </c>
      <c r="E56" s="189" t="s">
        <v>99</v>
      </c>
      <c r="F56"/>
    </row>
    <row r="57" spans="2:5" ht="14.25">
      <c r="B57" s="30" t="str">
        <f aca="true" t="shared" si="0" ref="B57:D61">B4</f>
        <v>VSI</v>
      </c>
      <c r="C57" s="31">
        <f t="shared" si="0"/>
        <v>105.79456999999982</v>
      </c>
      <c r="D57" s="80">
        <f t="shared" si="0"/>
        <v>0.04572400047002182</v>
      </c>
      <c r="E57" s="33">
        <f>G4</f>
        <v>99.09806574257404</v>
      </c>
    </row>
    <row r="58" spans="2:5" ht="14.25">
      <c r="B58" s="30" t="str">
        <f t="shared" si="0"/>
        <v>КІНТО-Класичний</v>
      </c>
      <c r="C58" s="31">
        <f t="shared" si="0"/>
        <v>200.5580700000003</v>
      </c>
      <c r="D58" s="80">
        <f t="shared" si="0"/>
        <v>0.008483735812772255</v>
      </c>
      <c r="E58" s="33">
        <f>G5</f>
        <v>4.785249034754019</v>
      </c>
    </row>
    <row r="59" spans="2:5" ht="14.25">
      <c r="B59" s="30" t="str">
        <f t="shared" si="0"/>
        <v>КІНТО-Казначейський</v>
      </c>
      <c r="C59" s="31">
        <f t="shared" si="0"/>
        <v>107.26275219999998</v>
      </c>
      <c r="D59" s="80">
        <f t="shared" si="0"/>
        <v>0.02446374429821798</v>
      </c>
      <c r="E59" s="33">
        <f>G6</f>
        <v>4.437070954906685</v>
      </c>
    </row>
    <row r="60" spans="2:5" ht="14.25">
      <c r="B60" s="30" t="str">
        <f t="shared" si="0"/>
        <v>UNIVER.UA/Мykhailo Hrushevskyi: Fond Derzhavnykh Paperiv</v>
      </c>
      <c r="C60" s="31">
        <f t="shared" si="0"/>
        <v>99.86913999999966</v>
      </c>
      <c r="D60" s="80">
        <f t="shared" si="0"/>
        <v>0.015412345523162688</v>
      </c>
      <c r="E60" s="33">
        <f>G7</f>
        <v>0</v>
      </c>
    </row>
    <row r="61" spans="2:5" ht="14.25">
      <c r="B61" s="106" t="str">
        <f t="shared" si="0"/>
        <v>Altus – Zbalansovanyi</v>
      </c>
      <c r="C61" s="107">
        <f t="shared" si="0"/>
        <v>39.687620000000116</v>
      </c>
      <c r="D61" s="108">
        <f t="shared" si="0"/>
        <v>0.008779286638348193</v>
      </c>
      <c r="E61" s="109">
        <f>G8</f>
        <v>0</v>
      </c>
    </row>
    <row r="62" spans="2:5" ht="14.25">
      <c r="B62" s="105" t="str">
        <f aca="true" t="shared" si="1" ref="B62:D65">B14</f>
        <v>Sofiivskyi</v>
      </c>
      <c r="C62" s="31">
        <f t="shared" si="1"/>
        <v>-1.4152100000004284</v>
      </c>
      <c r="D62" s="80">
        <f t="shared" si="1"/>
        <v>-0.0005202288504068831</v>
      </c>
      <c r="E62" s="33">
        <f>G14</f>
        <v>0</v>
      </c>
    </row>
    <row r="63" spans="2:5" ht="14.25">
      <c r="B63" s="105" t="str">
        <f t="shared" si="1"/>
        <v>КІNTO-Ekviti</v>
      </c>
      <c r="C63" s="31">
        <f t="shared" si="1"/>
        <v>-4.135980000000215</v>
      </c>
      <c r="D63" s="80">
        <f t="shared" si="1"/>
        <v>-0.0028233022487118738</v>
      </c>
      <c r="E63" s="33">
        <f>G15</f>
        <v>0</v>
      </c>
    </row>
    <row r="64" spans="2:5" ht="14.25">
      <c r="B64" s="105" t="str">
        <f t="shared" si="1"/>
        <v>UNIVER.UA/Yaroslav Mudryi: Fond Aktsii</v>
      </c>
      <c r="C64" s="31">
        <f t="shared" si="1"/>
        <v>-119.23441999999991</v>
      </c>
      <c r="D64" s="80">
        <f t="shared" si="1"/>
        <v>-0.01345371933634805</v>
      </c>
      <c r="E64" s="33">
        <f>G16</f>
        <v>0</v>
      </c>
    </row>
    <row r="65" spans="2:5" ht="14.25">
      <c r="B65" s="105" t="str">
        <f t="shared" si="1"/>
        <v>ОТP Fond Aktsii</v>
      </c>
      <c r="C65" s="31">
        <f t="shared" si="1"/>
        <v>-681.0778300000001</v>
      </c>
      <c r="D65" s="80">
        <f t="shared" si="1"/>
        <v>-0.06211311819620056</v>
      </c>
      <c r="E65" s="33">
        <f>G17</f>
        <v>-403.109015676648</v>
      </c>
    </row>
    <row r="66" spans="2:5" ht="14.25">
      <c r="B66" s="105" t="str">
        <f>B18</f>
        <v>ОТP Klasychnyi</v>
      </c>
      <c r="C66" s="31">
        <f>C18</f>
        <v>-3389.6957699999957</v>
      </c>
      <c r="D66" s="80">
        <f>D18</f>
        <v>-0.04517523618126255</v>
      </c>
      <c r="E66" s="33">
        <f>G18</f>
        <v>-4526.977943170091</v>
      </c>
    </row>
    <row r="67" spans="2:5" ht="14.25">
      <c r="B67" s="113" t="s">
        <v>63</v>
      </c>
      <c r="C67" s="114">
        <f>C19-SUM(C57:C66)</f>
        <v>63.4983500000003</v>
      </c>
      <c r="D67" s="115"/>
      <c r="E67" s="114">
        <f>G19-SUM(E57:E66)</f>
        <v>0</v>
      </c>
    </row>
    <row r="68" spans="2:5" ht="15">
      <c r="B68" s="111" t="s">
        <v>96</v>
      </c>
      <c r="C68" s="112">
        <f>SUM(C57:C67)</f>
        <v>-3578.888707799996</v>
      </c>
      <c r="D68" s="112"/>
      <c r="E68" s="112">
        <f>SUM(E57:E67)</f>
        <v>-4821.766573114504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V26" sqref="V26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55" t="s">
        <v>82</v>
      </c>
      <c r="B1" s="56" t="s">
        <v>100</v>
      </c>
      <c r="C1" s="10"/>
    </row>
    <row r="2" spans="1:3" ht="14.25">
      <c r="A2" s="149" t="s">
        <v>50</v>
      </c>
      <c r="B2" s="150">
        <v>-0.025157232704394183</v>
      </c>
      <c r="C2" s="10"/>
    </row>
    <row r="3" spans="1:3" ht="14.25">
      <c r="A3" s="192" t="s">
        <v>51</v>
      </c>
      <c r="B3" s="120">
        <v>-0.013453779231528018</v>
      </c>
      <c r="C3" s="10"/>
    </row>
    <row r="4" spans="1:3" ht="14.25">
      <c r="A4" s="193" t="s">
        <v>60</v>
      </c>
      <c r="B4" s="120">
        <v>-0.0028232733287981704</v>
      </c>
      <c r="C4" s="10"/>
    </row>
    <row r="5" spans="1:3" ht="14.25">
      <c r="A5" s="194" t="s">
        <v>62</v>
      </c>
      <c r="B5" s="121">
        <v>-0.0010679218647026145</v>
      </c>
      <c r="C5" s="10"/>
    </row>
    <row r="6" spans="1:3" ht="14.25">
      <c r="A6" s="195" t="s">
        <v>56</v>
      </c>
      <c r="B6" s="121">
        <v>-0.0005203007369095625</v>
      </c>
      <c r="C6" s="10"/>
    </row>
    <row r="7" spans="1:3" ht="14.25">
      <c r="A7" s="176" t="s">
        <v>61</v>
      </c>
      <c r="B7" s="121">
        <v>0.0017443712705575987</v>
      </c>
      <c r="C7" s="10"/>
    </row>
    <row r="8" spans="1:3" ht="14.25">
      <c r="A8" s="116" t="s">
        <v>57</v>
      </c>
      <c r="B8" s="152">
        <v>0.002947854465067623</v>
      </c>
      <c r="C8" s="10"/>
    </row>
    <row r="9" spans="1:3" ht="14.25">
      <c r="A9" s="192" t="s">
        <v>59</v>
      </c>
      <c r="B9" s="121">
        <v>0.0034728309027662885</v>
      </c>
      <c r="C9" s="10"/>
    </row>
    <row r="10" spans="1:3" ht="14.25">
      <c r="A10" s="192" t="s">
        <v>53</v>
      </c>
      <c r="B10" s="121">
        <v>0.005688064315497066</v>
      </c>
      <c r="C10" s="10"/>
    </row>
    <row r="11" spans="1:3" ht="14.25">
      <c r="A11" s="185" t="s">
        <v>49</v>
      </c>
      <c r="B11" s="121">
        <v>0.008279543909632592</v>
      </c>
      <c r="C11" s="10"/>
    </row>
    <row r="12" spans="1:3" ht="14.25">
      <c r="A12" s="192" t="s">
        <v>54</v>
      </c>
      <c r="B12" s="141">
        <v>0.008779814787806206</v>
      </c>
      <c r="C12" s="10"/>
    </row>
    <row r="13" spans="1:3" ht="14.25">
      <c r="A13" s="192" t="s">
        <v>58</v>
      </c>
      <c r="B13" s="120">
        <v>0.013740730291182501</v>
      </c>
      <c r="C13" s="10"/>
    </row>
    <row r="14" spans="1:3" ht="14.25">
      <c r="A14" s="30" t="s">
        <v>48</v>
      </c>
      <c r="B14" s="120">
        <v>0.015405291493317597</v>
      </c>
      <c r="C14" s="10"/>
    </row>
    <row r="15" spans="1:3" ht="14.25">
      <c r="A15" s="177" t="s">
        <v>52</v>
      </c>
      <c r="B15" s="120">
        <v>0.01541234704716965</v>
      </c>
      <c r="C15" s="10"/>
    </row>
    <row r="16" spans="1:3" ht="14.25">
      <c r="A16" s="116" t="s">
        <v>55</v>
      </c>
      <c r="B16" s="120">
        <v>0.02341985557084869</v>
      </c>
      <c r="C16" s="10"/>
    </row>
    <row r="17" spans="1:3" ht="14.25">
      <c r="A17" s="190" t="s">
        <v>101</v>
      </c>
      <c r="B17" s="120">
        <v>0.003724546412500884</v>
      </c>
      <c r="C17" s="10"/>
    </row>
    <row r="18" spans="1:3" ht="14.25">
      <c r="A18" s="190" t="s">
        <v>17</v>
      </c>
      <c r="B18" s="120">
        <v>-0.0873085420764621</v>
      </c>
      <c r="C18" s="10"/>
    </row>
    <row r="19" spans="1:3" ht="14.25">
      <c r="A19" s="190" t="s">
        <v>16</v>
      </c>
      <c r="B19" s="120">
        <v>0</v>
      </c>
      <c r="C19" s="47"/>
    </row>
    <row r="20" spans="1:3" ht="14.25">
      <c r="A20" s="190" t="s">
        <v>102</v>
      </c>
      <c r="B20" s="120">
        <v>0.00021858823202536293</v>
      </c>
      <c r="C20" s="9"/>
    </row>
    <row r="21" spans="1:3" ht="14.25">
      <c r="A21" s="190" t="s">
        <v>103</v>
      </c>
      <c r="B21" s="120">
        <v>-0.005534560768842844</v>
      </c>
      <c r="C21" s="61"/>
    </row>
    <row r="22" spans="1:3" ht="14.25">
      <c r="A22" s="190" t="s">
        <v>104</v>
      </c>
      <c r="B22" s="120">
        <v>0.01273972602739726</v>
      </c>
      <c r="C22" s="10"/>
    </row>
    <row r="23" spans="1:3" ht="15" thickBot="1">
      <c r="A23" s="191" t="s">
        <v>105</v>
      </c>
      <c r="B23" s="122">
        <v>0.058772031838248084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35.875" style="24" customWidth="1"/>
    <col min="3" max="4" width="12.75390625" style="26" customWidth="1"/>
    <col min="5" max="5" width="16.75390625" style="34" customWidth="1"/>
    <col min="6" max="6" width="14.75390625" style="37" customWidth="1"/>
    <col min="7" max="7" width="14.75390625" style="34" customWidth="1"/>
    <col min="8" max="8" width="12.75390625" style="37" customWidth="1"/>
    <col min="9" max="9" width="39.125" style="24" bestFit="1" customWidth="1"/>
    <col min="10" max="10" width="22.875" style="24" bestFit="1" customWidth="1"/>
    <col min="11" max="20" width="4.75390625" style="24" customWidth="1"/>
    <col min="21" max="16384" width="9.125" style="24" customWidth="1"/>
  </cols>
  <sheetData>
    <row r="1" spans="1:13" s="36" customFormat="1" ht="16.5" thickBot="1">
      <c r="A1" s="220" t="s">
        <v>106</v>
      </c>
      <c r="B1" s="221"/>
      <c r="C1" s="221"/>
      <c r="D1" s="221"/>
      <c r="E1" s="221"/>
      <c r="F1" s="221"/>
      <c r="G1" s="221"/>
      <c r="H1" s="221"/>
      <c r="I1" s="221"/>
      <c r="J1" s="222"/>
      <c r="K1" s="13"/>
      <c r="L1" s="14"/>
      <c r="M1" s="14"/>
    </row>
    <row r="2" spans="1:10" ht="30.75" thickBot="1">
      <c r="A2" s="171" t="s">
        <v>89</v>
      </c>
      <c r="B2" s="171" t="s">
        <v>82</v>
      </c>
      <c r="C2" s="196" t="s">
        <v>107</v>
      </c>
      <c r="D2" s="196" t="s">
        <v>108</v>
      </c>
      <c r="E2" s="196" t="s">
        <v>40</v>
      </c>
      <c r="F2" s="196" t="s">
        <v>41</v>
      </c>
      <c r="G2" s="196" t="s">
        <v>42</v>
      </c>
      <c r="H2" s="196" t="s">
        <v>43</v>
      </c>
      <c r="I2" s="173" t="s">
        <v>44</v>
      </c>
      <c r="J2" s="174" t="s">
        <v>45</v>
      </c>
    </row>
    <row r="3" spans="1:10" ht="14.25">
      <c r="A3" s="18">
        <v>1</v>
      </c>
      <c r="B3" s="90" t="s">
        <v>109</v>
      </c>
      <c r="C3" s="91" t="s">
        <v>110</v>
      </c>
      <c r="D3" s="92" t="s">
        <v>111</v>
      </c>
      <c r="E3" s="93">
        <v>816011.1402</v>
      </c>
      <c r="F3" s="94">
        <v>13246</v>
      </c>
      <c r="G3" s="93">
        <v>61.6043</v>
      </c>
      <c r="H3" s="42">
        <v>100</v>
      </c>
      <c r="I3" s="90" t="s">
        <v>112</v>
      </c>
      <c r="J3" s="95" t="s">
        <v>13</v>
      </c>
    </row>
    <row r="4" spans="1:10" ht="14.25">
      <c r="A4" s="123">
        <v>2</v>
      </c>
      <c r="B4" s="151" t="s">
        <v>113</v>
      </c>
      <c r="C4" s="153" t="s">
        <v>110</v>
      </c>
      <c r="D4" s="154" t="s">
        <v>111</v>
      </c>
      <c r="E4" s="155">
        <v>288155.9202</v>
      </c>
      <c r="F4" s="156">
        <v>3428670</v>
      </c>
      <c r="G4" s="155">
        <v>0.084</v>
      </c>
      <c r="H4" s="157">
        <v>0.1</v>
      </c>
      <c r="I4" s="158" t="s">
        <v>112</v>
      </c>
      <c r="J4" s="159" t="s">
        <v>13</v>
      </c>
    </row>
    <row r="5" spans="1:10" ht="15.75" thickBot="1">
      <c r="A5" s="206" t="s">
        <v>96</v>
      </c>
      <c r="B5" s="207"/>
      <c r="C5" s="96" t="s">
        <v>3</v>
      </c>
      <c r="D5" s="96" t="s">
        <v>3</v>
      </c>
      <c r="E5" s="82">
        <f>SUM(E3:E3)</f>
        <v>816011.1402</v>
      </c>
      <c r="F5" s="83">
        <f>SUM(F3:F3)</f>
        <v>13246</v>
      </c>
      <c r="G5" s="96" t="s">
        <v>3</v>
      </c>
      <c r="H5" s="96" t="s">
        <v>3</v>
      </c>
      <c r="I5" s="96" t="s">
        <v>3</v>
      </c>
      <c r="J5" s="96" t="s">
        <v>3</v>
      </c>
    </row>
    <row r="6" spans="1:8" ht="14.25">
      <c r="A6" s="209"/>
      <c r="B6" s="209"/>
      <c r="C6" s="209"/>
      <c r="D6" s="209"/>
      <c r="E6" s="209"/>
      <c r="F6" s="209"/>
      <c r="G6" s="209"/>
      <c r="H6" s="209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8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24" t="s">
        <v>114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1" ht="15.75" customHeight="1" thickBot="1">
      <c r="A2" s="212" t="s">
        <v>38</v>
      </c>
      <c r="B2" s="180"/>
      <c r="C2" s="181"/>
      <c r="D2" s="182"/>
      <c r="E2" s="213" t="s">
        <v>74</v>
      </c>
      <c r="F2" s="213"/>
      <c r="G2" s="213"/>
      <c r="H2" s="213"/>
      <c r="I2" s="213"/>
      <c r="J2" s="213"/>
      <c r="K2" s="213"/>
    </row>
    <row r="3" spans="1:11" ht="51.75" thickBot="1">
      <c r="A3" s="212"/>
      <c r="B3" s="183" t="s">
        <v>82</v>
      </c>
      <c r="C3" s="184" t="s">
        <v>83</v>
      </c>
      <c r="D3" s="184" t="s">
        <v>84</v>
      </c>
      <c r="E3" s="15" t="s">
        <v>75</v>
      </c>
      <c r="F3" s="15" t="s">
        <v>76</v>
      </c>
      <c r="G3" s="15" t="s">
        <v>77</v>
      </c>
      <c r="H3" s="15" t="s">
        <v>78</v>
      </c>
      <c r="I3" s="15" t="s">
        <v>79</v>
      </c>
      <c r="J3" s="174" t="s">
        <v>80</v>
      </c>
      <c r="K3" s="179" t="s">
        <v>81</v>
      </c>
    </row>
    <row r="4" spans="1:11" ht="14.25" collapsed="1">
      <c r="A4" s="18">
        <v>1</v>
      </c>
      <c r="B4" s="22" t="s">
        <v>113</v>
      </c>
      <c r="C4" s="86">
        <v>38199</v>
      </c>
      <c r="D4" s="86">
        <v>38383</v>
      </c>
      <c r="E4" s="84" t="s">
        <v>24</v>
      </c>
      <c r="F4" s="84">
        <v>-0.045454545454495454</v>
      </c>
      <c r="G4" s="84" t="s">
        <v>24</v>
      </c>
      <c r="H4" s="84">
        <v>-0.0707964601769846</v>
      </c>
      <c r="I4" s="84" t="s">
        <v>24</v>
      </c>
      <c r="J4" s="87">
        <v>-0.1599999999999785</v>
      </c>
      <c r="K4" s="133">
        <v>-0.009251373780805427</v>
      </c>
    </row>
    <row r="5" spans="1:11" ht="14.25">
      <c r="A5" s="123">
        <v>2</v>
      </c>
      <c r="B5" s="44" t="s">
        <v>109</v>
      </c>
      <c r="C5" s="160">
        <v>39157</v>
      </c>
      <c r="D5" s="160">
        <v>39399</v>
      </c>
      <c r="E5" s="161" t="s">
        <v>24</v>
      </c>
      <c r="F5" s="161">
        <v>0.017795305251232074</v>
      </c>
      <c r="G5" s="161" t="s">
        <v>24</v>
      </c>
      <c r="H5" s="161">
        <v>0.07373013258595384</v>
      </c>
      <c r="I5" s="161" t="s">
        <v>24</v>
      </c>
      <c r="J5" s="162">
        <v>-0.38395699999999355</v>
      </c>
      <c r="K5" s="163">
        <v>-0.029868975157719246</v>
      </c>
    </row>
    <row r="6" spans="1:11" ht="15.75" thickBot="1">
      <c r="A6" s="123"/>
      <c r="B6" s="128" t="s">
        <v>87</v>
      </c>
      <c r="C6" s="129" t="s">
        <v>3</v>
      </c>
      <c r="D6" s="129" t="s">
        <v>3</v>
      </c>
      <c r="E6" s="130" t="s">
        <v>24</v>
      </c>
      <c r="F6" s="130">
        <f>AVERAGE(F4:F5)</f>
        <v>-0.01382962010163169</v>
      </c>
      <c r="G6" s="130" t="s">
        <v>24</v>
      </c>
      <c r="H6" s="130">
        <f>AVERAGE(H4:H5)</f>
        <v>0.0014668362044846228</v>
      </c>
      <c r="I6" s="130" t="s">
        <v>24</v>
      </c>
      <c r="J6" s="129" t="s">
        <v>3</v>
      </c>
      <c r="K6" s="130">
        <f>AVERAGE(K4:K5)</f>
        <v>-0.019560174469262337</v>
      </c>
    </row>
    <row r="7" spans="1:11" ht="14.25">
      <c r="A7" s="225" t="s">
        <v>115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1" ht="15" thickBo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2:9" ht="14.25">
      <c r="B9" s="24"/>
      <c r="C9" s="25"/>
      <c r="D9" s="25"/>
      <c r="E9" s="24"/>
      <c r="F9" s="24"/>
      <c r="G9" s="24"/>
      <c r="H9" s="24"/>
      <c r="I9" s="24"/>
    </row>
    <row r="10" spans="2:9" ht="14.25">
      <c r="B10" s="24"/>
      <c r="C10" s="25"/>
      <c r="D10" s="25"/>
      <c r="E10" s="101"/>
      <c r="F10" s="24"/>
      <c r="G10" s="24"/>
      <c r="H10" s="24"/>
      <c r="I10" s="24"/>
    </row>
    <row r="11" spans="2:9" ht="14.25">
      <c r="B11" s="24"/>
      <c r="C11" s="25"/>
      <c r="D11" s="25"/>
      <c r="E11" s="24"/>
      <c r="F11" s="24"/>
      <c r="G11" s="24"/>
      <c r="H11" s="24"/>
      <c r="I11" s="24"/>
    </row>
    <row r="12" spans="2:9" ht="14.25">
      <c r="B12" s="24"/>
      <c r="C12" s="25"/>
      <c r="D12" s="25"/>
      <c r="E12" s="24"/>
      <c r="F12" s="24"/>
      <c r="G12" s="24"/>
      <c r="H12" s="24"/>
      <c r="I12" s="24"/>
    </row>
    <row r="13" spans="2:9" ht="14.25">
      <c r="B13" s="24"/>
      <c r="C13" s="25"/>
      <c r="D13" s="25"/>
      <c r="E13" s="24"/>
      <c r="F13" s="24"/>
      <c r="G13" s="24"/>
      <c r="H13" s="24"/>
      <c r="I13" s="24"/>
    </row>
    <row r="14" spans="2:9" ht="14.25">
      <c r="B14" s="24"/>
      <c r="C14" s="25"/>
      <c r="D14" s="25"/>
      <c r="E14" s="24"/>
      <c r="F14" s="24"/>
      <c r="G14" s="24"/>
      <c r="H14" s="24"/>
      <c r="I14" s="24"/>
    </row>
    <row r="15" spans="2:9" ht="14.25">
      <c r="B15" s="24"/>
      <c r="C15" s="25"/>
      <c r="D15" s="25"/>
      <c r="E15" s="24"/>
      <c r="F15" s="24"/>
      <c r="G15" s="24"/>
      <c r="H15" s="24"/>
      <c r="I15" s="24"/>
    </row>
    <row r="16" spans="2:9" ht="14.25">
      <c r="B16" s="24"/>
      <c r="C16" s="25"/>
      <c r="D16" s="25"/>
      <c r="E16" s="24"/>
      <c r="F16" s="24"/>
      <c r="G16" s="24"/>
      <c r="H16" s="24"/>
      <c r="I16" s="24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</sheetData>
  <mergeCells count="5">
    <mergeCell ref="A8:K8"/>
    <mergeCell ref="A2:A3"/>
    <mergeCell ref="A1:J1"/>
    <mergeCell ref="E2:K2"/>
    <mergeCell ref="A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19" customWidth="1"/>
    <col min="2" max="2" width="50.75390625" style="19" customWidth="1"/>
    <col min="3" max="3" width="24.75390625" style="19" customWidth="1"/>
    <col min="4" max="4" width="24.75390625" style="20" customWidth="1"/>
    <col min="5" max="7" width="24.75390625" style="19" customWidth="1"/>
    <col min="8" max="16384" width="9.125" style="19" customWidth="1"/>
  </cols>
  <sheetData>
    <row r="1" spans="1:7" s="26" customFormat="1" ht="16.5" thickBot="1">
      <c r="A1" s="216" t="s">
        <v>116</v>
      </c>
      <c r="B1" s="216"/>
      <c r="C1" s="216"/>
      <c r="D1" s="216"/>
      <c r="E1" s="216"/>
      <c r="F1" s="216"/>
      <c r="G1" s="216"/>
    </row>
    <row r="2" spans="1:7" s="26" customFormat="1" ht="15.75" customHeight="1" thickBot="1">
      <c r="A2" s="226" t="s">
        <v>89</v>
      </c>
      <c r="B2" s="180"/>
      <c r="C2" s="228" t="s">
        <v>90</v>
      </c>
      <c r="D2" s="229"/>
      <c r="E2" s="228" t="s">
        <v>91</v>
      </c>
      <c r="F2" s="229"/>
      <c r="G2" s="186"/>
    </row>
    <row r="3" spans="1:7" s="26" customFormat="1" ht="45.75" thickBot="1">
      <c r="A3" s="227"/>
      <c r="B3" s="183" t="s">
        <v>82</v>
      </c>
      <c r="C3" s="183" t="s">
        <v>92</v>
      </c>
      <c r="D3" s="183" t="s">
        <v>93</v>
      </c>
      <c r="E3" s="183" t="s">
        <v>94</v>
      </c>
      <c r="F3" s="183" t="s">
        <v>93</v>
      </c>
      <c r="G3" s="174" t="s">
        <v>117</v>
      </c>
    </row>
    <row r="4" spans="1:7" s="26" customFormat="1" ht="14.25">
      <c r="A4" s="18">
        <v>1</v>
      </c>
      <c r="B4" s="22" t="s">
        <v>113</v>
      </c>
      <c r="C4" s="31" t="s">
        <v>24</v>
      </c>
      <c r="D4" s="84" t="s">
        <v>24</v>
      </c>
      <c r="E4" s="32" t="s">
        <v>24</v>
      </c>
      <c r="F4" s="84" t="s">
        <v>24</v>
      </c>
      <c r="G4" s="84" t="s">
        <v>24</v>
      </c>
    </row>
    <row r="5" spans="1:7" s="26" customFormat="1" ht="14.25">
      <c r="A5" s="123">
        <v>2</v>
      </c>
      <c r="B5" s="44" t="s">
        <v>109</v>
      </c>
      <c r="C5" s="132" t="s">
        <v>24</v>
      </c>
      <c r="D5" s="164" t="s">
        <v>24</v>
      </c>
      <c r="E5" s="165" t="s">
        <v>24</v>
      </c>
      <c r="F5" s="164" t="s">
        <v>24</v>
      </c>
      <c r="G5" s="199" t="s">
        <v>24</v>
      </c>
    </row>
    <row r="6" spans="1:7" s="26" customFormat="1" ht="15.75" thickBot="1">
      <c r="A6" s="97"/>
      <c r="B6" s="76" t="s">
        <v>96</v>
      </c>
      <c r="C6" s="98" t="s">
        <v>24</v>
      </c>
      <c r="D6" s="81" t="s">
        <v>24</v>
      </c>
      <c r="E6" s="78" t="s">
        <v>24</v>
      </c>
      <c r="F6" s="81" t="s">
        <v>24</v>
      </c>
      <c r="G6" s="200" t="s">
        <v>24</v>
      </c>
    </row>
    <row r="7" spans="1:11" s="26" customFormat="1" ht="15" customHeight="1" thickBot="1">
      <c r="A7" s="223"/>
      <c r="B7" s="223"/>
      <c r="C7" s="223"/>
      <c r="D7" s="223"/>
      <c r="E7" s="223"/>
      <c r="F7" s="223"/>
      <c r="G7" s="223"/>
      <c r="H7" s="7"/>
      <c r="I7" s="7"/>
      <c r="J7" s="7"/>
      <c r="K7" s="7"/>
    </row>
    <row r="8" s="26" customFormat="1" ht="14.25">
      <c r="D8" s="34"/>
    </row>
    <row r="9" spans="1:4" s="26" customFormat="1" ht="14.25">
      <c r="A9" s="24"/>
      <c r="D9" s="34"/>
    </row>
    <row r="10" spans="1:4" s="26" customFormat="1" ht="14.25">
      <c r="A10" s="24"/>
      <c r="D10" s="34"/>
    </row>
    <row r="11" s="26" customFormat="1" ht="14.25">
      <c r="D11" s="34"/>
    </row>
    <row r="12" s="26" customFormat="1" ht="14.25">
      <c r="D12" s="34"/>
    </row>
    <row r="13" s="26" customFormat="1" ht="14.25">
      <c r="D13" s="34"/>
    </row>
    <row r="14" s="26" customFormat="1" ht="14.25">
      <c r="D14" s="34"/>
    </row>
    <row r="15" s="26" customFormat="1" ht="14.25">
      <c r="D15" s="34"/>
    </row>
    <row r="16" s="26" customFormat="1" ht="14.25">
      <c r="D16" s="34"/>
    </row>
    <row r="17" s="26" customFormat="1" ht="14.25">
      <c r="D17" s="34"/>
    </row>
    <row r="18" s="26" customFormat="1" ht="14.25">
      <c r="D18" s="34"/>
    </row>
    <row r="19" s="26" customFormat="1" ht="14.25">
      <c r="D19" s="34"/>
    </row>
    <row r="20" s="26" customFormat="1" ht="14.25">
      <c r="D20" s="34"/>
    </row>
    <row r="21" s="26" customFormat="1" ht="14.25">
      <c r="D21" s="34"/>
    </row>
    <row r="22" s="26" customFormat="1" ht="14.25">
      <c r="D22" s="34"/>
    </row>
    <row r="23" s="26" customFormat="1" ht="14.25">
      <c r="D23" s="34"/>
    </row>
    <row r="24" s="26" customFormat="1" ht="14.25">
      <c r="D24" s="34"/>
    </row>
    <row r="25" s="26" customFormat="1" ht="14.25">
      <c r="D25" s="34"/>
    </row>
    <row r="26" s="26" customFormat="1" ht="14.25">
      <c r="D26" s="34"/>
    </row>
    <row r="27" s="26" customFormat="1" ht="14.25">
      <c r="D27" s="34"/>
    </row>
    <row r="28" s="26" customFormat="1" ht="14.25">
      <c r="D28" s="34"/>
    </row>
    <row r="29" s="26" customFormat="1" ht="14.25"/>
    <row r="30" s="26" customFormat="1" ht="14.25"/>
    <row r="31" spans="8:9" s="26" customFormat="1" ht="14.25">
      <c r="H31" s="19"/>
      <c r="I31" s="19"/>
    </row>
    <row r="34" spans="2:5" ht="30.75" thickBot="1">
      <c r="B34" s="198" t="s">
        <v>82</v>
      </c>
      <c r="C34" s="183" t="s">
        <v>97</v>
      </c>
      <c r="D34" s="183" t="s">
        <v>98</v>
      </c>
      <c r="E34" s="189" t="s">
        <v>99</v>
      </c>
    </row>
    <row r="35" spans="1:5" ht="14.25">
      <c r="A35" s="19">
        <v>1</v>
      </c>
      <c r="B35" s="30" t="str">
        <f aca="true" t="shared" si="0" ref="B35:E36">B4</f>
        <v>Prinkom-Fond</v>
      </c>
      <c r="C35" s="102" t="str">
        <f t="shared" si="0"/>
        <v>no data</v>
      </c>
      <c r="D35" s="84" t="str">
        <f t="shared" si="0"/>
        <v>no data</v>
      </c>
      <c r="E35" s="84" t="str">
        <f t="shared" si="0"/>
        <v>no data</v>
      </c>
    </row>
    <row r="36" spans="1:5" ht="14.25">
      <c r="A36" s="19">
        <v>2</v>
      </c>
      <c r="B36" s="30" t="str">
        <f t="shared" si="0"/>
        <v>Prinkom-Zbalansovanyi</v>
      </c>
      <c r="C36" s="102" t="str">
        <f t="shared" si="0"/>
        <v>no data</v>
      </c>
      <c r="D36" s="84" t="str">
        <f t="shared" si="0"/>
        <v>no data</v>
      </c>
      <c r="E36" s="84" t="str">
        <f t="shared" si="0"/>
        <v>no data</v>
      </c>
    </row>
  </sheetData>
  <mergeCells count="5">
    <mergeCell ref="A7:G7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85" zoomScaleNormal="85" workbookViewId="0" topLeftCell="A1">
      <selection activeCell="W28" sqref="W28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82</v>
      </c>
      <c r="B1" s="56" t="s">
        <v>100</v>
      </c>
      <c r="C1" s="10"/>
      <c r="D1" s="10"/>
    </row>
    <row r="2" spans="1:4" ht="14.25">
      <c r="A2" s="22" t="s">
        <v>113</v>
      </c>
      <c r="B2" s="117" t="s">
        <v>24</v>
      </c>
      <c r="C2" s="10"/>
      <c r="D2" s="10"/>
    </row>
    <row r="3" spans="1:4" ht="14.25">
      <c r="A3" s="44" t="s">
        <v>109</v>
      </c>
      <c r="B3" s="117" t="s">
        <v>24</v>
      </c>
      <c r="C3" s="10"/>
      <c r="D3" s="10"/>
    </row>
    <row r="4" spans="1:4" ht="14.25">
      <c r="A4" s="190" t="s">
        <v>101</v>
      </c>
      <c r="B4" s="118" t="s">
        <v>24</v>
      </c>
      <c r="C4" s="10"/>
      <c r="D4" s="10"/>
    </row>
    <row r="5" spans="1:4" ht="14.25">
      <c r="A5" s="190" t="s">
        <v>17</v>
      </c>
      <c r="B5" s="118">
        <v>-0.0873085420764621</v>
      </c>
      <c r="C5" s="10"/>
      <c r="D5" s="10"/>
    </row>
    <row r="6" spans="1:4" ht="14.25">
      <c r="A6" s="190" t="s">
        <v>16</v>
      </c>
      <c r="B6" s="118">
        <v>0</v>
      </c>
      <c r="C6" s="10"/>
      <c r="D6" s="10"/>
    </row>
    <row r="7" spans="1:4" ht="14.25">
      <c r="A7" s="190" t="s">
        <v>102</v>
      </c>
      <c r="B7" s="118">
        <v>0.00021858823202536293</v>
      </c>
      <c r="C7" s="10"/>
      <c r="D7" s="10"/>
    </row>
    <row r="8" spans="1:4" ht="14.25">
      <c r="A8" s="190" t="s">
        <v>103</v>
      </c>
      <c r="B8" s="118">
        <v>-0.005534560768842844</v>
      </c>
      <c r="C8" s="10"/>
      <c r="D8" s="10"/>
    </row>
    <row r="9" spans="1:4" ht="14.25">
      <c r="A9" s="190" t="s">
        <v>104</v>
      </c>
      <c r="B9" s="118">
        <v>0.01273972602739726</v>
      </c>
      <c r="C9" s="10"/>
      <c r="D9" s="10"/>
    </row>
    <row r="10" spans="1:4" ht="15" thickBot="1">
      <c r="A10" s="191" t="s">
        <v>105</v>
      </c>
      <c r="B10" s="119">
        <v>0.058772031838248084</v>
      </c>
      <c r="C10" s="10"/>
      <c r="D10" s="10"/>
    </row>
    <row r="11" spans="2:4" ht="12.75">
      <c r="B11" s="10"/>
      <c r="C11" s="10"/>
      <c r="D11" s="10"/>
    </row>
    <row r="12" spans="1:4" ht="14.25">
      <c r="A12" s="44"/>
      <c r="B12" s="45"/>
      <c r="C12" s="10"/>
      <c r="D12" s="10"/>
    </row>
    <row r="13" spans="1:4" ht="14.25">
      <c r="A13" s="44"/>
      <c r="B13" s="45"/>
      <c r="C13" s="10"/>
      <c r="D13" s="10"/>
    </row>
    <row r="14" spans="1:4" ht="14.25">
      <c r="A14" s="44"/>
      <c r="B14" s="45"/>
      <c r="C14" s="10"/>
      <c r="D14" s="10"/>
    </row>
    <row r="15" spans="1:4" ht="14.25">
      <c r="A15" s="44"/>
      <c r="B15" s="45"/>
      <c r="C15" s="10"/>
      <c r="D15" s="10"/>
    </row>
    <row r="16" spans="1:4" ht="14.25">
      <c r="A16" s="44"/>
      <c r="B16" s="45"/>
      <c r="C16" s="10"/>
      <c r="D16" s="10"/>
    </row>
    <row r="17" ht="12.75">
      <c r="B17" s="10"/>
    </row>
    <row r="21" spans="1:2" ht="12.75">
      <c r="A21" s="7"/>
      <c r="B21" s="8"/>
    </row>
    <row r="22" ht="12.75">
      <c r="B22" s="8"/>
    </row>
    <row r="23" ht="12.75">
      <c r="B23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2023-11-17T08:35:04Z</dcterms:modified>
  <cp:category/>
  <cp:version/>
  <cp:contentType/>
  <cp:contentStatus/>
</cp:coreProperties>
</file>