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Ind+RoR" sheetId="1" r:id="rId1"/>
    <sheet name="O_NAV" sheetId="2" r:id="rId2"/>
    <sheet name="O_RoR" sheetId="3" r:id="rId3"/>
    <sheet name="O_Dynamics NAV" sheetId="4" r:id="rId4"/>
    <sheet name="O_Diagram (RoR)" sheetId="5" r:id="rId5"/>
    <sheet name="І_NAV" sheetId="6" r:id="rId6"/>
    <sheet name="І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 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 (RoR)'!$A$1:$B$1</definedName>
    <definedName name="_xlnm._FilterDatabase" localSheetId="0" hidden="1">'Ind+RoR'!$A$24:$C$24</definedName>
    <definedName name="_xlnm._FilterDatabase" localSheetId="4" hidden="1">'O_Diagram 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<sst xmlns="http://schemas.openxmlformats.org/spreadsheetml/2006/main" count="351" uniqueCount="118">
  <si>
    <t>http://www.task.ua/</t>
  </si>
  <si>
    <t>http://univer.ua/</t>
  </si>
  <si>
    <t>http://otpcapital.com.ua/</t>
  </si>
  <si>
    <t>х</t>
  </si>
  <si>
    <t>http://www.altus.ua/</t>
  </si>
  <si>
    <t>http://www.vseswit.com.ua/</t>
  </si>
  <si>
    <t>http://www.kinto.com/</t>
  </si>
  <si>
    <t>http://am.artcapital.ua/</t>
  </si>
  <si>
    <t>http://www.am.eavex.com.ua/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</si>
  <si>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</si>
  <si>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</si>
  <si>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</si>
  <si>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</si>
  <si>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</si>
  <si>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</si>
  <si>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</si>
  <si>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November</t>
  </si>
  <si>
    <t>December*</t>
  </si>
  <si>
    <t>YTD 2023</t>
  </si>
  <si>
    <t>* as at 29.12.2023</t>
  </si>
  <si>
    <t>no data</t>
  </si>
  <si>
    <t>Monthly change</t>
  </si>
  <si>
    <t>YTD change</t>
  </si>
  <si>
    <t>Index*</t>
  </si>
  <si>
    <t>HANG SENG (Hong-Kong)</t>
  </si>
  <si>
    <t>SHANGHAI SE COMPOSITE (China)</t>
  </si>
  <si>
    <t>FTSE 100  (UK)</t>
  </si>
  <si>
    <t>DJI (USA)</t>
  </si>
  <si>
    <t>CAC 40 (France)</t>
  </si>
  <si>
    <t>DAX (Germany)</t>
  </si>
  <si>
    <t>S&amp;P 500 (USA)</t>
  </si>
  <si>
    <t>NIKKEI 225 (Japan)</t>
  </si>
  <si>
    <t>WIG20 (Poland)</t>
  </si>
  <si>
    <t>Open-Ended CIIs. Ranking by NAV</t>
  </si>
  <si>
    <t>No.</t>
  </si>
  <si>
    <t>Name*</t>
  </si>
  <si>
    <t>NAV, UAH</t>
  </si>
  <si>
    <t>Number of IC in circulation</t>
  </si>
  <si>
    <t>NAV per one IC, UAH</t>
  </si>
  <si>
    <t>IC nominal, UAH</t>
  </si>
  <si>
    <t>AMC</t>
  </si>
  <si>
    <t>AMC official site</t>
  </si>
  <si>
    <t>(*) All funds are diversified unit funds.</t>
  </si>
  <si>
    <t>Total</t>
  </si>
  <si>
    <t>ОТP Klasychnyi</t>
  </si>
  <si>
    <t>КІNТО-Кlasychnyi</t>
  </si>
  <si>
    <t>ОТP Fond Aktsii</t>
  </si>
  <si>
    <t>UNIVER.UA/Yaroslav Mudryi: Fond Aktsii</t>
  </si>
  <si>
    <t>UNIVER.UA/Мykhailo Hrushevskyi: Fond Derzhavnykh Paperiv</t>
  </si>
  <si>
    <t>Altus – Depozyt</t>
  </si>
  <si>
    <t>KINTO-Kaznacheiskyi</t>
  </si>
  <si>
    <t>Altus – Zbalansovanyi</t>
  </si>
  <si>
    <t>Sofiivskyi</t>
  </si>
  <si>
    <t>VSI</t>
  </si>
  <si>
    <t>UNIVER.UA/Taras Shevchenko: Fond Zaoshchadzhen</t>
  </si>
  <si>
    <t>UNIVER.UA/Volodymyr Velykyi: Fond Zbalansovanyi</t>
  </si>
  <si>
    <t>КІNTO-Ekviti</t>
  </si>
  <si>
    <t>ТАSK Resurs</t>
  </si>
  <si>
    <t>Nadbannia</t>
  </si>
  <si>
    <t>LLC AMC "OTP Kapital"</t>
  </si>
  <si>
    <t>PrJSC “KINTO”</t>
  </si>
  <si>
    <t>LLC AMC “Univer Menedzhment”</t>
  </si>
  <si>
    <t>LLC AMC "Altus Assets Aktivitis"</t>
  </si>
  <si>
    <t>LLC AMC "Altus Essets Aktivitis"</t>
  </si>
  <si>
    <t>LLC AMC "IVEKS ESSET MENEDZHMENT"</t>
  </si>
  <si>
    <t>LLC  AMC "Vsesvit"</t>
  </si>
  <si>
    <t>LLC AMC "TASK-Invest"</t>
  </si>
  <si>
    <t>LLC AMC “ART-KAPITAL Menedzhment”</t>
  </si>
  <si>
    <t>Others</t>
  </si>
  <si>
    <t>Rate of Return of Open-Ended CIIs. Ranking by Date of Reaching Compliance with Standard</t>
  </si>
  <si>
    <t>Rate of Return on Investment Certificates</t>
  </si>
  <si>
    <t>Fund</t>
  </si>
  <si>
    <t>Registration date</t>
  </si>
  <si>
    <t>Date of reaching compliance with standards</t>
  </si>
  <si>
    <t>1 month</t>
  </si>
  <si>
    <t>3 months</t>
  </si>
  <si>
    <t>6 months</t>
  </si>
  <si>
    <t>YTD</t>
  </si>
  <si>
    <t>Since fund's inception</t>
  </si>
  <si>
    <t>Since fund's inception, % per annum (average)*</t>
  </si>
  <si>
    <t>Average</t>
  </si>
  <si>
    <t>*The indicator "since the fund's inception, % per annum (average)" is calculated based on compound interest formula.</t>
  </si>
  <si>
    <t>Dynamics of Open-Ended CIIs.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</si>
  <si>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</si>
  <si>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</si>
  <si>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</si>
  <si>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</si>
  <si>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</si>
  <si>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</si>
  <si>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</si>
  <si>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</si>
  <si>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</si>
  <si>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</si>
  <si>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</si>
  <si>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</si>
  <si>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</si>
  <si>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</si>
  <si>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</si>
  <si>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</si>
  <si>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CIIs. Ranking by NAV</t>
  </si>
  <si>
    <t>Form</t>
  </si>
  <si>
    <t>Type</t>
  </si>
  <si>
    <t>*The indicator "since the fund's inception, % per annum (average)" is calculated based on compound interest formula..</t>
  </si>
  <si>
    <t>Rate of Return of Interval CIIs. Ranking by Date of Reaching Compliance with StandardsRate of Return of Interval CIIs. Ranking by Date of Reaching Compliance with Standards</t>
  </si>
  <si>
    <t>Dynamics of Interval CIIs. Ranking by Net Inflow</t>
  </si>
  <si>
    <t>Net inflow/ outflow of capital during month, UAH, k</t>
  </si>
  <si>
    <t>Closed-End CIIs. Ranking by NAV</t>
  </si>
  <si>
    <t>Number of securities in circulation</t>
  </si>
  <si>
    <t>NAV per one security, UAH</t>
  </si>
  <si>
    <t>Security nominal, UAH</t>
  </si>
  <si>
    <t xml:space="preserve"> KINTO-Hold</t>
  </si>
  <si>
    <t>unit</t>
  </si>
  <si>
    <t>special. bank</t>
  </si>
  <si>
    <t>Іndeks Ukrainskoi Birzhi</t>
  </si>
  <si>
    <t>non-diversified</t>
  </si>
  <si>
    <t>Rate of Return of Closed-End CIIs. Ranking by Date of Reaching Compliance with Standards</t>
  </si>
  <si>
    <t>Dynamics of Closed-End CIIs. Ranking by Net Inflow</t>
  </si>
  <si>
    <t>Number of Securities in Circulation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</si>
</sst>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/>
      <right style="dotted">
        <color indexed="23"/>
      </right>
      <top style="medium">
        <color indexed="21"/>
      </top>
      <bottom>
        <color indexed="63"/>
      </bottom>
    </border>
    <border>
      <left/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22" fillId="0" borderId="2" xfId="21" applyFont="1" applyFill="1" applyBorder="1" applyAlignment="1">
      <alignment vertical="center" wrapText="1"/>
      <protection/>
    </xf>
    <xf numFmtId="10" fontId="22" fillId="0" borderId="3" xfId="2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 shrinkToFit="1"/>
    </xf>
    <xf numFmtId="4" fontId="11" fillId="0" borderId="5" xfId="0" applyNumberFormat="1" applyFont="1" applyFill="1" applyBorder="1" applyAlignment="1">
      <alignment horizontal="right" vertical="center" indent="1"/>
    </xf>
    <xf numFmtId="3" fontId="11" fillId="0" borderId="5" xfId="0" applyNumberFormat="1" applyFont="1" applyFill="1" applyBorder="1" applyAlignment="1">
      <alignment horizontal="right" vertical="center" indent="1"/>
    </xf>
    <xf numFmtId="4" fontId="11" fillId="0" borderId="6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1" applyFont="1" applyFill="1" applyBorder="1" applyAlignment="1">
      <alignment vertical="center" wrapText="1"/>
      <protection/>
    </xf>
    <xf numFmtId="10" fontId="22" fillId="0" borderId="0" xfId="22" applyNumberFormat="1" applyFont="1" applyFill="1" applyBorder="1" applyAlignment="1">
      <alignment horizontal="center" vertical="center" wrapText="1"/>
      <protection/>
    </xf>
    <xf numFmtId="4" fontId="29" fillId="0" borderId="8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12" xfId="22" applyNumberFormat="1" applyFont="1" applyFill="1" applyBorder="1" applyAlignment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6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14" xfId="21" applyFont="1" applyFill="1" applyBorder="1" applyAlignment="1">
      <alignment vertical="center" wrapText="1"/>
      <protection/>
    </xf>
    <xf numFmtId="10" fontId="22" fillId="0" borderId="15" xfId="22" applyNumberFormat="1" applyFont="1" applyFill="1" applyBorder="1" applyAlignment="1">
      <alignment horizontal="center" vertical="center" wrapText="1"/>
      <protection/>
    </xf>
    <xf numFmtId="10" fontId="22" fillId="0" borderId="16" xfId="22" applyNumberFormat="1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horizontal="right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 applyProtection="1">
      <alignment vertical="center" wrapText="1"/>
      <protection/>
    </xf>
    <xf numFmtId="0" fontId="22" fillId="0" borderId="18" xfId="21" applyFont="1" applyFill="1" applyBorder="1" applyAlignment="1">
      <alignment vertical="center" wrapText="1"/>
      <protection/>
    </xf>
    <xf numFmtId="10" fontId="22" fillId="0" borderId="19" xfId="22" applyNumberFormat="1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 shrinkToFit="1"/>
    </xf>
    <xf numFmtId="4" fontId="12" fillId="0" borderId="22" xfId="0" applyNumberFormat="1" applyFont="1" applyFill="1" applyBorder="1" applyAlignment="1">
      <alignment horizontal="right" vertical="center" indent="1"/>
    </xf>
    <xf numFmtId="3" fontId="12" fillId="0" borderId="23" xfId="0" applyNumberFormat="1" applyFont="1" applyFill="1" applyBorder="1" applyAlignment="1">
      <alignment horizontal="right" vertical="center" indent="1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5" xfId="27" applyNumberFormat="1" applyFont="1" applyFill="1" applyBorder="1" applyAlignment="1">
      <alignment horizontal="right" vertical="center" indent="1"/>
    </xf>
    <xf numFmtId="10" fontId="12" fillId="0" borderId="8" xfId="0" applyNumberFormat="1" applyFont="1" applyFill="1" applyBorder="1" applyAlignment="1">
      <alignment horizontal="right" vertical="center" indent="1"/>
    </xf>
    <xf numFmtId="4" fontId="41" fillId="0" borderId="8" xfId="23" applyNumberFormat="1" applyFont="1" applyFill="1" applyBorder="1" applyAlignment="1">
      <alignment horizontal="right" vertical="center" wrapText="1" indent="1"/>
      <protection/>
    </xf>
    <xf numFmtId="3" fontId="41" fillId="0" borderId="8" xfId="23" applyNumberFormat="1" applyFont="1" applyFill="1" applyBorder="1" applyAlignment="1">
      <alignment horizontal="right" vertical="center" wrapText="1" inden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14" fontId="11" fillId="0" borderId="25" xfId="0" applyNumberFormat="1" applyFont="1" applyBorder="1" applyAlignment="1">
      <alignment horizontal="center" vertical="center"/>
    </xf>
    <xf numFmtId="14" fontId="11" fillId="0" borderId="26" xfId="0" applyNumberFormat="1" applyFont="1" applyBorder="1" applyAlignment="1">
      <alignment horizontal="center" vertical="center"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27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3" xfId="19" applyFont="1" applyFill="1" applyBorder="1" applyAlignment="1">
      <alignment vertical="center" wrapText="1"/>
      <protection/>
    </xf>
    <xf numFmtId="4" fontId="22" fillId="0" borderId="3" xfId="19" applyNumberFormat="1" applyFont="1" applyFill="1" applyBorder="1" applyAlignment="1">
      <alignment horizontal="center" vertical="center" wrapText="1"/>
      <protection/>
    </xf>
    <xf numFmtId="3" fontId="22" fillId="0" borderId="3" xfId="19" applyNumberFormat="1" applyFont="1" applyFill="1" applyBorder="1" applyAlignment="1">
      <alignment horizontal="center" vertical="center" wrapText="1"/>
      <protection/>
    </xf>
    <xf numFmtId="4" fontId="22" fillId="0" borderId="3" xfId="19" applyNumberFormat="1" applyFont="1" applyFill="1" applyBorder="1" applyAlignment="1">
      <alignment horizontal="right" vertical="center" wrapText="1" indent="1"/>
      <protection/>
    </xf>
    <xf numFmtId="3" fontId="22" fillId="0" borderId="3" xfId="19" applyNumberFormat="1" applyFont="1" applyFill="1" applyBorder="1" applyAlignment="1">
      <alignment horizontal="right" vertical="center" wrapText="1" indent="1"/>
      <protection/>
    </xf>
    <xf numFmtId="0" fontId="23" fillId="0" borderId="12" xfId="15" applyFont="1" applyFill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right" vertical="center" indent="1"/>
    </xf>
    <xf numFmtId="0" fontId="11" fillId="0" borderId="29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10" fontId="11" fillId="0" borderId="31" xfId="27" applyNumberFormat="1" applyFont="1" applyFill="1" applyBorder="1" applyAlignment="1">
      <alignment horizontal="right" vertical="center" indent="1"/>
    </xf>
    <xf numFmtId="4" fontId="11" fillId="0" borderId="32" xfId="0" applyNumberFormat="1" applyFont="1" applyFill="1" applyBorder="1" applyAlignment="1">
      <alignment horizontal="right" vertical="center" indent="1"/>
    </xf>
    <xf numFmtId="0" fontId="11" fillId="0" borderId="33" xfId="0" applyFont="1" applyFill="1" applyBorder="1" applyAlignment="1">
      <alignment horizontal="left" vertical="center" wrapText="1" shrinkToFit="1"/>
    </xf>
    <xf numFmtId="4" fontId="11" fillId="0" borderId="34" xfId="0" applyNumberFormat="1" applyFont="1" applyFill="1" applyBorder="1" applyAlignment="1">
      <alignment horizontal="right" vertical="center" indent="1"/>
    </xf>
    <xf numFmtId="10" fontId="11" fillId="0" borderId="34" xfId="27" applyNumberFormat="1" applyFont="1" applyFill="1" applyBorder="1" applyAlignment="1">
      <alignment horizontal="right" vertical="center" indent="1"/>
    </xf>
    <xf numFmtId="4" fontId="11" fillId="0" borderId="35" xfId="0" applyNumberFormat="1" applyFont="1" applyFill="1" applyBorder="1" applyAlignment="1">
      <alignment horizontal="right" vertical="center" indent="1"/>
    </xf>
    <xf numFmtId="4" fontId="11" fillId="0" borderId="36" xfId="0" applyNumberFormat="1" applyFont="1" applyFill="1" applyBorder="1" applyAlignment="1">
      <alignment horizontal="right" vertical="center" indent="1"/>
    </xf>
    <xf numFmtId="4" fontId="11" fillId="0" borderId="37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7" applyNumberFormat="1" applyFont="1" applyFill="1" applyBorder="1" applyAlignment="1">
      <alignment horizontal="right" vertical="center" indent="1"/>
    </xf>
    <xf numFmtId="0" fontId="22" fillId="0" borderId="4" xfId="21" applyFont="1" applyFill="1" applyBorder="1" applyAlignment="1">
      <alignment horizontal="left" vertical="center" wrapText="1"/>
      <protection/>
    </xf>
    <xf numFmtId="10" fontId="22" fillId="0" borderId="3" xfId="22" applyNumberFormat="1" applyFont="1" applyFill="1" applyBorder="1" applyAlignment="1">
      <alignment horizontal="right" vertical="center" indent="1"/>
      <protection/>
    </xf>
    <xf numFmtId="10" fontId="22" fillId="0" borderId="12" xfId="22" applyNumberFormat="1" applyFont="1" applyFill="1" applyBorder="1" applyAlignment="1">
      <alignment horizontal="right" vertical="center" indent="1"/>
      <protection/>
    </xf>
    <xf numFmtId="10" fontId="22" fillId="0" borderId="16" xfId="22" applyNumberFormat="1" applyFont="1" applyFill="1" applyBorder="1" applyAlignment="1">
      <alignment horizontal="right" vertical="center" indent="1"/>
      <protection/>
    </xf>
    <xf numFmtId="10" fontId="22" fillId="0" borderId="6" xfId="22" applyNumberFormat="1" applyFont="1" applyFill="1" applyBorder="1" applyAlignment="1">
      <alignment horizontal="right" vertical="center" indent="1"/>
      <protection/>
    </xf>
    <xf numFmtId="10" fontId="22" fillId="0" borderId="40" xfId="22" applyNumberFormat="1" applyFont="1" applyFill="1" applyBorder="1" applyAlignment="1">
      <alignment horizontal="right" vertical="center" indent="1"/>
      <protection/>
    </xf>
    <xf numFmtId="10" fontId="20" fillId="0" borderId="40" xfId="0" applyNumberFormat="1" applyFont="1" applyBorder="1" applyAlignment="1">
      <alignment horizontal="right" vertical="center" indent="1"/>
    </xf>
    <xf numFmtId="10" fontId="22" fillId="0" borderId="24" xfId="22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2" xfId="21" applyFont="1" applyFill="1" applyBorder="1" applyAlignment="1">
      <alignment vertical="center" wrapText="1"/>
      <protection/>
    </xf>
    <xf numFmtId="14" fontId="22" fillId="0" borderId="3" xfId="21" applyNumberFormat="1" applyFont="1" applyFill="1" applyBorder="1" applyAlignment="1">
      <alignment horizontal="center" vertical="center" wrapText="1"/>
      <protection/>
    </xf>
    <xf numFmtId="10" fontId="22" fillId="0" borderId="3" xfId="22" applyNumberFormat="1" applyFont="1" applyFill="1" applyBorder="1" applyAlignment="1">
      <alignment horizontal="right" vertical="center" wrapText="1" indent="1"/>
      <protection/>
    </xf>
    <xf numFmtId="10" fontId="22" fillId="0" borderId="27" xfId="24" applyNumberFormat="1" applyFont="1" applyFill="1" applyBorder="1" applyAlignment="1">
      <alignment horizontal="right" vertical="center" wrapText="1" indent="1"/>
      <protection/>
    </xf>
    <xf numFmtId="0" fontId="41" fillId="0" borderId="0" xfId="21" applyFont="1" applyFill="1" applyBorder="1" applyAlignment="1">
      <alignment vertical="center" wrapText="1"/>
      <protection/>
    </xf>
    <xf numFmtId="10" fontId="41" fillId="0" borderId="0" xfId="22" applyNumberFormat="1" applyFont="1" applyFill="1" applyBorder="1" applyAlignment="1">
      <alignment horizontal="center" vertical="center" wrapText="1"/>
      <protection/>
    </xf>
    <xf numFmtId="10" fontId="41" fillId="0" borderId="0" xfId="22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10" fontId="22" fillId="0" borderId="36" xfId="22" applyNumberFormat="1" applyFont="1" applyFill="1" applyBorder="1" applyAlignment="1">
      <alignment horizontal="right" vertical="center" wrapText="1" indent="1"/>
      <protection/>
    </xf>
    <xf numFmtId="10" fontId="22" fillId="0" borderId="5" xfId="22" applyNumberFormat="1" applyFont="1" applyFill="1" applyBorder="1" applyAlignment="1">
      <alignment horizontal="right" vertical="center" wrapText="1" indent="1"/>
      <protection/>
    </xf>
    <xf numFmtId="4" fontId="11" fillId="0" borderId="10" xfId="0" applyNumberFormat="1" applyFont="1" applyFill="1" applyBorder="1" applyAlignment="1">
      <alignment horizontal="right" vertical="center" indent="1"/>
    </xf>
    <xf numFmtId="10" fontId="22" fillId="0" borderId="41" xfId="22" applyNumberFormat="1" applyFont="1" applyFill="1" applyBorder="1" applyAlignment="1">
      <alignment horizontal="right" vertical="center" indent="1"/>
      <protection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22" fillId="0" borderId="0" xfId="19" applyFont="1" applyFill="1" applyBorder="1" applyAlignment="1">
      <alignment vertical="center" wrapText="1"/>
      <protection/>
    </xf>
    <xf numFmtId="4" fontId="22" fillId="0" borderId="0" xfId="19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 wrapText="1" shrinkToFit="1"/>
    </xf>
    <xf numFmtId="10" fontId="12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7" fillId="0" borderId="42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22" fillId="0" borderId="45" xfId="21" applyFont="1" applyFill="1" applyBorder="1" applyAlignment="1">
      <alignment vertical="center" wrapText="1"/>
      <protection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2" fillId="0" borderId="3" xfId="19" applyFont="1" applyFill="1" applyBorder="1" applyAlignment="1">
      <alignment vertical="center" wrapText="1"/>
      <protection/>
    </xf>
    <xf numFmtId="0" fontId="20" fillId="0" borderId="0" xfId="0" applyFont="1" applyAlignment="1">
      <alignment/>
    </xf>
    <xf numFmtId="0" fontId="22" fillId="0" borderId="3" xfId="20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3" xfId="20" applyFont="1" applyBorder="1" applyAlignment="1">
      <alignment vertical="center" wrapText="1"/>
      <protection/>
    </xf>
    <xf numFmtId="0" fontId="11" fillId="0" borderId="49" xfId="0" applyFont="1" applyBorder="1" applyAlignment="1">
      <alignment vertical="center"/>
    </xf>
    <xf numFmtId="14" fontId="11" fillId="0" borderId="49" xfId="0" applyNumberFormat="1" applyFont="1" applyBorder="1" applyAlignment="1">
      <alignment horizontal="center" vertical="center"/>
    </xf>
    <xf numFmtId="14" fontId="11" fillId="0" borderId="5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14" fontId="29" fillId="0" borderId="51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2" fillId="0" borderId="52" xfId="21" applyFont="1" applyFill="1" applyBorder="1" applyAlignment="1">
      <alignment vertical="center" wrapText="1"/>
      <protection/>
    </xf>
    <xf numFmtId="0" fontId="11" fillId="0" borderId="53" xfId="0" applyFont="1" applyBorder="1" applyAlignment="1">
      <alignment vertical="center"/>
    </xf>
    <xf numFmtId="0" fontId="0" fillId="0" borderId="50" xfId="0" applyBorder="1" applyAlignment="1">
      <alignment/>
    </xf>
    <xf numFmtId="0" fontId="12" fillId="0" borderId="54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 shrinkToFit="1"/>
    </xf>
    <xf numFmtId="0" fontId="12" fillId="0" borderId="56" xfId="0" applyFont="1" applyBorder="1" applyAlignment="1">
      <alignment horizontal="center" vertical="center" wrapText="1"/>
    </xf>
    <xf numFmtId="0" fontId="22" fillId="0" borderId="0" xfId="21" applyFont="1" applyFill="1" applyBorder="1" applyAlignment="1">
      <alignment horizontal="left" vertical="center" wrapText="1"/>
      <protection/>
    </xf>
    <xf numFmtId="0" fontId="22" fillId="0" borderId="55" xfId="21" applyFont="1" applyFill="1" applyBorder="1" applyAlignment="1">
      <alignment horizontal="left" vertical="center" wrapText="1"/>
      <protection/>
    </xf>
    <xf numFmtId="0" fontId="22" fillId="0" borderId="0" xfId="20" applyFont="1" applyFill="1" applyBorder="1" applyAlignment="1">
      <alignment vertical="center" wrapText="1"/>
      <protection/>
    </xf>
    <xf numFmtId="0" fontId="22" fillId="0" borderId="9" xfId="21" applyFont="1" applyFill="1" applyBorder="1" applyAlignment="1">
      <alignment horizontal="left" vertical="center" wrapText="1"/>
      <protection/>
    </xf>
    <xf numFmtId="0" fontId="22" fillId="0" borderId="55" xfId="21" applyFont="1" applyBorder="1" applyAlignment="1">
      <alignment vertical="center" wrapText="1"/>
      <protection/>
    </xf>
    <xf numFmtId="0" fontId="22" fillId="0" borderId="57" xfId="21" applyFont="1" applyBorder="1" applyAlignment="1">
      <alignment vertical="center" wrapText="1"/>
      <protection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4" fontId="22" fillId="0" borderId="61" xfId="19" applyNumberFormat="1" applyFont="1" applyFill="1" applyBorder="1" applyAlignment="1">
      <alignment horizontal="center" vertical="center" wrapText="1"/>
      <protection/>
    </xf>
    <xf numFmtId="3" fontId="22" fillId="0" borderId="61" xfId="19" applyNumberFormat="1" applyFont="1" applyFill="1" applyBorder="1" applyAlignment="1">
      <alignment horizontal="center" vertical="center" wrapText="1"/>
      <protection/>
    </xf>
    <xf numFmtId="3" fontId="22" fillId="0" borderId="3" xfId="20" applyNumberFormat="1" applyFont="1" applyBorder="1" applyAlignment="1">
      <alignment horizontal="center" vertical="center" wrapText="1"/>
      <protection/>
    </xf>
    <xf numFmtId="0" fontId="22" fillId="0" borderId="62" xfId="20" applyFont="1" applyBorder="1" applyAlignment="1">
      <alignment vertical="center" wrapText="1"/>
      <protection/>
    </xf>
    <xf numFmtId="0" fontId="41" fillId="0" borderId="63" xfId="21" applyFont="1" applyFill="1" applyBorder="1" applyAlignment="1">
      <alignment vertical="center" wrapText="1"/>
      <protection/>
    </xf>
    <xf numFmtId="0" fontId="7" fillId="0" borderId="64" xfId="0" applyFont="1" applyBorder="1" applyAlignment="1">
      <alignment horizontal="left" vertical="center"/>
    </xf>
    <xf numFmtId="0" fontId="41" fillId="0" borderId="17" xfId="23" applyFont="1" applyFill="1" applyBorder="1" applyAlignment="1">
      <alignment horizontal="center" vertical="center" wrapText="1"/>
      <protection/>
    </xf>
    <xf numFmtId="0" fontId="41" fillId="0" borderId="65" xfId="23" applyFont="1" applyFill="1" applyBorder="1" applyAlignment="1">
      <alignment horizontal="center" vertical="center" wrapText="1"/>
      <protection/>
    </xf>
    <xf numFmtId="0" fontId="10" fillId="0" borderId="6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72" xfId="0" applyBorder="1" applyAlignment="1">
      <alignment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1 2" xfId="20"/>
    <cellStyle name="Обычный_Відкр_2" xfId="21"/>
    <cellStyle name="Обычный_З_2_28.10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Dynamics of Ukrainian Equity Indices and 
Rate of Return of Funds with Public  Issue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-0.02344737846178624</c:v>
                </c:pt>
              </c:numCache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'Ind+RoR'!$C$3:$C$5</c:f>
              <c:numCache>
                <c:ptCount val="3"/>
                <c:pt idx="0">
                  <c:v>-0.11852998105277135</c:v>
                </c:pt>
                <c:pt idx="1">
                  <c:v>-0.02332008482137682</c:v>
                </c:pt>
                <c:pt idx="2">
                  <c:v>0.07652468229133391</c:v>
                </c:pt>
              </c:numCache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'Ind+RoR'!$D$3:$D$5</c:f>
              <c:numCache>
                <c:ptCount val="3"/>
                <c:pt idx="0">
                  <c:v>-0.004136336680844427</c:v>
                </c:pt>
                <c:pt idx="1">
                  <c:v>0.01455565581536135</c:v>
                </c:pt>
                <c:pt idx="2">
                  <c:v>0.13198919300965004</c:v>
                </c:pt>
              </c:numCache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November</c:v>
                </c:pt>
                <c:pt idx="1">
                  <c:v>December*</c:v>
                </c:pt>
                <c:pt idx="2">
                  <c:v>YTD 2023</c:v>
                </c:pt>
              </c:strCache>
            </c:strRef>
          </c:cat>
          <c:val>
            <c:numRef>
              <c:f>'Ind+RoR'!$F$3:$F$5</c:f>
              <c:numCache>
                <c:ptCount val="3"/>
                <c:pt idx="0">
                  <c:v>0.010931703007613314</c:v>
                </c:pt>
                <c:pt idx="1">
                  <c:v>0.07124137824868826</c:v>
                </c:pt>
                <c:pt idx="2">
                  <c:v>0.23406369208883482</c:v>
                </c:pt>
              </c:numCache>
            </c:numRef>
          </c:val>
        </c:ser>
        <c:overlap val="-10"/>
        <c:gapWidth val="400"/>
        <c:axId val="38253109"/>
        <c:axId val="8733662"/>
      </c:barChart>
      <c:catAx>
        <c:axId val="382531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8733662"/>
        <c:crosses val="autoZero"/>
        <c:auto val="1"/>
        <c:lblOffset val="0"/>
        <c:noMultiLvlLbl val="0"/>
      </c:catAx>
      <c:valAx>
        <c:axId val="8733662"/>
        <c:scaling>
          <c:orientation val="minMax"/>
          <c:max val="0.24"/>
          <c:min val="-0.13"/>
        </c:scaling>
        <c:axPos val="l"/>
        <c:delete val="0"/>
        <c:numFmt formatCode="0%" sourceLinked="0"/>
        <c:majorTickMark val="out"/>
        <c:minorTickMark val="none"/>
        <c:tickLblPos val="nextTo"/>
        <c:crossAx val="38253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25"/>
          <c:y val="0.8637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Dynamics of Ukrainian and Global Equity Indices 
for the Month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25"/>
          <c:w val="1"/>
          <c:h val="0.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'Ind+RoR'!$B$24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'Ind+RoR'!$A$25:$A$35</c:f>
              <c:strCache>
                <c:ptCount val="11"/>
                <c:pt idx="0">
                  <c:v>HANG SENG (Hong-Kong)</c:v>
                </c:pt>
                <c:pt idx="1">
                  <c:v>SHANGHAI SE COMPOSITE (China)</c:v>
                </c:pt>
                <c:pt idx="2">
                  <c:v>PFTS Index</c:v>
                </c:pt>
                <c:pt idx="3">
                  <c:v>FTSE 100  (UK)</c:v>
                </c:pt>
                <c:pt idx="4">
                  <c:v>UX Index</c:v>
                </c:pt>
                <c:pt idx="5">
                  <c:v>DJI (USA)</c:v>
                </c:pt>
                <c:pt idx="6">
                  <c:v>CAC 40 (France)</c:v>
                </c:pt>
                <c:pt idx="7">
                  <c:v>DAX (Germany)</c:v>
                </c:pt>
                <c:pt idx="8">
                  <c:v>S&amp;P 500 (USA)</c:v>
                </c:pt>
                <c:pt idx="9">
                  <c:v>NIKKEI 225 (Japan)</c:v>
                </c:pt>
                <c:pt idx="10">
                  <c:v>WIG20 (Poland)</c:v>
                </c:pt>
              </c:strCache>
            </c:strRef>
          </c:cat>
          <c:val>
            <c:numRef>
              <c:f>'Ind+RoR'!$B$25:$B$35</c:f>
              <c:numCache>
                <c:ptCount val="11"/>
                <c:pt idx="0">
                  <c:v>0.0002646266358736771</c:v>
                </c:pt>
                <c:pt idx="1">
                  <c:v>-0.018067974399852194</c:v>
                </c:pt>
                <c:pt idx="2">
                  <c:v>0</c:v>
                </c:pt>
                <c:pt idx="3">
                  <c:v>0.03749656213315444</c:v>
                </c:pt>
                <c:pt idx="4">
                  <c:v>-0.02332008482137682</c:v>
                </c:pt>
                <c:pt idx="5">
                  <c:v>0.04836180689824365</c:v>
                </c:pt>
                <c:pt idx="6">
                  <c:v>0.03179008503892211</c:v>
                </c:pt>
                <c:pt idx="7">
                  <c:v>0.03306788657470072</c:v>
                </c:pt>
                <c:pt idx="8">
                  <c:v>0.04422916940321375</c:v>
                </c:pt>
                <c:pt idx="9">
                  <c:v>-0.0006784744716514801</c:v>
                </c:pt>
                <c:pt idx="10">
                  <c:v>0.05766392055072789</c:v>
                </c:pt>
              </c:numCache>
            </c:numRef>
          </c:val>
        </c:ser>
        <c:ser>
          <c:idx val="1"/>
          <c:order val="1"/>
          <c:tx>
            <c:strRef>
              <c:f>'Ind+RoR'!$C$24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'Ind+RoR'!$A$25:$A$35</c:f>
              <c:strCache>
                <c:ptCount val="11"/>
                <c:pt idx="0">
                  <c:v>HANG SENG (Hong-Kong)</c:v>
                </c:pt>
                <c:pt idx="1">
                  <c:v>SHANGHAI SE COMPOSITE (China)</c:v>
                </c:pt>
                <c:pt idx="2">
                  <c:v>PFTS Index</c:v>
                </c:pt>
                <c:pt idx="3">
                  <c:v>FTSE 100  (UK)</c:v>
                </c:pt>
                <c:pt idx="4">
                  <c:v>UX Index</c:v>
                </c:pt>
                <c:pt idx="5">
                  <c:v>DJI (USA)</c:v>
                </c:pt>
                <c:pt idx="6">
                  <c:v>CAC 40 (France)</c:v>
                </c:pt>
                <c:pt idx="7">
                  <c:v>DAX (Germany)</c:v>
                </c:pt>
                <c:pt idx="8">
                  <c:v>S&amp;P 500 (USA)</c:v>
                </c:pt>
                <c:pt idx="9">
                  <c:v>NIKKEI 225 (Japan)</c:v>
                </c:pt>
                <c:pt idx="10">
                  <c:v>WIG20 (Poland)</c:v>
                </c:pt>
              </c:strCache>
            </c:strRef>
          </c:cat>
          <c:val>
            <c:numRef>
              <c:f>'Ind+RoR'!$C$25:$C$35</c:f>
              <c:numCache>
                <c:ptCount val="11"/>
                <c:pt idx="0">
                  <c:v>-0.1382115835018839</c:v>
                </c:pt>
                <c:pt idx="1">
                  <c:v>-0.03700886296394623</c:v>
                </c:pt>
                <c:pt idx="2">
                  <c:v>-0.02344737846178624</c:v>
                </c:pt>
                <c:pt idx="3">
                  <c:v>0.03777641195210779</c:v>
                </c:pt>
                <c:pt idx="4">
                  <c:v>0.07652468229133391</c:v>
                </c:pt>
                <c:pt idx="5">
                  <c:v>0.1370336905776497</c:v>
                </c:pt>
                <c:pt idx="6">
                  <c:v>0.16519302538246716</c:v>
                </c:pt>
                <c:pt idx="7">
                  <c:v>0.2031121284094115</c:v>
                </c:pt>
                <c:pt idx="8">
                  <c:v>0.24230498762859742</c:v>
                </c:pt>
                <c:pt idx="9">
                  <c:v>0.28242234953725864</c:v>
                </c:pt>
                <c:pt idx="10">
                  <c:v>0.3074648020937383</c:v>
                </c:pt>
              </c:numCache>
            </c:numRef>
          </c:val>
        </c:ser>
        <c:overlap val="-20"/>
        <c:gapWidth val="100"/>
        <c:axId val="11494095"/>
        <c:axId val="36337992"/>
      </c:barChart>
      <c:catAx>
        <c:axId val="11494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37992"/>
        <c:crosses val="autoZero"/>
        <c:auto val="0"/>
        <c:lblOffset val="100"/>
        <c:tickLblSkip val="1"/>
        <c:noMultiLvlLbl val="0"/>
      </c:catAx>
      <c:valAx>
        <c:axId val="36337992"/>
        <c:scaling>
          <c:orientation val="minMax"/>
          <c:max val="0.35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94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"/>
          <c:y val="0.88475"/>
          <c:w val="0.59725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875"/>
          <c:y val="0.321"/>
          <c:w val="0.42975"/>
          <c:h val="0.35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O_NAV!$B$23:$B$28</c:f>
              <c:strCache>
                <c:ptCount val="6"/>
                <c:pt idx="0">
                  <c:v>ОТP Klasychnyi</c:v>
                </c:pt>
                <c:pt idx="1">
                  <c:v>КІNТО-Кlasychnyi</c:v>
                </c:pt>
                <c:pt idx="2">
                  <c:v>ОТP Fond Aktsii</c:v>
                </c:pt>
                <c:pt idx="3">
                  <c:v>UNIVER.UA/Yaroslav Mudryi: Fond Aktsii</c:v>
                </c:pt>
                <c:pt idx="4">
                  <c:v>UNIVER.UA/Мykhailo Hrushevskyi: Fond Derzhavnykh Paperiv</c:v>
                </c:pt>
                <c:pt idx="5">
                  <c:v>Others</c:v>
                </c:pt>
              </c:strCache>
            </c:strRef>
          </c:cat>
          <c:val>
            <c:numRef>
              <c:f>O_NAV!$C$23:$C$28</c:f>
              <c:numCache>
                <c:ptCount val="6"/>
                <c:pt idx="0">
                  <c:v>74160697.59</c:v>
                </c:pt>
                <c:pt idx="1">
                  <c:v>24337505.9</c:v>
                </c:pt>
                <c:pt idx="2">
                  <c:v>9822701.18</c:v>
                </c:pt>
                <c:pt idx="3">
                  <c:v>9287775.11</c:v>
                </c:pt>
                <c:pt idx="4">
                  <c:v>6789830.69</c:v>
                </c:pt>
                <c:pt idx="5">
                  <c:v>27299029.987499967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O_NAV!$B$23:$B$28</c:f>
              <c:strCache>
                <c:ptCount val="6"/>
                <c:pt idx="0">
                  <c:v>ОТP Klasychnyi</c:v>
                </c:pt>
                <c:pt idx="1">
                  <c:v>КІNТО-Кlasychnyi</c:v>
                </c:pt>
                <c:pt idx="2">
                  <c:v>ОТP Fond Aktsii</c:v>
                </c:pt>
                <c:pt idx="3">
                  <c:v>UNIVER.UA/Yaroslav Mudryi: Fond Aktsii</c:v>
                </c:pt>
                <c:pt idx="4">
                  <c:v>UNIVER.UA/Мykhailo Hrushevskyi: Fond Derzhavnykh Paperiv</c:v>
                </c:pt>
                <c:pt idx="5">
                  <c:v>Others</c:v>
                </c:pt>
              </c:strCache>
            </c:strRef>
          </c:cat>
          <c:val>
            <c:numRef>
              <c:f>O_NAV!$D$23:$D$32</c:f>
              <c:numCache>
                <c:ptCount val="6"/>
                <c:pt idx="0">
                  <c:v>0.4888721159640494</c:v>
                </c:pt>
                <c:pt idx="1">
                  <c:v>0.16043441328449531</c:v>
                </c:pt>
                <c:pt idx="2">
                  <c:v>0.06475188160846916</c:v>
                </c:pt>
                <c:pt idx="3">
                  <c:v>0.06122561435069601</c:v>
                </c:pt>
                <c:pt idx="4">
                  <c:v>0.04475900314219174</c:v>
                </c:pt>
                <c:pt idx="5">
                  <c:v>0.17995697165009833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Open-Ended CIIs' NAV Dynamics for the Month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5"/>
          <c:w val="0.969"/>
          <c:h val="0.51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КІNТО-Кlasychnyi</c:v>
                </c:pt>
                <c:pt idx="1">
                  <c:v>KINTO-Kaznacheiskyi</c:v>
                </c:pt>
                <c:pt idx="2">
                  <c:v>ОТP Klasychnyi</c:v>
                </c:pt>
                <c:pt idx="3">
                  <c:v>UNIVER.UA/Yaroslav Mudryi: Fond Aktsii</c:v>
                </c:pt>
                <c:pt idx="4">
                  <c:v>Altus – Depozyt</c:v>
                </c:pt>
                <c:pt idx="5">
                  <c:v>ТАSK Resurs</c:v>
                </c:pt>
                <c:pt idx="6">
                  <c:v>UNIVER.UA/Volodymyr Velykyi: Fond Zbalansovanyi</c:v>
                </c:pt>
                <c:pt idx="7">
                  <c:v>Nadbannia</c:v>
                </c:pt>
                <c:pt idx="8">
                  <c:v>ОТP Fond Aktsii</c:v>
                </c:pt>
                <c:pt idx="9">
                  <c:v>КІNTO-Ekviti</c:v>
                </c:pt>
                <c:pt idx="10">
                  <c:v>Others</c:v>
                </c:pt>
              </c:strCache>
            </c:strRef>
          </c:cat>
          <c:val>
            <c:numRef>
              <c:f>'O_Dynamics NAV'!$C$57:$C$67</c:f>
              <c:numCache>
                <c:ptCount val="11"/>
                <c:pt idx="0">
                  <c:v>266.16657000000026</c:v>
                </c:pt>
                <c:pt idx="1">
                  <c:v>123.61215779999922</c:v>
                </c:pt>
                <c:pt idx="2">
                  <c:v>1005.2762700000108</c:v>
                </c:pt>
                <c:pt idx="3">
                  <c:v>439.68624000000017</c:v>
                </c:pt>
                <c:pt idx="4">
                  <c:v>93.25589999999944</c:v>
                </c:pt>
                <c:pt idx="5">
                  <c:v>9.732029999999911</c:v>
                </c:pt>
                <c:pt idx="6">
                  <c:v>4.3526299999998885</c:v>
                </c:pt>
                <c:pt idx="7">
                  <c:v>-0.05280000000004657</c:v>
                </c:pt>
                <c:pt idx="8">
                  <c:v>-171.81241000000014</c:v>
                </c:pt>
                <c:pt idx="9">
                  <c:v>29.231920000000155</c:v>
                </c:pt>
                <c:pt idx="10">
                  <c:v>287.38724999999977</c:v>
                </c:pt>
              </c:numCache>
            </c:numRef>
          </c:val>
        </c:ser>
        <c:ser>
          <c:idx val="0"/>
          <c:order val="1"/>
          <c:tx>
            <c:strRef>
              <c:f>'O_Dynamics NAV'!$E$56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NAV'!$B$57:$B$67</c:f>
              <c:strCache>
                <c:ptCount val="11"/>
                <c:pt idx="0">
                  <c:v>КІNТО-Кlasychnyi</c:v>
                </c:pt>
                <c:pt idx="1">
                  <c:v>KINTO-Kaznacheiskyi</c:v>
                </c:pt>
                <c:pt idx="2">
                  <c:v>ОТP Klasychnyi</c:v>
                </c:pt>
                <c:pt idx="3">
                  <c:v>UNIVER.UA/Yaroslav Mudryi: Fond Aktsii</c:v>
                </c:pt>
                <c:pt idx="4">
                  <c:v>Altus – Depozyt</c:v>
                </c:pt>
                <c:pt idx="5">
                  <c:v>ТАSK Resurs</c:v>
                </c:pt>
                <c:pt idx="6">
                  <c:v>UNIVER.UA/Volodymyr Velykyi: Fond Zbalansovanyi</c:v>
                </c:pt>
                <c:pt idx="7">
                  <c:v>Nadbannia</c:v>
                </c:pt>
                <c:pt idx="8">
                  <c:v>ОТP Fond Aktsii</c:v>
                </c:pt>
                <c:pt idx="9">
                  <c:v>КІNTO-Ekviti</c:v>
                </c:pt>
                <c:pt idx="10">
                  <c:v>Others</c:v>
                </c:pt>
              </c:strCache>
            </c:strRef>
          </c:cat>
          <c:val>
            <c:numRef>
              <c:f>'O_Dynamics NAV'!$E$57:$E$67</c:f>
              <c:numCache>
                <c:ptCount val="11"/>
                <c:pt idx="0">
                  <c:v>4.875187856675054</c:v>
                </c:pt>
                <c:pt idx="1">
                  <c:v>4.61820127265278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-1.3966363391999432</c:v>
                </c:pt>
                <c:pt idx="10">
                  <c:v>0</c:v>
                </c:pt>
              </c:numCache>
            </c:numRef>
          </c:val>
        </c:ser>
        <c:overlap val="-30"/>
        <c:axId val="58606473"/>
        <c:axId val="57696210"/>
      </c:barChart>
      <c:lineChart>
        <c:grouping val="standard"/>
        <c:varyColors val="0"/>
        <c:ser>
          <c:idx val="2"/>
          <c:order val="2"/>
          <c:tx>
            <c:strRef>
              <c:f>'O_Dynamics NAV'!$D$56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NAV'!$B$57:$B$66</c:f>
              <c:strCache>
                <c:ptCount val="10"/>
                <c:pt idx="0">
                  <c:v>КІNТО-Кlasychnyi</c:v>
                </c:pt>
                <c:pt idx="1">
                  <c:v>KINTO-Kaznacheiskyi</c:v>
                </c:pt>
                <c:pt idx="2">
                  <c:v>ОТP Klasychnyi</c:v>
                </c:pt>
                <c:pt idx="3">
                  <c:v>UNIVER.UA/Yaroslav Mudryi: Fond Aktsii</c:v>
                </c:pt>
                <c:pt idx="4">
                  <c:v>Altus – Depozyt</c:v>
                </c:pt>
                <c:pt idx="5">
                  <c:v>ТАSK Resurs</c:v>
                </c:pt>
                <c:pt idx="6">
                  <c:v>UNIVER.UA/Volodymyr Velykyi: Fond Zbalansovanyi</c:v>
                </c:pt>
                <c:pt idx="7">
                  <c:v>Nadbannia</c:v>
                </c:pt>
                <c:pt idx="8">
                  <c:v>ОТP Fond Aktsii</c:v>
                </c:pt>
                <c:pt idx="9">
                  <c:v>КІNTO-Ekviti</c:v>
                </c:pt>
              </c:strCache>
            </c:strRef>
          </c:cat>
          <c:val>
            <c:numRef>
              <c:f>'O_Dynamics NAV'!$D$57:$D$66</c:f>
              <c:numCache>
                <c:ptCount val="10"/>
                <c:pt idx="0">
                  <c:v>0.011057405919589945</c:v>
                </c:pt>
                <c:pt idx="1">
                  <c:v>0.027166561038667703</c:v>
                </c:pt>
                <c:pt idx="2">
                  <c:v>0.013741651019993207</c:v>
                </c:pt>
                <c:pt idx="3">
                  <c:v>0.04969279202097347</c:v>
                </c:pt>
                <c:pt idx="4">
                  <c:v>0.015772678560105908</c:v>
                </c:pt>
                <c:pt idx="5">
                  <c:v>0.009519519948334127</c:v>
                </c:pt>
                <c:pt idx="6">
                  <c:v>0.002895084371379848</c:v>
                </c:pt>
                <c:pt idx="7">
                  <c:v>-7.087130266735633E-05</c:v>
                </c:pt>
                <c:pt idx="8">
                  <c:v>-0.017190672507755342</c:v>
                </c:pt>
                <c:pt idx="9">
                  <c:v>0.020073067484035822</c:v>
                </c:pt>
              </c:numCache>
            </c:numRef>
          </c:val>
          <c:smooth val="0"/>
        </c:ser>
        <c:axId val="49503843"/>
        <c:axId val="42881404"/>
      </c:lineChart>
      <c:catAx>
        <c:axId val="586064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7696210"/>
        <c:crosses val="autoZero"/>
        <c:auto val="0"/>
        <c:lblOffset val="40"/>
        <c:noMultiLvlLbl val="0"/>
      </c:catAx>
      <c:valAx>
        <c:axId val="57696210"/>
        <c:scaling>
          <c:orientation val="minMax"/>
          <c:max val="12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58606473"/>
        <c:crossesAt val="1"/>
        <c:crossBetween val="between"/>
        <c:dispUnits/>
      </c:valAx>
      <c:catAx>
        <c:axId val="49503843"/>
        <c:scaling>
          <c:orientation val="minMax"/>
        </c:scaling>
        <c:axPos val="b"/>
        <c:delete val="1"/>
        <c:majorTickMark val="in"/>
        <c:minorTickMark val="none"/>
        <c:tickLblPos val="nextTo"/>
        <c:crossAx val="42881404"/>
        <c:crosses val="autoZero"/>
        <c:auto val="0"/>
        <c:lblOffset val="100"/>
        <c:noMultiLvlLbl val="0"/>
      </c:catAx>
      <c:valAx>
        <c:axId val="4288140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95038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8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Open-Ended CIIs' NAV Dynamics for the Month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'O_Diagram (RoR)'!$A$2:$A$23</c:f>
              <c:strCache>
                <c:ptCount val="22"/>
                <c:pt idx="0">
                  <c:v>ОТP Fond Aktsii</c:v>
                </c:pt>
                <c:pt idx="1">
                  <c:v>Nadbannia</c:v>
                </c:pt>
                <c:pt idx="2">
                  <c:v>UNIVER.UA/Volodymyr Velykyi: Fond Zbalansovanyi</c:v>
                </c:pt>
                <c:pt idx="3">
                  <c:v>Altus – Zbalansovanyi</c:v>
                </c:pt>
                <c:pt idx="4">
                  <c:v>ТАSK Resurs</c:v>
                </c:pt>
                <c:pt idx="5">
                  <c:v>UNIVER.UA/Taras Shevchenko: Fond Zaoshchadzhen</c:v>
                </c:pt>
                <c:pt idx="6">
                  <c:v>UNIVER.UA/Мykhailo Hrushevskyi: Fond Derzhavnykh Paperiv</c:v>
                </c:pt>
                <c:pt idx="7">
                  <c:v>КІNТО-Кlasychnyi</c:v>
                </c:pt>
                <c:pt idx="8">
                  <c:v>ОТP Klasychnyi</c:v>
                </c:pt>
                <c:pt idx="9">
                  <c:v>Altus – Depozyt</c:v>
                </c:pt>
                <c:pt idx="10">
                  <c:v>КІNTO-Ekviti</c:v>
                </c:pt>
                <c:pt idx="11">
                  <c:v>KINTO-Kaznacheiskyi</c:v>
                </c:pt>
                <c:pt idx="12">
                  <c:v>VSI</c:v>
                </c:pt>
                <c:pt idx="13">
                  <c:v>Sofiivskyi</c:v>
                </c:pt>
                <c:pt idx="14">
                  <c:v>UNIVER.UA/Yaroslav Mudryi: Fond Aktsii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'O_Diagram (RoR)'!$B$2:$B$23</c:f>
              <c:numCache>
                <c:ptCount val="22"/>
                <c:pt idx="0">
                  <c:v>-0.019867549668952544</c:v>
                </c:pt>
                <c:pt idx="1">
                  <c:v>-7.087494572721731E-05</c:v>
                </c:pt>
                <c:pt idx="2">
                  <c:v>0.0028951076333512127</c:v>
                </c:pt>
                <c:pt idx="3">
                  <c:v>0.009403868953201666</c:v>
                </c:pt>
                <c:pt idx="4">
                  <c:v>0.009519525888015856</c:v>
                </c:pt>
                <c:pt idx="5">
                  <c:v>0.010259588550488363</c:v>
                </c:pt>
                <c:pt idx="6">
                  <c:v>0.010827839885038992</c:v>
                </c:pt>
                <c:pt idx="7">
                  <c:v>0.010852877023233898</c:v>
                </c:pt>
                <c:pt idx="8">
                  <c:v>0.013741214077767516</c:v>
                </c:pt>
                <c:pt idx="9">
                  <c:v>0.015773038195150413</c:v>
                </c:pt>
                <c:pt idx="10">
                  <c:v>0.021053277603024556</c:v>
                </c:pt>
                <c:pt idx="11">
                  <c:v>0.026121830208641228</c:v>
                </c:pt>
                <c:pt idx="12">
                  <c:v>0.028157712712938654</c:v>
                </c:pt>
                <c:pt idx="13">
                  <c:v>0.029974573484646605</c:v>
                </c:pt>
                <c:pt idx="14">
                  <c:v>0.049692807629601043</c:v>
                </c:pt>
                <c:pt idx="15">
                  <c:v>0.01455565581536135</c:v>
                </c:pt>
                <c:pt idx="16">
                  <c:v>-0.02332008482137682</c:v>
                </c:pt>
                <c:pt idx="17">
                  <c:v>0</c:v>
                </c:pt>
                <c:pt idx="18">
                  <c:v>0.05630972742611928</c:v>
                </c:pt>
                <c:pt idx="19">
                  <c:v>0.04419224576009495</c:v>
                </c:pt>
                <c:pt idx="20">
                  <c:v>0.011917808219178082</c:v>
                </c:pt>
                <c:pt idx="21">
                  <c:v>0.062336934148199186</c:v>
                </c:pt>
              </c:numCache>
            </c:numRef>
          </c:val>
        </c:ser>
        <c:gapWidth val="60"/>
        <c:axId val="50388317"/>
        <c:axId val="50841670"/>
      </c:barChart>
      <c:catAx>
        <c:axId val="50388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1670"/>
        <c:crosses val="autoZero"/>
        <c:auto val="0"/>
        <c:lblOffset val="0"/>
        <c:tickLblSkip val="1"/>
        <c:noMultiLvlLbl val="0"/>
      </c:catAx>
      <c:valAx>
        <c:axId val="50841670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88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Interval CIIs' NAV Dynamics for the Month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175"/>
          <c:w val="1"/>
          <c:h val="0.5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NAV'!$B$36:$B$36</c:f>
              <c:strCache>
                <c:ptCount val="1"/>
                <c:pt idx="0">
                  <c:v>no data</c:v>
                </c:pt>
              </c:strCache>
            </c:strRef>
          </c:cat>
          <c:val>
            <c:numRef>
              <c:f>'І_Dynamics NAV'!$C$36:$C$36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NAV'!$B$36:$B$36</c:f>
              <c:strCache>
                <c:ptCount val="1"/>
                <c:pt idx="0">
                  <c:v>no data</c:v>
                </c:pt>
              </c:strCache>
            </c:strRef>
          </c:cat>
          <c:val>
            <c:numRef>
              <c:f>'І_Dynamics NAV'!$E$36:$E$36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4921847"/>
        <c:axId val="24534576"/>
      </c:barChart>
      <c:lineChart>
        <c:grouping val="standard"/>
        <c:varyColors val="0"/>
        <c:ser>
          <c:idx val="2"/>
          <c:order val="2"/>
          <c:tx>
            <c:strRef>
              <c:f>'І_Dynamics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NAV'!$D$36:$D$36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9484593"/>
        <c:axId val="41143610"/>
      </c:lineChart>
      <c:catAx>
        <c:axId val="549218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4534576"/>
        <c:crosses val="autoZero"/>
        <c:auto val="0"/>
        <c:lblOffset val="100"/>
        <c:noMultiLvlLbl val="0"/>
      </c:catAx>
      <c:valAx>
        <c:axId val="24534576"/>
        <c:scaling>
          <c:orientation val="minMax"/>
          <c:max val="10"/>
          <c:min val="-2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921847"/>
        <c:crossesAt val="1"/>
        <c:crossBetween val="between"/>
        <c:dispUnits/>
      </c:valAx>
      <c:catAx>
        <c:axId val="19484593"/>
        <c:scaling>
          <c:orientation val="minMax"/>
        </c:scaling>
        <c:axPos val="b"/>
        <c:delete val="1"/>
        <c:majorTickMark val="in"/>
        <c:minorTickMark val="none"/>
        <c:tickLblPos val="nextTo"/>
        <c:crossAx val="41143610"/>
        <c:crosses val="autoZero"/>
        <c:auto val="0"/>
        <c:lblOffset val="100"/>
        <c:noMultiLvlLbl val="0"/>
      </c:catAx>
      <c:valAx>
        <c:axId val="4114361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4845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8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Interval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505"/>
          <c:w val="0.964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(RoR)'!$A$2:$A$9</c:f>
              <c:strCache>
                <c:ptCount val="8"/>
                <c:pt idx="0">
                  <c:v>no data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'І_Diagram (RoR)'!$B$2:$B$9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-0.02332008482137682</c:v>
                </c:pt>
                <c:pt idx="3">
                  <c:v>0</c:v>
                </c:pt>
                <c:pt idx="4">
                  <c:v>0.05630972742611928</c:v>
                </c:pt>
                <c:pt idx="5">
                  <c:v>0.04419224576009495</c:v>
                </c:pt>
                <c:pt idx="6">
                  <c:v>0.011917808219178082</c:v>
                </c:pt>
                <c:pt idx="7">
                  <c:v>0.062336934148199186</c:v>
                </c:pt>
              </c:numCache>
            </c:numRef>
          </c:val>
        </c:ser>
        <c:gapWidth val="60"/>
        <c:axId val="34748171"/>
        <c:axId val="44298084"/>
      </c:barChart>
      <c:catAx>
        <c:axId val="34748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8084"/>
        <c:crosses val="autoZero"/>
        <c:auto val="0"/>
        <c:lblOffset val="100"/>
        <c:tickLblSkip val="1"/>
        <c:noMultiLvlLbl val="0"/>
      </c:catAx>
      <c:valAx>
        <c:axId val="44298084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48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Closed-End CIIs' NAV Dynamics for the Month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NAV'!$C$35:$C$36</c:f>
              <c:numCache>
                <c:ptCount val="2"/>
                <c:pt idx="0">
                  <c:v>217.96670299999974</c:v>
                </c:pt>
                <c:pt idx="1">
                  <c:v>-94.90837000000012</c:v>
                </c:pt>
              </c:numCache>
            </c:numRef>
          </c:val>
        </c:ser>
        <c:ser>
          <c:idx val="0"/>
          <c:order val="1"/>
          <c:tx>
            <c:strRef>
              <c:f>'C_Dynamics NAV'!$E$34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NAV'!$B$35:$B$36</c:f>
              <c:strCache>
                <c:ptCount val="2"/>
                <c:pt idx="0">
                  <c:v> KINTO-Hold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NAV'!$E$35:$E$36</c:f>
              <c:numCache>
                <c:ptCount val="2"/>
                <c:pt idx="0">
                  <c:v>0</c:v>
                </c:pt>
                <c:pt idx="1">
                  <c:v>-384.33586706601153</c:v>
                </c:pt>
              </c:numCache>
            </c:numRef>
          </c:val>
        </c:ser>
        <c:overlap val="-20"/>
        <c:axId val="63138437"/>
        <c:axId val="31375022"/>
      </c:barChart>
      <c:lineChart>
        <c:grouping val="standard"/>
        <c:varyColors val="0"/>
        <c:ser>
          <c:idx val="2"/>
          <c:order val="2"/>
          <c:tx>
            <c:strRef>
              <c:f>'C_Dynamics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NAV'!$D$35:$D$36</c:f>
              <c:numCache>
                <c:ptCount val="2"/>
                <c:pt idx="0">
                  <c:v>0.06323850956859507</c:v>
                </c:pt>
                <c:pt idx="1">
                  <c:v>-0.025972899655723893</c:v>
                </c:pt>
              </c:numCache>
            </c:numRef>
          </c:val>
          <c:smooth val="0"/>
        </c:ser>
        <c:axId val="13939743"/>
        <c:axId val="58348824"/>
      </c:lineChart>
      <c:catAx>
        <c:axId val="631384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1375022"/>
        <c:crosses val="autoZero"/>
        <c:auto val="0"/>
        <c:lblOffset val="100"/>
        <c:noMultiLvlLbl val="0"/>
      </c:catAx>
      <c:valAx>
        <c:axId val="31375022"/>
        <c:scaling>
          <c:orientation val="minMax"/>
          <c:max val="2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138437"/>
        <c:crossesAt val="1"/>
        <c:crossBetween val="between"/>
        <c:dispUnits/>
      </c:valAx>
      <c:catAx>
        <c:axId val="13939743"/>
        <c:scaling>
          <c:orientation val="minMax"/>
        </c:scaling>
        <c:axPos val="b"/>
        <c:delete val="1"/>
        <c:majorTickMark val="in"/>
        <c:minorTickMark val="none"/>
        <c:tickLblPos val="nextTo"/>
        <c:crossAx val="58348824"/>
        <c:crosses val="autoZero"/>
        <c:auto val="0"/>
        <c:lblOffset val="100"/>
        <c:noMultiLvlLbl val="0"/>
      </c:catAx>
      <c:valAx>
        <c:axId val="5834882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9397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Return on Closed-End Funds,
Bank Deposits and Indices for the Month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 (RoR)'!$A$2:$A$10</c:f>
              <c:strCache>
                <c:ptCount val="9"/>
                <c:pt idx="0">
                  <c:v> KINTO-Hold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 (RoR)'!$B$2:$B$10</c:f>
              <c:numCache>
                <c:ptCount val="9"/>
                <c:pt idx="0">
                  <c:v>0.06324124599802672</c:v>
                </c:pt>
                <c:pt idx="1">
                  <c:v>0.0792415104993498</c:v>
                </c:pt>
                <c:pt idx="2">
                  <c:v>0.07124137824868826</c:v>
                </c:pt>
                <c:pt idx="3">
                  <c:v>-0.02332008482137682</c:v>
                </c:pt>
                <c:pt idx="4">
                  <c:v>0</c:v>
                </c:pt>
                <c:pt idx="5">
                  <c:v>0.05630972742611928</c:v>
                </c:pt>
                <c:pt idx="6">
                  <c:v>0.04419224576009495</c:v>
                </c:pt>
                <c:pt idx="7">
                  <c:v>0.011917808219178082</c:v>
                </c:pt>
                <c:pt idx="8">
                  <c:v>0.062336934148199186</c:v>
                </c:pt>
              </c:numCache>
            </c:numRef>
          </c:val>
        </c:ser>
        <c:gapWidth val="60"/>
        <c:axId val="55377369"/>
        <c:axId val="28634274"/>
      </c:barChart>
      <c:catAx>
        <c:axId val="55377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34274"/>
        <c:crosses val="autoZero"/>
        <c:auto val="0"/>
        <c:lblOffset val="100"/>
        <c:tickLblSkip val="1"/>
        <c:noMultiLvlLbl val="0"/>
      </c:catAx>
      <c:valAx>
        <c:axId val="28634274"/>
        <c:scaling>
          <c:orientation val="minMax"/>
          <c:max val="0.08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77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7049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4438650"/>
        <a:ext cx="65913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32</xdr:row>
      <xdr:rowOff>28575</xdr:rowOff>
    </xdr:from>
    <xdr:to>
      <xdr:col>4</xdr:col>
      <xdr:colOff>695325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00050" y="6048375"/>
        <a:ext cx="8115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6</xdr:col>
      <xdr:colOff>1866900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676775"/>
        <a:ext cx="14563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228600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6105525" y="190500"/>
        <a:ext cx="10496550" cy="916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47625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33600"/>
        <a:ext cx="13573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676275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095875" y="200025"/>
        <a:ext cx="10934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7</xdr:col>
      <xdr:colOff>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327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19</xdr:col>
      <xdr:colOff>47625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153025" y="200025"/>
        <a:ext cx="110109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8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157" t="s">
        <v>9</v>
      </c>
      <c r="B1" s="157"/>
      <c r="C1" s="157"/>
      <c r="D1" s="64"/>
      <c r="E1" s="64"/>
      <c r="F1" s="64"/>
    </row>
    <row r="2" spans="1:9" ht="30.75" thickBot="1">
      <c r="A2" s="158" t="s">
        <v>10</v>
      </c>
      <c r="B2" s="158" t="s">
        <v>11</v>
      </c>
      <c r="C2" s="158" t="s">
        <v>12</v>
      </c>
      <c r="D2" s="159" t="s">
        <v>13</v>
      </c>
      <c r="E2" s="159" t="s">
        <v>14</v>
      </c>
      <c r="F2" s="159" t="s">
        <v>15</v>
      </c>
      <c r="G2" s="2"/>
      <c r="I2" s="1"/>
    </row>
    <row r="3" spans="1:12" ht="14.25">
      <c r="A3" s="76" t="s">
        <v>16</v>
      </c>
      <c r="B3" s="77">
        <v>0</v>
      </c>
      <c r="C3" s="77">
        <v>-0.11852998105277135</v>
      </c>
      <c r="D3" s="77">
        <v>-0.004136336680844427</v>
      </c>
      <c r="E3" s="77" t="s">
        <v>20</v>
      </c>
      <c r="F3" s="77">
        <v>0.010931703007613314</v>
      </c>
      <c r="G3" s="48"/>
      <c r="H3" s="48"/>
      <c r="I3" s="2"/>
      <c r="J3" s="2"/>
      <c r="K3" s="2"/>
      <c r="L3" s="2"/>
    </row>
    <row r="4" spans="1:12" ht="14.25">
      <c r="A4" s="76" t="s">
        <v>17</v>
      </c>
      <c r="B4" s="77">
        <v>0</v>
      </c>
      <c r="C4" s="77">
        <v>-0.02332008482137682</v>
      </c>
      <c r="D4" s="77">
        <v>0.01455565581536135</v>
      </c>
      <c r="E4" s="77" t="s">
        <v>20</v>
      </c>
      <c r="F4" s="77">
        <v>0.07124137824868826</v>
      </c>
      <c r="G4" s="48"/>
      <c r="H4" s="48"/>
      <c r="I4" s="2"/>
      <c r="J4" s="2"/>
      <c r="K4" s="2"/>
      <c r="L4" s="2"/>
    </row>
    <row r="5" spans="1:12" ht="15" thickBot="1">
      <c r="A5" s="67" t="s">
        <v>18</v>
      </c>
      <c r="B5" s="69">
        <v>-0.02344737846178624</v>
      </c>
      <c r="C5" s="69">
        <v>0.07652468229133391</v>
      </c>
      <c r="D5" s="69">
        <v>0.13198919300965004</v>
      </c>
      <c r="E5" s="69" t="s">
        <v>20</v>
      </c>
      <c r="F5" s="69">
        <v>0.23406369208883482</v>
      </c>
      <c r="G5" s="48"/>
      <c r="H5" s="48"/>
      <c r="I5" s="2"/>
      <c r="J5" s="2"/>
      <c r="K5" s="2"/>
      <c r="L5" s="2"/>
    </row>
    <row r="6" spans="1:12" ht="14.25">
      <c r="A6" s="44"/>
      <c r="B6" s="45"/>
      <c r="C6" s="45"/>
      <c r="D6" s="45"/>
      <c r="E6" s="45"/>
      <c r="F6" s="45"/>
      <c r="G6" s="48"/>
      <c r="H6" s="48"/>
      <c r="I6" s="2"/>
      <c r="J6" s="2"/>
      <c r="K6" s="2"/>
      <c r="L6" s="2"/>
    </row>
    <row r="7" spans="1:12" ht="14.25">
      <c r="A7" s="44" t="s">
        <v>19</v>
      </c>
      <c r="B7" s="45"/>
      <c r="C7" s="45"/>
      <c r="D7" s="45"/>
      <c r="E7" s="45"/>
      <c r="F7" s="45"/>
      <c r="G7" s="48"/>
      <c r="H7" s="48"/>
      <c r="I7" s="2"/>
      <c r="J7" s="2"/>
      <c r="K7" s="2"/>
      <c r="L7" s="2"/>
    </row>
    <row r="8" spans="1:14" ht="14.25">
      <c r="A8" s="62"/>
      <c r="B8" s="61"/>
      <c r="C8" s="61"/>
      <c r="D8" s="63"/>
      <c r="E8" s="63"/>
      <c r="F8" s="63"/>
      <c r="G8" s="10"/>
      <c r="J8" s="2"/>
      <c r="K8" s="2"/>
      <c r="L8" s="2"/>
      <c r="M8" s="2"/>
      <c r="N8" s="2"/>
    </row>
    <row r="9" spans="1:14" ht="14.25">
      <c r="A9" s="62"/>
      <c r="B9" s="63"/>
      <c r="C9" s="63"/>
      <c r="D9" s="63"/>
      <c r="E9" s="63"/>
      <c r="F9" s="63"/>
      <c r="J9" s="4"/>
      <c r="K9" s="4"/>
      <c r="L9" s="4"/>
      <c r="M9" s="4"/>
      <c r="N9" s="4"/>
    </row>
    <row r="10" spans="1:6" ht="14.25">
      <c r="A10" s="62"/>
      <c r="B10" s="63"/>
      <c r="C10" s="63"/>
      <c r="D10" s="63"/>
      <c r="E10" s="63"/>
      <c r="F10" s="63"/>
    </row>
    <row r="11" spans="1:6" ht="14.25">
      <c r="A11" s="62"/>
      <c r="B11" s="63"/>
      <c r="C11" s="63"/>
      <c r="D11" s="63"/>
      <c r="E11" s="63"/>
      <c r="F11" s="63"/>
    </row>
    <row r="12" spans="1:14" ht="14.25">
      <c r="A12" s="62"/>
      <c r="B12" s="63"/>
      <c r="C12" s="63"/>
      <c r="D12" s="63"/>
      <c r="E12" s="63"/>
      <c r="F12" s="63"/>
      <c r="N12" s="10"/>
    </row>
    <row r="13" spans="1:6" ht="14.25">
      <c r="A13" s="62"/>
      <c r="B13" s="63"/>
      <c r="C13" s="63"/>
      <c r="D13" s="63"/>
      <c r="E13" s="63"/>
      <c r="F13" s="63"/>
    </row>
    <row r="14" spans="1:6" ht="14.25">
      <c r="A14" s="62"/>
      <c r="B14" s="63"/>
      <c r="C14" s="63"/>
      <c r="D14" s="63"/>
      <c r="E14" s="63"/>
      <c r="F14" s="63"/>
    </row>
    <row r="15" spans="1:6" ht="14.25">
      <c r="A15" s="62"/>
      <c r="B15" s="63"/>
      <c r="C15" s="63"/>
      <c r="D15" s="63"/>
      <c r="E15" s="63"/>
      <c r="F15" s="63"/>
    </row>
    <row r="16" spans="1:6" ht="14.25">
      <c r="A16" s="62"/>
      <c r="B16" s="63"/>
      <c r="C16" s="63"/>
      <c r="D16" s="63"/>
      <c r="E16" s="63"/>
      <c r="F16" s="63"/>
    </row>
    <row r="17" spans="1:6" ht="14.25">
      <c r="A17" s="62"/>
      <c r="B17" s="63"/>
      <c r="C17" s="63"/>
      <c r="D17" s="63"/>
      <c r="E17" s="63"/>
      <c r="F17" s="63"/>
    </row>
    <row r="18" spans="1:6" ht="14.25">
      <c r="A18" s="62"/>
      <c r="B18" s="63"/>
      <c r="C18" s="63"/>
      <c r="D18" s="63"/>
      <c r="E18" s="63"/>
      <c r="F18" s="63"/>
    </row>
    <row r="19" spans="1:6" ht="14.25">
      <c r="A19" s="62"/>
      <c r="B19" s="63"/>
      <c r="C19" s="63"/>
      <c r="D19" s="63"/>
      <c r="E19" s="63"/>
      <c r="F19" s="63"/>
    </row>
    <row r="20" spans="1:6" ht="14.25">
      <c r="A20" s="62"/>
      <c r="B20" s="63"/>
      <c r="C20" s="63"/>
      <c r="D20" s="63"/>
      <c r="E20" s="63"/>
      <c r="F20" s="63"/>
    </row>
    <row r="21" spans="1:6" ht="14.25">
      <c r="A21" s="62"/>
      <c r="B21" s="63"/>
      <c r="C21" s="63"/>
      <c r="D21" s="63"/>
      <c r="E21" s="63"/>
      <c r="F21" s="63"/>
    </row>
    <row r="22" spans="1:6" ht="14.25">
      <c r="A22" s="62"/>
      <c r="B22" s="63"/>
      <c r="C22" s="63"/>
      <c r="D22" s="63"/>
      <c r="E22" s="63"/>
      <c r="F22" s="63"/>
    </row>
    <row r="23" spans="1:6" ht="15" thickBot="1">
      <c r="A23" s="62"/>
      <c r="B23" s="63"/>
      <c r="C23" s="63"/>
      <c r="D23" s="63"/>
      <c r="E23" s="63"/>
      <c r="F23" s="63"/>
    </row>
    <row r="24" spans="1:6" ht="15.75" thickBot="1">
      <c r="A24" s="159" t="s">
        <v>23</v>
      </c>
      <c r="B24" s="160" t="s">
        <v>21</v>
      </c>
      <c r="C24" s="161" t="s">
        <v>22</v>
      </c>
      <c r="D24" s="66"/>
      <c r="E24" s="63"/>
      <c r="F24" s="63"/>
    </row>
    <row r="25" spans="1:6" ht="14.25">
      <c r="A25" s="22" t="s">
        <v>24</v>
      </c>
      <c r="B25" s="23">
        <v>0.0002646266358736771</v>
      </c>
      <c r="C25" s="54">
        <v>-0.1382115835018839</v>
      </c>
      <c r="D25" s="66"/>
      <c r="E25" s="63"/>
      <c r="F25" s="63"/>
    </row>
    <row r="26" spans="1:6" ht="28.5">
      <c r="A26" s="22" t="s">
        <v>25</v>
      </c>
      <c r="B26" s="23">
        <v>-0.018067974399852194</v>
      </c>
      <c r="C26" s="54">
        <v>-0.03700886296394623</v>
      </c>
      <c r="D26" s="66"/>
      <c r="E26" s="63"/>
      <c r="F26" s="63"/>
    </row>
    <row r="27" spans="1:6" ht="14.25">
      <c r="A27" s="22" t="s">
        <v>11</v>
      </c>
      <c r="B27" s="23">
        <v>0</v>
      </c>
      <c r="C27" s="54">
        <v>-0.02344737846178624</v>
      </c>
      <c r="D27" s="66"/>
      <c r="E27" s="63"/>
      <c r="F27" s="63"/>
    </row>
    <row r="28" spans="1:6" ht="14.25">
      <c r="A28" s="22" t="s">
        <v>26</v>
      </c>
      <c r="B28" s="23">
        <v>0.03749656213315444</v>
      </c>
      <c r="C28" s="54">
        <v>0.03777641195210779</v>
      </c>
      <c r="D28" s="66"/>
      <c r="E28" s="63"/>
      <c r="F28" s="63"/>
    </row>
    <row r="29" spans="1:6" ht="14.25">
      <c r="A29" s="22" t="s">
        <v>12</v>
      </c>
      <c r="B29" s="23">
        <v>-0.02332008482137682</v>
      </c>
      <c r="C29" s="54">
        <v>0.07652468229133391</v>
      </c>
      <c r="D29" s="66"/>
      <c r="E29" s="63"/>
      <c r="F29" s="63"/>
    </row>
    <row r="30" spans="1:6" ht="14.25">
      <c r="A30" s="22" t="s">
        <v>27</v>
      </c>
      <c r="B30" s="23">
        <v>0.04836180689824365</v>
      </c>
      <c r="C30" s="54">
        <v>0.1370336905776497</v>
      </c>
      <c r="D30" s="66"/>
      <c r="E30" s="63"/>
      <c r="F30" s="63"/>
    </row>
    <row r="31" spans="1:6" ht="14.25">
      <c r="A31" s="76" t="s">
        <v>28</v>
      </c>
      <c r="B31" s="23">
        <v>0.03179008503892211</v>
      </c>
      <c r="C31" s="54">
        <v>0.16519302538246716</v>
      </c>
      <c r="D31" s="66"/>
      <c r="E31" s="63"/>
      <c r="F31" s="63"/>
    </row>
    <row r="32" spans="1:6" ht="14.25">
      <c r="A32" s="44" t="s">
        <v>29</v>
      </c>
      <c r="B32" s="23">
        <v>0.03306788657470072</v>
      </c>
      <c r="C32" s="54">
        <v>0.2031121284094115</v>
      </c>
      <c r="D32" s="66"/>
      <c r="E32" s="63"/>
      <c r="F32" s="63"/>
    </row>
    <row r="33" spans="1:6" ht="14.25">
      <c r="A33" s="162" t="s">
        <v>30</v>
      </c>
      <c r="B33" s="23">
        <v>0.04422916940321375</v>
      </c>
      <c r="C33" s="54">
        <v>0.24230498762859742</v>
      </c>
      <c r="D33" s="66"/>
      <c r="E33" s="63"/>
      <c r="F33" s="63"/>
    </row>
    <row r="34" spans="1:6" ht="14.25">
      <c r="A34" s="22" t="s">
        <v>31</v>
      </c>
      <c r="B34" s="23">
        <v>-0.0006784744716514801</v>
      </c>
      <c r="C34" s="54">
        <v>0.28242234953725864</v>
      </c>
      <c r="D34" s="66"/>
      <c r="E34" s="63"/>
      <c r="F34" s="63"/>
    </row>
    <row r="35" spans="1:6" ht="15" thickBot="1">
      <c r="A35" s="67" t="s">
        <v>32</v>
      </c>
      <c r="B35" s="68">
        <v>0.05766392055072789</v>
      </c>
      <c r="C35" s="69">
        <v>0.3074648020937383</v>
      </c>
      <c r="D35" s="66"/>
      <c r="E35" s="63"/>
      <c r="F35" s="63"/>
    </row>
    <row r="36" spans="1:6" ht="14.25">
      <c r="A36" s="62"/>
      <c r="B36" s="63"/>
      <c r="C36" s="63"/>
      <c r="D36" s="66"/>
      <c r="E36" s="63"/>
      <c r="F36" s="63"/>
    </row>
    <row r="37" spans="1:6" ht="14.25">
      <c r="A37" s="44"/>
      <c r="B37" s="63"/>
      <c r="C37" s="63"/>
      <c r="D37" s="66"/>
      <c r="E37" s="63"/>
      <c r="F37" s="63"/>
    </row>
    <row r="38" ht="14.25">
      <c r="A38" s="44" t="s">
        <v>19</v>
      </c>
    </row>
  </sheetData>
  <autoFilter ref="A24:C24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46.00390625" style="24" bestFit="1" customWidth="1"/>
    <col min="3" max="4" width="12.75390625" style="26" customWidth="1"/>
    <col min="5" max="5" width="18.75390625" style="6" bestFit="1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4" bestFit="1" customWidth="1"/>
    <col min="10" max="10" width="34.75390625" style="24" customWidth="1"/>
    <col min="11" max="11" width="35.875" style="24" customWidth="1"/>
    <col min="12" max="16384" width="9.125" style="24" customWidth="1"/>
  </cols>
  <sheetData>
    <row r="1" spans="1:10" ht="16.5" thickBot="1">
      <c r="A1" s="198" t="s">
        <v>106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45.75" thickBot="1">
      <c r="A2" s="192" t="s">
        <v>34</v>
      </c>
      <c r="B2" s="181" t="s">
        <v>71</v>
      </c>
      <c r="C2" s="163" t="s">
        <v>100</v>
      </c>
      <c r="D2" s="190" t="s">
        <v>101</v>
      </c>
      <c r="E2" s="190" t="s">
        <v>36</v>
      </c>
      <c r="F2" s="190" t="s">
        <v>107</v>
      </c>
      <c r="G2" s="190" t="s">
        <v>108</v>
      </c>
      <c r="H2" s="190" t="s">
        <v>109</v>
      </c>
      <c r="I2" s="165" t="s">
        <v>40</v>
      </c>
      <c r="J2" s="166" t="s">
        <v>41</v>
      </c>
    </row>
    <row r="3" spans="1:11" ht="14.25" customHeight="1">
      <c r="A3" s="18">
        <v>1</v>
      </c>
      <c r="B3" s="95" t="s">
        <v>110</v>
      </c>
      <c r="C3" s="193" t="s">
        <v>111</v>
      </c>
      <c r="D3" s="194" t="s">
        <v>112</v>
      </c>
      <c r="E3" s="98">
        <v>3664706.743</v>
      </c>
      <c r="F3" s="99">
        <v>173506</v>
      </c>
      <c r="G3" s="98">
        <v>21.1215</v>
      </c>
      <c r="H3" s="42">
        <v>10</v>
      </c>
      <c r="I3" s="196" t="s">
        <v>60</v>
      </c>
      <c r="J3" s="100" t="s">
        <v>6</v>
      </c>
      <c r="K3" s="39"/>
    </row>
    <row r="4" spans="1:11" ht="14.25" customHeight="1">
      <c r="A4" s="18">
        <v>2</v>
      </c>
      <c r="B4" s="95" t="s">
        <v>113</v>
      </c>
      <c r="C4" s="193" t="s">
        <v>111</v>
      </c>
      <c r="D4" s="195" t="s">
        <v>114</v>
      </c>
      <c r="E4" s="98">
        <v>3559222.33</v>
      </c>
      <c r="F4" s="99">
        <v>152637</v>
      </c>
      <c r="G4" s="98">
        <v>23.3182</v>
      </c>
      <c r="H4" s="42">
        <v>100</v>
      </c>
      <c r="I4" s="196" t="s">
        <v>60</v>
      </c>
      <c r="J4" s="100" t="s">
        <v>6</v>
      </c>
      <c r="K4" s="39"/>
    </row>
    <row r="5" spans="1:10" ht="15.75" thickBot="1">
      <c r="A5" s="199" t="s">
        <v>43</v>
      </c>
      <c r="B5" s="200"/>
      <c r="C5" s="101" t="s">
        <v>3</v>
      </c>
      <c r="D5" s="101" t="s">
        <v>3</v>
      </c>
      <c r="E5" s="85">
        <f>SUM(E3:E4)</f>
        <v>7223929.073</v>
      </c>
      <c r="F5" s="86">
        <f>SUM(F3:F4)</f>
        <v>326143</v>
      </c>
      <c r="G5" s="101" t="s">
        <v>3</v>
      </c>
      <c r="H5" s="101" t="s">
        <v>3</v>
      </c>
      <c r="I5" s="101" t="s">
        <v>3</v>
      </c>
      <c r="J5" s="102" t="s">
        <v>3</v>
      </c>
    </row>
  </sheetData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26" customWidth="1"/>
    <col min="2" max="2" width="46.75390625" style="26" customWidth="1"/>
    <col min="3" max="4" width="14.75390625" style="25" customWidth="1"/>
    <col min="5" max="8" width="12.75390625" style="26" customWidth="1"/>
    <col min="9" max="9" width="16.125" style="26" bestFit="1" customWidth="1"/>
    <col min="10" max="10" width="19.125" style="26" customWidth="1"/>
    <col min="11" max="16384" width="9.125" style="26" customWidth="1"/>
  </cols>
  <sheetData>
    <row r="1" spans="1:10" s="40" customFormat="1" ht="16.5" thickBot="1">
      <c r="A1" s="212" t="s">
        <v>115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19" customFormat="1" ht="15.75" customHeight="1" thickBot="1">
      <c r="A2" s="218" t="s">
        <v>34</v>
      </c>
      <c r="B2" s="89"/>
      <c r="C2" s="90"/>
      <c r="D2" s="91"/>
      <c r="E2" s="204" t="s">
        <v>70</v>
      </c>
      <c r="F2" s="204"/>
      <c r="G2" s="204"/>
      <c r="H2" s="204"/>
      <c r="I2" s="204"/>
      <c r="J2" s="204"/>
    </row>
    <row r="3" spans="1:10" s="19" customFormat="1" ht="51.75" thickBot="1">
      <c r="A3" s="219"/>
      <c r="B3" s="175" t="s">
        <v>71</v>
      </c>
      <c r="C3" s="176" t="s">
        <v>72</v>
      </c>
      <c r="D3" s="176" t="s">
        <v>73</v>
      </c>
      <c r="E3" s="15" t="s">
        <v>74</v>
      </c>
      <c r="F3" s="15" t="s">
        <v>75</v>
      </c>
      <c r="G3" s="15" t="s">
        <v>76</v>
      </c>
      <c r="H3" s="15" t="s">
        <v>77</v>
      </c>
      <c r="I3" s="166" t="s">
        <v>78</v>
      </c>
      <c r="J3" s="177" t="s">
        <v>79</v>
      </c>
    </row>
    <row r="4" spans="1:10" s="19" customFormat="1" ht="14.25" collapsed="1">
      <c r="A4" s="18">
        <v>1</v>
      </c>
      <c r="B4" s="95" t="s">
        <v>113</v>
      </c>
      <c r="C4" s="92">
        <v>40555</v>
      </c>
      <c r="D4" s="92">
        <v>40626</v>
      </c>
      <c r="E4" s="87">
        <v>0.0792415104993498</v>
      </c>
      <c r="F4" s="87">
        <v>0.07889696016286507</v>
      </c>
      <c r="G4" s="87">
        <v>0.14011490037892682</v>
      </c>
      <c r="H4" s="87">
        <v>0.2910158953376998</v>
      </c>
      <c r="I4" s="87">
        <v>-0.766818</v>
      </c>
      <c r="J4" s="93">
        <v>-0.10771040318129688</v>
      </c>
    </row>
    <row r="5" spans="1:10" s="19" customFormat="1" ht="14.25">
      <c r="A5" s="18">
        <v>2</v>
      </c>
      <c r="B5" s="95" t="s">
        <v>110</v>
      </c>
      <c r="C5" s="92">
        <v>41848</v>
      </c>
      <c r="D5" s="92">
        <v>42032</v>
      </c>
      <c r="E5" s="87">
        <v>0.06324124599802672</v>
      </c>
      <c r="F5" s="87">
        <v>0.0868267632666293</v>
      </c>
      <c r="G5" s="87">
        <v>0.127405976108377</v>
      </c>
      <c r="H5" s="87">
        <v>0.17711148883996986</v>
      </c>
      <c r="I5" s="87">
        <v>1.1121500000000002</v>
      </c>
      <c r="J5" s="93">
        <v>0.0874034540467552</v>
      </c>
    </row>
    <row r="6" spans="1:10" s="19" customFormat="1" ht="15.75" collapsed="1" thickBot="1">
      <c r="A6" s="18"/>
      <c r="B6" s="197" t="s">
        <v>80</v>
      </c>
      <c r="C6" s="139" t="s">
        <v>3</v>
      </c>
      <c r="D6" s="139" t="s">
        <v>3</v>
      </c>
      <c r="E6" s="140">
        <f>AVERAGE(E4:E5)</f>
        <v>0.07124137824868826</v>
      </c>
      <c r="F6" s="140">
        <f>AVERAGE(F4:F5)</f>
        <v>0.08286186171474719</v>
      </c>
      <c r="G6" s="140">
        <f>AVERAGE(G4:G5)</f>
        <v>0.1337604382436519</v>
      </c>
      <c r="H6" s="140">
        <f>AVERAGE(H4:H5)</f>
        <v>0.23406369208883482</v>
      </c>
      <c r="I6" s="139" t="s">
        <v>3</v>
      </c>
      <c r="J6" s="140">
        <f>AVERAGE(J4:J5)</f>
        <v>-0.010153474567270837</v>
      </c>
    </row>
    <row r="7" spans="1:10" s="19" customFormat="1" ht="14.25">
      <c r="A7" s="220" t="s">
        <v>102</v>
      </c>
      <c r="B7" s="220"/>
      <c r="C7" s="220"/>
      <c r="D7" s="220"/>
      <c r="E7" s="220"/>
      <c r="F7" s="220"/>
      <c r="G7" s="220"/>
      <c r="H7" s="220"/>
      <c r="I7" s="220"/>
      <c r="J7" s="220"/>
    </row>
    <row r="8" spans="3:4" s="19" customFormat="1" ht="15.75" customHeight="1">
      <c r="C8" s="53"/>
      <c r="D8" s="53"/>
    </row>
    <row r="9" spans="2:8" ht="14.25">
      <c r="B9" s="24"/>
      <c r="C9" s="94"/>
      <c r="E9" s="94"/>
      <c r="F9" s="94"/>
      <c r="G9" s="94"/>
      <c r="H9" s="94"/>
    </row>
    <row r="10" spans="2:5" ht="14.25">
      <c r="B10" s="24"/>
      <c r="C10" s="94"/>
      <c r="E10" s="94"/>
    </row>
    <row r="11" spans="5:6" ht="14.25">
      <c r="E11" s="94"/>
      <c r="F11" s="94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7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00390625" style="17" customWidth="1"/>
    <col min="2" max="2" width="50.75390625" style="17" customWidth="1"/>
    <col min="3" max="3" width="24.75390625" style="17" customWidth="1"/>
    <col min="4" max="4" width="24.75390625" style="41" customWidth="1"/>
    <col min="5" max="7" width="24.75390625" style="17" customWidth="1"/>
    <col min="8" max="16384" width="9.125" style="17" customWidth="1"/>
  </cols>
  <sheetData>
    <row r="1" spans="1:7" s="24" customFormat="1" ht="16.5" thickBot="1">
      <c r="A1" s="205" t="s">
        <v>116</v>
      </c>
      <c r="B1" s="205"/>
      <c r="C1" s="205"/>
      <c r="D1" s="205"/>
      <c r="E1" s="205"/>
      <c r="F1" s="205"/>
      <c r="G1" s="205"/>
    </row>
    <row r="2" spans="1:7" s="24" customFormat="1" ht="15.75" customHeight="1" thickBot="1">
      <c r="A2" s="203" t="s">
        <v>34</v>
      </c>
      <c r="B2" s="172"/>
      <c r="C2" s="221" t="s">
        <v>84</v>
      </c>
      <c r="D2" s="221"/>
      <c r="E2" s="221" t="s">
        <v>117</v>
      </c>
      <c r="F2" s="221"/>
      <c r="G2" s="180"/>
    </row>
    <row r="3" spans="1:7" s="24" customFormat="1" ht="45.75" thickBot="1">
      <c r="A3" s="203"/>
      <c r="B3" s="165" t="s">
        <v>71</v>
      </c>
      <c r="C3" s="175" t="s">
        <v>86</v>
      </c>
      <c r="D3" s="175" t="s">
        <v>87</v>
      </c>
      <c r="E3" s="175" t="s">
        <v>88</v>
      </c>
      <c r="F3" s="175" t="s">
        <v>87</v>
      </c>
      <c r="G3" s="166" t="s">
        <v>105</v>
      </c>
    </row>
    <row r="4" spans="1:7" s="24" customFormat="1" ht="14.25">
      <c r="A4" s="18">
        <v>1</v>
      </c>
      <c r="B4" s="95" t="s">
        <v>110</v>
      </c>
      <c r="C4" s="31">
        <v>217.96670299999974</v>
      </c>
      <c r="D4" s="87">
        <v>0.06323850956859507</v>
      </c>
      <c r="E4" s="32">
        <v>0</v>
      </c>
      <c r="F4" s="87">
        <v>0</v>
      </c>
      <c r="G4" s="33">
        <v>0</v>
      </c>
    </row>
    <row r="5" spans="1:7" s="24" customFormat="1" ht="14.25">
      <c r="A5" s="18">
        <v>2</v>
      </c>
      <c r="B5" s="95" t="s">
        <v>113</v>
      </c>
      <c r="C5" s="31">
        <v>-94.90837000000012</v>
      </c>
      <c r="D5" s="87">
        <v>-0.025972899655723893</v>
      </c>
      <c r="E5" s="32">
        <v>-16488</v>
      </c>
      <c r="F5" s="87">
        <v>-0.097490022172949</v>
      </c>
      <c r="G5" s="33">
        <v>-384.33586706601153</v>
      </c>
    </row>
    <row r="6" spans="1:7" s="24" customFormat="1" ht="15.75" thickBot="1">
      <c r="A6" s="105"/>
      <c r="B6" s="79" t="s">
        <v>43</v>
      </c>
      <c r="C6" s="80">
        <v>123.05833299999962</v>
      </c>
      <c r="D6" s="84">
        <v>0.017330034231829942</v>
      </c>
      <c r="E6" s="81">
        <v>-16488</v>
      </c>
      <c r="F6" s="84">
        <v>-0.048121740297871474</v>
      </c>
      <c r="G6" s="106">
        <v>-384.33586706601153</v>
      </c>
    </row>
    <row r="7" s="24" customFormat="1" ht="14.25">
      <c r="D7" s="6"/>
    </row>
    <row r="8" s="24" customFormat="1" ht="14.25">
      <c r="D8" s="6"/>
    </row>
    <row r="9" s="24" customFormat="1" ht="14.25">
      <c r="D9" s="6"/>
    </row>
    <row r="10" s="24" customFormat="1" ht="14.25">
      <c r="D10" s="6"/>
    </row>
    <row r="11" s="24" customFormat="1" ht="14.25">
      <c r="D11" s="6"/>
    </row>
    <row r="12" s="24" customFormat="1" ht="14.25">
      <c r="D12" s="6"/>
    </row>
    <row r="13" s="24" customFormat="1" ht="14.25">
      <c r="D13" s="6"/>
    </row>
    <row r="14" s="24" customFormat="1" ht="14.25">
      <c r="D14" s="6"/>
    </row>
    <row r="15" s="24" customFormat="1" ht="14.25">
      <c r="D15" s="6"/>
    </row>
    <row r="16" s="24" customFormat="1" ht="14.25">
      <c r="D16" s="6"/>
    </row>
    <row r="17" s="24" customFormat="1" ht="14.25">
      <c r="D17" s="6"/>
    </row>
    <row r="18" s="24" customFormat="1" ht="14.25">
      <c r="D18" s="6"/>
    </row>
    <row r="19" s="24" customFormat="1" ht="14.25">
      <c r="D19" s="6"/>
    </row>
    <row r="20" s="24" customFormat="1" ht="14.25">
      <c r="D20" s="6"/>
    </row>
    <row r="21" s="24" customFormat="1" ht="14.25">
      <c r="D21" s="6"/>
    </row>
    <row r="22" s="24" customFormat="1" ht="14.25">
      <c r="D22" s="6"/>
    </row>
    <row r="23" s="24" customFormat="1" ht="14.25">
      <c r="D23" s="6"/>
    </row>
    <row r="24" s="24" customFormat="1" ht="14.25">
      <c r="D24" s="6"/>
    </row>
    <row r="25" s="24" customFormat="1" ht="14.25">
      <c r="D25" s="6"/>
    </row>
    <row r="26" s="24" customFormat="1" ht="14.25">
      <c r="D26" s="6"/>
    </row>
    <row r="27" s="24" customFormat="1" ht="14.25">
      <c r="D27" s="6"/>
    </row>
    <row r="28" spans="2:5" s="24" customFormat="1" ht="15" thickBot="1">
      <c r="B28" s="70"/>
      <c r="C28" s="70"/>
      <c r="D28" s="71"/>
      <c r="E28" s="70"/>
    </row>
    <row r="29" s="24" customFormat="1" ht="14.25"/>
    <row r="30" s="24" customFormat="1" ht="14.25"/>
    <row r="31" s="24" customFormat="1" ht="14.25"/>
    <row r="32" s="24" customFormat="1" ht="14.25"/>
    <row r="33" s="24" customFormat="1" ht="14.25"/>
    <row r="34" spans="2:5" s="24" customFormat="1" ht="30.75" thickBot="1">
      <c r="B34" s="191" t="s">
        <v>71</v>
      </c>
      <c r="C34" s="175" t="s">
        <v>90</v>
      </c>
      <c r="D34" s="175" t="s">
        <v>91</v>
      </c>
      <c r="E34" s="183" t="s">
        <v>92</v>
      </c>
    </row>
    <row r="35" spans="2:5" s="24" customFormat="1" ht="14.25">
      <c r="B35" s="95" t="s">
        <v>110</v>
      </c>
      <c r="C35" s="118">
        <f>C4</f>
        <v>217.96670299999974</v>
      </c>
      <c r="D35" s="142">
        <f>D4</f>
        <v>0.06323850956859507</v>
      </c>
      <c r="E35" s="119">
        <f>G4</f>
        <v>0</v>
      </c>
    </row>
    <row r="36" spans="2:5" s="24" customFormat="1" ht="14.25">
      <c r="B36" s="95" t="s">
        <v>113</v>
      </c>
      <c r="C36" s="31">
        <f>C5</f>
        <v>-94.90837000000012</v>
      </c>
      <c r="D36" s="143">
        <f>D5</f>
        <v>-0.025972899655723893</v>
      </c>
      <c r="E36" s="33">
        <f>G5</f>
        <v>-384.33586706601153</v>
      </c>
    </row>
    <row r="37" spans="2:6" ht="14.25">
      <c r="B37" s="30"/>
      <c r="C37" s="31"/>
      <c r="D37" s="143"/>
      <c r="E37" s="33"/>
      <c r="F37" s="16"/>
    </row>
    <row r="38" spans="2:6" ht="14.25">
      <c r="B38" s="24"/>
      <c r="C38" s="144"/>
      <c r="D38" s="6"/>
      <c r="F38" s="16"/>
    </row>
    <row r="39" spans="2:6" ht="14.25">
      <c r="B39" s="24"/>
      <c r="C39" s="24"/>
      <c r="D39" s="6"/>
      <c r="F39" s="16"/>
    </row>
    <row r="40" spans="2:6" ht="14.25">
      <c r="B40" s="24"/>
      <c r="C40" s="24"/>
      <c r="D40" s="6"/>
      <c r="F40" s="16"/>
    </row>
    <row r="41" spans="2:6" ht="14.25">
      <c r="B41" s="24"/>
      <c r="C41" s="24"/>
      <c r="D41" s="6"/>
      <c r="F41" s="16"/>
    </row>
    <row r="42" spans="2:6" ht="14.25">
      <c r="B42" s="24"/>
      <c r="C42" s="24"/>
      <c r="D42" s="6"/>
      <c r="F42" s="16"/>
    </row>
    <row r="43" spans="2:6" ht="14.25">
      <c r="B43" s="24"/>
      <c r="C43" s="24"/>
      <c r="D43" s="6"/>
      <c r="F43" s="16"/>
    </row>
    <row r="44" spans="2:6" ht="14.25">
      <c r="B44" s="24"/>
      <c r="C44" s="24"/>
      <c r="D44" s="6"/>
      <c r="F44" s="16"/>
    </row>
    <row r="45" spans="2:4" ht="14.25">
      <c r="B45" s="24"/>
      <c r="C45" s="24"/>
      <c r="D45" s="6"/>
    </row>
    <row r="46" spans="2:4" ht="14.25">
      <c r="B46" s="24"/>
      <c r="C46" s="24"/>
      <c r="D46" s="6"/>
    </row>
    <row r="47" spans="2:4" ht="14.25">
      <c r="B47" s="24"/>
      <c r="C47" s="24"/>
      <c r="D47" s="6"/>
    </row>
    <row r="48" spans="2:4" ht="14.25">
      <c r="B48" s="24"/>
      <c r="C48" s="24"/>
      <c r="D48" s="6"/>
    </row>
    <row r="49" spans="2:4" ht="14.25">
      <c r="B49" s="24"/>
      <c r="C49" s="24"/>
      <c r="D49" s="6"/>
    </row>
    <row r="50" spans="2:4" ht="14.25">
      <c r="B50" s="24"/>
      <c r="C50" s="24"/>
      <c r="D50" s="6"/>
    </row>
    <row r="51" spans="2:4" ht="14.25">
      <c r="B51" s="24"/>
      <c r="C51" s="24"/>
      <c r="D51" s="6"/>
    </row>
    <row r="52" spans="2:4" ht="14.25">
      <c r="B52" s="24"/>
      <c r="C52" s="24"/>
      <c r="D52" s="6"/>
    </row>
    <row r="53" spans="2:4" ht="14.25">
      <c r="B53" s="24"/>
      <c r="C53" s="24"/>
      <c r="D53" s="6"/>
    </row>
    <row r="54" spans="2:4" ht="14.25">
      <c r="B54" s="24"/>
      <c r="C54" s="24"/>
      <c r="D54" s="6"/>
    </row>
    <row r="55" spans="2:4" ht="14.25">
      <c r="B55" s="24"/>
      <c r="C55" s="24"/>
      <c r="D55" s="6"/>
    </row>
    <row r="56" spans="2:4" ht="14.25">
      <c r="B56" s="24"/>
      <c r="C56" s="24"/>
      <c r="D56" s="6"/>
    </row>
    <row r="57" spans="2:4" ht="14.25">
      <c r="B57" s="24"/>
      <c r="C57" s="24"/>
      <c r="D57" s="6"/>
    </row>
    <row r="58" spans="2:4" ht="14.25">
      <c r="B58" s="24"/>
      <c r="C58" s="24"/>
      <c r="D58" s="6"/>
    </row>
    <row r="59" spans="2:4" ht="14.25">
      <c r="B59" s="24"/>
      <c r="C59" s="24"/>
      <c r="D59" s="6"/>
    </row>
    <row r="60" spans="2:4" ht="14.25">
      <c r="B60" s="24"/>
      <c r="C60" s="24"/>
      <c r="D60" s="6"/>
    </row>
    <row r="61" spans="2:4" ht="14.25">
      <c r="B61" s="24"/>
      <c r="C61" s="24"/>
      <c r="D61" s="6"/>
    </row>
    <row r="62" spans="2:4" ht="14.25">
      <c r="B62" s="24"/>
      <c r="C62" s="24"/>
      <c r="D62" s="6"/>
    </row>
    <row r="63" spans="2:4" ht="14.25">
      <c r="B63" s="24"/>
      <c r="C63" s="24"/>
      <c r="D63" s="6"/>
    </row>
    <row r="64" spans="2:4" ht="14.25">
      <c r="B64" s="24"/>
      <c r="C64" s="24"/>
      <c r="D64" s="6"/>
    </row>
    <row r="65" spans="2:4" ht="14.25">
      <c r="B65" s="24"/>
      <c r="C65" s="24"/>
      <c r="D65" s="6"/>
    </row>
    <row r="66" spans="2:4" ht="14.25">
      <c r="B66" s="24"/>
      <c r="C66" s="24"/>
      <c r="D66" s="6"/>
    </row>
    <row r="67" spans="2:4" ht="14.25">
      <c r="B67" s="24"/>
      <c r="C67" s="24"/>
      <c r="D67" s="6"/>
    </row>
    <row r="68" spans="2:4" ht="14.25">
      <c r="B68" s="24"/>
      <c r="C68" s="24"/>
      <c r="D68" s="6"/>
    </row>
    <row r="69" spans="2:4" ht="14.25">
      <c r="B69" s="24"/>
      <c r="C69" s="24"/>
      <c r="D69" s="6"/>
    </row>
    <row r="70" spans="2:4" ht="14.25">
      <c r="B70" s="24"/>
      <c r="C70" s="24"/>
      <c r="D70" s="6"/>
    </row>
    <row r="71" spans="2:4" ht="14.25">
      <c r="B71" s="24"/>
      <c r="C71" s="24"/>
      <c r="D71" s="6"/>
    </row>
    <row r="72" spans="2:4" ht="14.25">
      <c r="B72" s="24"/>
      <c r="C72" s="24"/>
      <c r="D72" s="6"/>
    </row>
    <row r="73" spans="2:4" ht="14.25">
      <c r="B73" s="24"/>
      <c r="C73" s="24"/>
      <c r="D73" s="6"/>
    </row>
    <row r="74" spans="2:4" ht="14.25">
      <c r="B74" s="24"/>
      <c r="C74" s="24"/>
      <c r="D74" s="6"/>
    </row>
    <row r="75" spans="2:4" ht="14.25">
      <c r="B75" s="24"/>
      <c r="C75" s="24"/>
      <c r="D75" s="6"/>
    </row>
    <row r="76" spans="2:4" ht="14.25">
      <c r="B76" s="24"/>
      <c r="C76" s="24"/>
      <c r="D76" s="6"/>
    </row>
    <row r="77" spans="2:4" ht="14.25">
      <c r="B77" s="24"/>
      <c r="C77" s="24"/>
      <c r="D77" s="6"/>
    </row>
    <row r="78" spans="2:4" ht="14.25">
      <c r="B78" s="24"/>
      <c r="C78" s="24"/>
      <c r="D78" s="6"/>
    </row>
    <row r="79" spans="2:4" ht="14.25">
      <c r="B79" s="24"/>
      <c r="C79" s="24"/>
      <c r="D79" s="6"/>
    </row>
    <row r="80" spans="2:4" ht="14.25">
      <c r="B80" s="24"/>
      <c r="C80" s="24"/>
      <c r="D80" s="6"/>
    </row>
    <row r="81" spans="2:4" ht="14.25">
      <c r="B81" s="24"/>
      <c r="C81" s="24"/>
      <c r="D81" s="6"/>
    </row>
    <row r="82" spans="2:4" ht="14.25">
      <c r="B82" s="24"/>
      <c r="C82" s="24"/>
      <c r="D82" s="6"/>
    </row>
    <row r="83" spans="2:4" ht="14.25">
      <c r="B83" s="24"/>
      <c r="C83" s="24"/>
      <c r="D83" s="6"/>
    </row>
    <row r="84" spans="2:4" ht="14.25">
      <c r="B84" s="24"/>
      <c r="C84" s="24"/>
      <c r="D84" s="6"/>
    </row>
    <row r="85" spans="2:4" ht="14.25">
      <c r="B85" s="24"/>
      <c r="C85" s="24"/>
      <c r="D85" s="6"/>
    </row>
    <row r="86" spans="2:4" ht="14.25">
      <c r="B86" s="24"/>
      <c r="C86" s="24"/>
      <c r="D86" s="6"/>
    </row>
    <row r="87" spans="2:4" ht="14.25">
      <c r="B87" s="24"/>
      <c r="C87" s="24"/>
      <c r="D87" s="6"/>
    </row>
    <row r="88" spans="2:4" ht="14.25">
      <c r="B88" s="24"/>
      <c r="C88" s="24"/>
      <c r="D88" s="6"/>
    </row>
    <row r="89" spans="2:4" ht="14.25">
      <c r="B89" s="24"/>
      <c r="C89" s="24"/>
      <c r="D89" s="6"/>
    </row>
    <row r="90" spans="2:4" ht="14.25">
      <c r="B90" s="24"/>
      <c r="C90" s="24"/>
      <c r="D90" s="6"/>
    </row>
    <row r="91" spans="2:4" ht="14.25">
      <c r="B91" s="24"/>
      <c r="C91" s="24"/>
      <c r="D91" s="6"/>
    </row>
    <row r="92" spans="2:4" ht="14.25">
      <c r="B92" s="24"/>
      <c r="C92" s="24"/>
      <c r="D92" s="6"/>
    </row>
    <row r="93" spans="2:4" ht="14.25">
      <c r="B93" s="24"/>
      <c r="C93" s="24"/>
      <c r="D93" s="6"/>
    </row>
    <row r="94" spans="2:4" ht="14.25">
      <c r="B94" s="24"/>
      <c r="C94" s="24"/>
      <c r="D94" s="6"/>
    </row>
    <row r="95" spans="2:4" ht="14.25">
      <c r="B95" s="24"/>
      <c r="C95" s="24"/>
      <c r="D95" s="6"/>
    </row>
    <row r="96" spans="2:4" ht="14.25">
      <c r="B96" s="24"/>
      <c r="C96" s="24"/>
      <c r="D96" s="6"/>
    </row>
    <row r="97" spans="2:4" ht="14.25">
      <c r="B97" s="24"/>
      <c r="C97" s="24"/>
      <c r="D97" s="6"/>
    </row>
    <row r="98" spans="2:4" ht="14.25">
      <c r="B98" s="24"/>
      <c r="C98" s="24"/>
      <c r="D98" s="6"/>
    </row>
    <row r="99" spans="2:4" ht="14.25">
      <c r="B99" s="24"/>
      <c r="C99" s="24"/>
      <c r="D99" s="6"/>
    </row>
    <row r="100" spans="2:4" ht="14.25">
      <c r="B100" s="24"/>
      <c r="C100" s="24"/>
      <c r="D100" s="6"/>
    </row>
    <row r="101" spans="2:4" ht="14.25">
      <c r="B101" s="24"/>
      <c r="C101" s="24"/>
      <c r="D101" s="6"/>
    </row>
    <row r="102" spans="2:4" ht="14.25">
      <c r="B102" s="24"/>
      <c r="C102" s="24"/>
      <c r="D102" s="6"/>
    </row>
    <row r="103" spans="2:4" ht="14.25">
      <c r="B103" s="24"/>
      <c r="C103" s="24"/>
      <c r="D103" s="6"/>
    </row>
    <row r="104" spans="2:4" ht="14.25">
      <c r="B104" s="24"/>
      <c r="C104" s="24"/>
      <c r="D104" s="6"/>
    </row>
    <row r="105" spans="2:4" ht="14.25">
      <c r="B105" s="24"/>
      <c r="C105" s="24"/>
      <c r="D105" s="6"/>
    </row>
    <row r="106" spans="2:4" ht="14.25">
      <c r="B106" s="24"/>
      <c r="C106" s="24"/>
      <c r="D106" s="6"/>
    </row>
    <row r="107" spans="2:4" ht="14.25">
      <c r="B107" s="24"/>
      <c r="C107" s="24"/>
      <c r="D107" s="6"/>
    </row>
    <row r="108" spans="2:4" ht="14.25">
      <c r="B108" s="24"/>
      <c r="C108" s="24"/>
      <c r="D108" s="6"/>
    </row>
    <row r="109" spans="2:4" ht="14.25">
      <c r="B109" s="24"/>
      <c r="C109" s="24"/>
      <c r="D109" s="6"/>
    </row>
    <row r="110" spans="2:4" ht="14.25">
      <c r="B110" s="24"/>
      <c r="C110" s="24"/>
      <c r="D110" s="6"/>
    </row>
    <row r="111" spans="2:4" ht="14.25">
      <c r="B111" s="24"/>
      <c r="C111" s="24"/>
      <c r="D111" s="6"/>
    </row>
    <row r="112" spans="2:4" ht="14.25">
      <c r="B112" s="24"/>
      <c r="C112" s="24"/>
      <c r="D112" s="6"/>
    </row>
    <row r="113" spans="2:4" ht="14.25">
      <c r="B113" s="24"/>
      <c r="C113" s="24"/>
      <c r="D113" s="6"/>
    </row>
    <row r="114" spans="2:4" ht="14.25">
      <c r="B114" s="24"/>
      <c r="C114" s="24"/>
      <c r="D114" s="6"/>
    </row>
    <row r="115" spans="2:4" ht="14.25">
      <c r="B115" s="24"/>
      <c r="C115" s="24"/>
      <c r="D115" s="6"/>
    </row>
    <row r="116" spans="2:4" ht="14.25">
      <c r="B116" s="24"/>
      <c r="C116" s="24"/>
      <c r="D116" s="6"/>
    </row>
    <row r="117" spans="2:4" ht="14.25">
      <c r="B117" s="24"/>
      <c r="C117" s="24"/>
      <c r="D117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0" zoomScaleNormal="80" workbookViewId="0" topLeftCell="A1">
      <selection activeCell="Y45" sqref="Y45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71</v>
      </c>
      <c r="B1" s="56" t="s">
        <v>93</v>
      </c>
      <c r="C1" s="10"/>
      <c r="D1" s="10"/>
    </row>
    <row r="2" spans="1:4" ht="14.25">
      <c r="A2" s="95" t="s">
        <v>110</v>
      </c>
      <c r="B2" s="126">
        <v>0.06324124599802672</v>
      </c>
      <c r="C2" s="10"/>
      <c r="D2" s="10"/>
    </row>
    <row r="3" spans="1:4" ht="14.25">
      <c r="A3" s="22" t="s">
        <v>113</v>
      </c>
      <c r="B3" s="126">
        <v>0.0792415104993498</v>
      </c>
      <c r="C3" s="10"/>
      <c r="D3" s="10"/>
    </row>
    <row r="4" spans="1:4" ht="14.25">
      <c r="A4" s="188" t="s">
        <v>94</v>
      </c>
      <c r="B4" s="127">
        <v>0.07124137824868826</v>
      </c>
      <c r="C4" s="10"/>
      <c r="D4" s="10"/>
    </row>
    <row r="5" spans="1:4" ht="14.25">
      <c r="A5" s="188" t="s">
        <v>12</v>
      </c>
      <c r="B5" s="127">
        <v>-0.02332008482137682</v>
      </c>
      <c r="C5" s="10"/>
      <c r="D5" s="10"/>
    </row>
    <row r="6" spans="1:4" ht="14.25">
      <c r="A6" s="188" t="s">
        <v>11</v>
      </c>
      <c r="B6" s="127">
        <v>0</v>
      </c>
      <c r="C6" s="10"/>
      <c r="D6" s="10"/>
    </row>
    <row r="7" spans="1:4" ht="14.25">
      <c r="A7" s="188" t="s">
        <v>95</v>
      </c>
      <c r="B7" s="127">
        <v>0.05630972742611928</v>
      </c>
      <c r="C7" s="10"/>
      <c r="D7" s="10"/>
    </row>
    <row r="8" spans="1:4" ht="14.25">
      <c r="A8" s="188" t="s">
        <v>96</v>
      </c>
      <c r="B8" s="127">
        <v>0.04419224576009495</v>
      </c>
      <c r="C8" s="10"/>
      <c r="D8" s="10"/>
    </row>
    <row r="9" spans="1:4" ht="14.25">
      <c r="A9" s="188" t="s">
        <v>97</v>
      </c>
      <c r="B9" s="127">
        <v>0.011917808219178082</v>
      </c>
      <c r="C9" s="10"/>
      <c r="D9" s="10"/>
    </row>
    <row r="10" spans="1:4" ht="15" thickBot="1">
      <c r="A10" s="189" t="s">
        <v>98</v>
      </c>
      <c r="B10" s="128">
        <v>0.062336934148199186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6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19" customWidth="1"/>
    <col min="2" max="2" width="64.375" style="17" bestFit="1" customWidth="1"/>
    <col min="3" max="3" width="18.75390625" style="20" customWidth="1"/>
    <col min="4" max="4" width="14.75390625" style="21" customWidth="1"/>
    <col min="5" max="5" width="14.75390625" style="20" customWidth="1"/>
    <col min="6" max="6" width="14.75390625" style="21" customWidth="1"/>
    <col min="7" max="7" width="55.75390625" style="17" bestFit="1" customWidth="1"/>
    <col min="8" max="8" width="34.75390625" style="17" customWidth="1"/>
    <col min="9" max="18" width="4.75390625" style="17" customWidth="1"/>
    <col min="19" max="16384" width="9.125" style="17" customWidth="1"/>
  </cols>
  <sheetData>
    <row r="1" spans="1:9" s="14" customFormat="1" ht="16.5" thickBot="1">
      <c r="A1" s="198" t="s">
        <v>33</v>
      </c>
      <c r="B1" s="198"/>
      <c r="C1" s="198"/>
      <c r="D1" s="198"/>
      <c r="E1" s="198"/>
      <c r="F1" s="198"/>
      <c r="G1" s="198"/>
      <c r="H1" s="198"/>
      <c r="I1" s="13"/>
    </row>
    <row r="2" spans="1:9" ht="30.75" thickBot="1">
      <c r="A2" s="163" t="s">
        <v>34</v>
      </c>
      <c r="B2" s="164" t="s">
        <v>35</v>
      </c>
      <c r="C2" s="165" t="s">
        <v>36</v>
      </c>
      <c r="D2" s="165" t="s">
        <v>37</v>
      </c>
      <c r="E2" s="165" t="s">
        <v>38</v>
      </c>
      <c r="F2" s="165" t="s">
        <v>39</v>
      </c>
      <c r="G2" s="165" t="s">
        <v>40</v>
      </c>
      <c r="H2" s="166" t="s">
        <v>41</v>
      </c>
      <c r="I2" s="16"/>
    </row>
    <row r="3" spans="1:9" ht="14.25">
      <c r="A3" s="18">
        <v>1</v>
      </c>
      <c r="B3" s="72" t="s">
        <v>44</v>
      </c>
      <c r="C3" s="73">
        <v>74160697.59</v>
      </c>
      <c r="D3" s="74">
        <v>11286</v>
      </c>
      <c r="E3" s="73">
        <v>6571.03</v>
      </c>
      <c r="F3" s="74">
        <v>1000</v>
      </c>
      <c r="G3" s="72" t="s">
        <v>59</v>
      </c>
      <c r="H3" s="75" t="s">
        <v>2</v>
      </c>
      <c r="I3" s="16"/>
    </row>
    <row r="4" spans="1:9" ht="14.25">
      <c r="A4" s="18">
        <v>2</v>
      </c>
      <c r="B4" s="72" t="s">
        <v>45</v>
      </c>
      <c r="C4" s="73">
        <v>24337505.9</v>
      </c>
      <c r="D4" s="74">
        <v>44482</v>
      </c>
      <c r="E4" s="73">
        <v>547.1316</v>
      </c>
      <c r="F4" s="74">
        <v>100</v>
      </c>
      <c r="G4" s="72" t="s">
        <v>60</v>
      </c>
      <c r="H4" s="75" t="s">
        <v>6</v>
      </c>
      <c r="I4" s="16"/>
    </row>
    <row r="5" spans="1:9" ht="14.25" customHeight="1">
      <c r="A5" s="18">
        <v>3</v>
      </c>
      <c r="B5" s="72" t="s">
        <v>46</v>
      </c>
      <c r="C5" s="73">
        <v>9822701.18</v>
      </c>
      <c r="D5" s="74">
        <v>6630912</v>
      </c>
      <c r="E5" s="73">
        <v>1.48</v>
      </c>
      <c r="F5" s="74">
        <v>1</v>
      </c>
      <c r="G5" s="72" t="s">
        <v>59</v>
      </c>
      <c r="H5" s="75" t="s">
        <v>2</v>
      </c>
      <c r="I5" s="16"/>
    </row>
    <row r="6" spans="1:9" ht="14.25">
      <c r="A6" s="18">
        <v>4</v>
      </c>
      <c r="B6" s="167" t="s">
        <v>47</v>
      </c>
      <c r="C6" s="73">
        <v>9287775.11</v>
      </c>
      <c r="D6" s="74">
        <v>8445</v>
      </c>
      <c r="E6" s="73">
        <v>1099.7958</v>
      </c>
      <c r="F6" s="74">
        <v>1000</v>
      </c>
      <c r="G6" s="169" t="s">
        <v>61</v>
      </c>
      <c r="H6" s="75" t="s">
        <v>1</v>
      </c>
      <c r="I6" s="16"/>
    </row>
    <row r="7" spans="1:9" ht="14.25" customHeight="1">
      <c r="A7" s="18">
        <v>5</v>
      </c>
      <c r="B7" s="72" t="s">
        <v>48</v>
      </c>
      <c r="C7" s="73">
        <v>6789830.69</v>
      </c>
      <c r="D7" s="74">
        <v>1085</v>
      </c>
      <c r="E7" s="73">
        <v>6257.9085</v>
      </c>
      <c r="F7" s="74">
        <v>1000</v>
      </c>
      <c r="G7" s="169" t="s">
        <v>61</v>
      </c>
      <c r="H7" s="75" t="s">
        <v>1</v>
      </c>
      <c r="I7" s="16"/>
    </row>
    <row r="8" spans="1:9" ht="14.25">
      <c r="A8" s="18">
        <v>6</v>
      </c>
      <c r="B8" s="167" t="s">
        <v>49</v>
      </c>
      <c r="C8" s="73">
        <v>6005751.97</v>
      </c>
      <c r="D8" s="74">
        <v>1256</v>
      </c>
      <c r="E8" s="73">
        <v>4781.65</v>
      </c>
      <c r="F8" s="74">
        <v>1000</v>
      </c>
      <c r="G8" s="170" t="s">
        <v>62</v>
      </c>
      <c r="H8" s="75" t="s">
        <v>4</v>
      </c>
      <c r="I8" s="16"/>
    </row>
    <row r="9" spans="1:9" ht="14.25">
      <c r="A9" s="18">
        <v>7</v>
      </c>
      <c r="B9" s="167" t="s">
        <v>50</v>
      </c>
      <c r="C9" s="73">
        <v>4673770.6274</v>
      </c>
      <c r="D9" s="74">
        <v>14748</v>
      </c>
      <c r="E9" s="73">
        <v>316.9088</v>
      </c>
      <c r="F9" s="74">
        <v>100</v>
      </c>
      <c r="G9" s="72" t="s">
        <v>60</v>
      </c>
      <c r="H9" s="75" t="s">
        <v>6</v>
      </c>
      <c r="I9" s="16"/>
    </row>
    <row r="10" spans="1:9" ht="14.25">
      <c r="A10" s="18">
        <v>8</v>
      </c>
      <c r="B10" s="167" t="s">
        <v>51</v>
      </c>
      <c r="C10" s="73">
        <v>4643574.93</v>
      </c>
      <c r="D10" s="74">
        <v>675</v>
      </c>
      <c r="E10" s="73">
        <v>6879.37</v>
      </c>
      <c r="F10" s="74">
        <v>1000</v>
      </c>
      <c r="G10" s="170" t="s">
        <v>63</v>
      </c>
      <c r="H10" s="75" t="s">
        <v>4</v>
      </c>
      <c r="I10" s="16"/>
    </row>
    <row r="11" spans="1:9" ht="14.25">
      <c r="A11" s="18">
        <v>9</v>
      </c>
      <c r="B11" s="167" t="s">
        <v>52</v>
      </c>
      <c r="C11" s="73">
        <v>2803557.42</v>
      </c>
      <c r="D11" s="74">
        <v>2566</v>
      </c>
      <c r="E11" s="73">
        <v>1092.5789</v>
      </c>
      <c r="F11" s="74">
        <v>1000</v>
      </c>
      <c r="G11" s="171" t="s">
        <v>64</v>
      </c>
      <c r="H11" s="75" t="s">
        <v>8</v>
      </c>
      <c r="I11" s="16"/>
    </row>
    <row r="12" spans="1:9" ht="14.25">
      <c r="A12" s="18">
        <v>10</v>
      </c>
      <c r="B12" s="72" t="s">
        <v>53</v>
      </c>
      <c r="C12" s="73">
        <v>2617306.51</v>
      </c>
      <c r="D12" s="74">
        <v>1432</v>
      </c>
      <c r="E12" s="73">
        <v>1827.728</v>
      </c>
      <c r="F12" s="74">
        <v>1000</v>
      </c>
      <c r="G12" s="72" t="s">
        <v>65</v>
      </c>
      <c r="H12" s="75" t="s">
        <v>5</v>
      </c>
      <c r="I12" s="16"/>
    </row>
    <row r="13" spans="1:9" ht="14.25">
      <c r="A13" s="18">
        <v>11</v>
      </c>
      <c r="B13" s="168" t="s">
        <v>54</v>
      </c>
      <c r="C13" s="73">
        <v>1784737.73</v>
      </c>
      <c r="D13" s="74">
        <v>366</v>
      </c>
      <c r="E13" s="73">
        <v>4876.3326</v>
      </c>
      <c r="F13" s="74">
        <v>1000</v>
      </c>
      <c r="G13" s="169" t="s">
        <v>61</v>
      </c>
      <c r="H13" s="75" t="s">
        <v>1</v>
      </c>
      <c r="I13" s="16"/>
    </row>
    <row r="14" spans="1:9" ht="14.25">
      <c r="A14" s="18">
        <v>12</v>
      </c>
      <c r="B14" s="167" t="s">
        <v>55</v>
      </c>
      <c r="C14" s="73">
        <v>1507807.95</v>
      </c>
      <c r="D14" s="74">
        <v>529</v>
      </c>
      <c r="E14" s="73">
        <v>2850.2986</v>
      </c>
      <c r="F14" s="74">
        <v>1000</v>
      </c>
      <c r="G14" s="72" t="s">
        <v>61</v>
      </c>
      <c r="H14" s="75" t="s">
        <v>1</v>
      </c>
      <c r="I14" s="16"/>
    </row>
    <row r="15" spans="1:9" ht="14.25">
      <c r="A15" s="18">
        <v>13</v>
      </c>
      <c r="B15" s="167" t="s">
        <v>56</v>
      </c>
      <c r="C15" s="73">
        <v>1485507.6</v>
      </c>
      <c r="D15" s="74">
        <v>3122</v>
      </c>
      <c r="E15" s="73">
        <v>475.8192</v>
      </c>
      <c r="F15" s="74">
        <v>1000</v>
      </c>
      <c r="G15" s="72" t="s">
        <v>60</v>
      </c>
      <c r="H15" s="75" t="s">
        <v>6</v>
      </c>
      <c r="I15" s="16"/>
    </row>
    <row r="16" spans="1:9" ht="14.25">
      <c r="A16" s="18">
        <v>14</v>
      </c>
      <c r="B16" s="167" t="s">
        <v>57</v>
      </c>
      <c r="C16" s="73">
        <v>1032055.6401</v>
      </c>
      <c r="D16" s="74">
        <v>953</v>
      </c>
      <c r="E16" s="73">
        <v>1082.9545</v>
      </c>
      <c r="F16" s="74">
        <v>1000</v>
      </c>
      <c r="G16" s="171" t="s">
        <v>66</v>
      </c>
      <c r="H16" s="75" t="s">
        <v>0</v>
      </c>
      <c r="I16" s="16"/>
    </row>
    <row r="17" spans="1:9" ht="14.25">
      <c r="A17" s="18">
        <v>15</v>
      </c>
      <c r="B17" s="167" t="s">
        <v>58</v>
      </c>
      <c r="C17" s="73">
        <v>744959.61</v>
      </c>
      <c r="D17" s="74">
        <v>7881</v>
      </c>
      <c r="E17" s="73">
        <v>94.526</v>
      </c>
      <c r="F17" s="74">
        <v>100</v>
      </c>
      <c r="G17" s="171" t="s">
        <v>67</v>
      </c>
      <c r="H17" s="75" t="s">
        <v>7</v>
      </c>
      <c r="I17" s="16"/>
    </row>
    <row r="18" spans="1:8" ht="15" customHeight="1" thickBot="1">
      <c r="A18" s="199" t="s">
        <v>43</v>
      </c>
      <c r="B18" s="200"/>
      <c r="C18" s="85">
        <f>SUM(C3:C17)</f>
        <v>151697540.45749998</v>
      </c>
      <c r="D18" s="86">
        <f>SUM(D3:D17)</f>
        <v>6729738</v>
      </c>
      <c r="E18" s="46" t="s">
        <v>3</v>
      </c>
      <c r="F18" s="46" t="s">
        <v>3</v>
      </c>
      <c r="G18" s="46" t="s">
        <v>3</v>
      </c>
      <c r="H18" s="156" t="s">
        <v>3</v>
      </c>
    </row>
    <row r="19" spans="1:8" ht="15" customHeight="1">
      <c r="A19" s="201" t="s">
        <v>42</v>
      </c>
      <c r="B19" s="201"/>
      <c r="C19" s="201"/>
      <c r="D19" s="201"/>
      <c r="E19" s="201"/>
      <c r="F19" s="201"/>
      <c r="G19" s="201"/>
      <c r="H19" s="201"/>
    </row>
    <row r="20" spans="1:8" ht="15" customHeight="1" thickBot="1">
      <c r="A20" s="147"/>
      <c r="B20" s="146"/>
      <c r="C20" s="146"/>
      <c r="D20" s="146"/>
      <c r="E20" s="146"/>
      <c r="F20" s="146"/>
      <c r="G20" s="146"/>
      <c r="H20" s="146"/>
    </row>
    <row r="23" spans="2:8" ht="14.25">
      <c r="B23" s="148" t="str">
        <f aca="true" t="shared" si="0" ref="B23:C27">B3</f>
        <v>ОТP Klasychnyi</v>
      </c>
      <c r="C23" s="149">
        <f t="shared" si="0"/>
        <v>74160697.59</v>
      </c>
      <c r="D23" s="150">
        <f aca="true" t="shared" si="1" ref="D23:D28">C23/$C$18</f>
        <v>0.4888721159640494</v>
      </c>
      <c r="E23" s="151"/>
      <c r="H23" s="16"/>
    </row>
    <row r="24" spans="2:8" ht="14.25">
      <c r="B24" s="148" t="str">
        <f t="shared" si="0"/>
        <v>КІNТО-Кlasychnyi</v>
      </c>
      <c r="C24" s="149">
        <f t="shared" si="0"/>
        <v>24337505.9</v>
      </c>
      <c r="D24" s="150">
        <f t="shared" si="1"/>
        <v>0.16043441328449531</v>
      </c>
      <c r="E24" s="151"/>
      <c r="H24" s="16"/>
    </row>
    <row r="25" spans="2:8" ht="14.25">
      <c r="B25" s="148" t="str">
        <f t="shared" si="0"/>
        <v>ОТP Fond Aktsii</v>
      </c>
      <c r="C25" s="149">
        <f t="shared" si="0"/>
        <v>9822701.18</v>
      </c>
      <c r="D25" s="150">
        <f t="shared" si="1"/>
        <v>0.06475188160846916</v>
      </c>
      <c r="E25" s="151"/>
      <c r="H25" s="16"/>
    </row>
    <row r="26" spans="2:8" ht="14.25">
      <c r="B26" s="148" t="str">
        <f t="shared" si="0"/>
        <v>UNIVER.UA/Yaroslav Mudryi: Fond Aktsii</v>
      </c>
      <c r="C26" s="149">
        <f t="shared" si="0"/>
        <v>9287775.11</v>
      </c>
      <c r="D26" s="150">
        <f t="shared" si="1"/>
        <v>0.06122561435069601</v>
      </c>
      <c r="E26" s="151"/>
      <c r="H26" s="16"/>
    </row>
    <row r="27" spans="2:8" ht="14.25">
      <c r="B27" s="148" t="str">
        <f t="shared" si="0"/>
        <v>UNIVER.UA/Мykhailo Hrushevskyi: Fond Derzhavnykh Paperiv</v>
      </c>
      <c r="C27" s="149">
        <f t="shared" si="0"/>
        <v>6789830.69</v>
      </c>
      <c r="D27" s="150">
        <f t="shared" si="1"/>
        <v>0.04475900314219174</v>
      </c>
      <c r="E27" s="151"/>
      <c r="H27" s="16"/>
    </row>
    <row r="28" spans="2:8" ht="14.25">
      <c r="B28" s="16" t="s">
        <v>68</v>
      </c>
      <c r="C28" s="151">
        <f>C18-SUM(C3:C7)</f>
        <v>27299029.987499967</v>
      </c>
      <c r="D28" s="150">
        <f t="shared" si="1"/>
        <v>0.17995697165009833</v>
      </c>
      <c r="E28" s="151"/>
      <c r="H28" s="16"/>
    </row>
    <row r="29" spans="2:8" ht="14.25">
      <c r="B29" s="148"/>
      <c r="C29" s="149"/>
      <c r="D29" s="150"/>
      <c r="E29" s="151"/>
      <c r="H29" s="16"/>
    </row>
    <row r="30" spans="2:8" ht="14.25">
      <c r="B30" s="148"/>
      <c r="C30" s="149"/>
      <c r="D30" s="150"/>
      <c r="E30" s="151"/>
      <c r="H30" s="16"/>
    </row>
    <row r="31" spans="2:5" ht="14.25">
      <c r="B31" s="148"/>
      <c r="C31" s="149"/>
      <c r="D31" s="150"/>
      <c r="E31" s="151"/>
    </row>
    <row r="32" spans="2:5" ht="14.25">
      <c r="B32" s="148"/>
      <c r="C32" s="149"/>
      <c r="D32" s="150"/>
      <c r="E32" s="151"/>
    </row>
    <row r="33" spans="2:5" ht="14.25">
      <c r="B33" s="16"/>
      <c r="C33" s="151"/>
      <c r="D33" s="152"/>
      <c r="E33" s="151"/>
    </row>
    <row r="34" spans="2:5" ht="14.25">
      <c r="B34" s="16"/>
      <c r="C34" s="151"/>
      <c r="D34" s="152"/>
      <c r="E34" s="151"/>
    </row>
    <row r="35" spans="2:5" ht="14.25">
      <c r="B35" s="16"/>
      <c r="C35" s="151"/>
      <c r="D35" s="152"/>
      <c r="E35" s="151"/>
    </row>
    <row r="36" spans="2:5" ht="14.25">
      <c r="B36" s="16"/>
      <c r="C36" s="151"/>
      <c r="D36" s="152"/>
      <c r="E36" s="151"/>
    </row>
  </sheetData>
  <mergeCells count="3">
    <mergeCell ref="A1:H1"/>
    <mergeCell ref="A18:B18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27" customWidth="1"/>
    <col min="2" max="2" width="61.75390625" style="27" bestFit="1" customWidth="1"/>
    <col min="3" max="4" width="14.75390625" style="28" customWidth="1"/>
    <col min="5" max="8" width="12.75390625" style="29" customWidth="1"/>
    <col min="9" max="9" width="16.125" style="27" bestFit="1" customWidth="1"/>
    <col min="10" max="10" width="18.625" style="27" customWidth="1"/>
    <col min="11" max="16384" width="9.125" style="27" customWidth="1"/>
  </cols>
  <sheetData>
    <row r="1" spans="1:10" s="14" customFormat="1" ht="16.5" thickBot="1">
      <c r="A1" s="202" t="s">
        <v>69</v>
      </c>
      <c r="B1" s="202"/>
      <c r="C1" s="202"/>
      <c r="D1" s="202"/>
      <c r="E1" s="202"/>
      <c r="F1" s="202"/>
      <c r="G1" s="202"/>
      <c r="H1" s="202"/>
      <c r="I1" s="202"/>
      <c r="J1" s="88"/>
    </row>
    <row r="2" spans="1:11" s="17" customFormat="1" ht="15.75" customHeight="1" thickBot="1">
      <c r="A2" s="203" t="s">
        <v>34</v>
      </c>
      <c r="B2" s="172"/>
      <c r="C2" s="173"/>
      <c r="D2" s="174"/>
      <c r="E2" s="204" t="s">
        <v>70</v>
      </c>
      <c r="F2" s="204"/>
      <c r="G2" s="204"/>
      <c r="H2" s="204"/>
      <c r="I2" s="204"/>
      <c r="J2" s="204"/>
      <c r="K2" s="204"/>
    </row>
    <row r="3" spans="1:10" s="19" customFormat="1" ht="51.75" thickBot="1">
      <c r="A3" s="203"/>
      <c r="B3" s="175" t="s">
        <v>71</v>
      </c>
      <c r="C3" s="176" t="s">
        <v>72</v>
      </c>
      <c r="D3" s="176" t="s">
        <v>73</v>
      </c>
      <c r="E3" s="15" t="s">
        <v>74</v>
      </c>
      <c r="F3" s="15" t="s">
        <v>75</v>
      </c>
      <c r="G3" s="15" t="s">
        <v>76</v>
      </c>
      <c r="H3" s="15" t="s">
        <v>77</v>
      </c>
      <c r="I3" s="166" t="s">
        <v>78</v>
      </c>
      <c r="J3" s="177" t="s">
        <v>79</v>
      </c>
    </row>
    <row r="4" spans="1:10" s="17" customFormat="1" ht="14.25" collapsed="1">
      <c r="A4" s="18">
        <v>1</v>
      </c>
      <c r="B4" s="178" t="s">
        <v>45</v>
      </c>
      <c r="C4" s="135">
        <v>38118</v>
      </c>
      <c r="D4" s="135">
        <v>38182</v>
      </c>
      <c r="E4" s="136">
        <v>0.010852877023233898</v>
      </c>
      <c r="F4" s="136">
        <v>0.020418759700194355</v>
      </c>
      <c r="G4" s="136">
        <v>0.06873225515630632</v>
      </c>
      <c r="H4" s="136">
        <v>0.12553668706489396</v>
      </c>
      <c r="I4" s="136">
        <v>4.471315999999692</v>
      </c>
      <c r="J4" s="137">
        <v>0.09120609463820273</v>
      </c>
    </row>
    <row r="5" spans="1:10" s="17" customFormat="1" ht="14.25" collapsed="1">
      <c r="A5" s="18">
        <v>2</v>
      </c>
      <c r="B5" s="178" t="s">
        <v>51</v>
      </c>
      <c r="C5" s="135">
        <v>38828</v>
      </c>
      <c r="D5" s="135">
        <v>39028</v>
      </c>
      <c r="E5" s="136">
        <v>0.009403868953201666</v>
      </c>
      <c r="F5" s="136">
        <v>0.018263819608602017</v>
      </c>
      <c r="G5" s="136">
        <v>0.05739831600034195</v>
      </c>
      <c r="H5" s="136">
        <v>0.10467425985665457</v>
      </c>
      <c r="I5" s="136">
        <v>5.879369999999708</v>
      </c>
      <c r="J5" s="137">
        <v>0.1189918073326548</v>
      </c>
    </row>
    <row r="6" spans="1:10" s="17" customFormat="1" ht="14.25" collapsed="1">
      <c r="A6" s="18">
        <v>3</v>
      </c>
      <c r="B6" s="169" t="s">
        <v>55</v>
      </c>
      <c r="C6" s="135">
        <v>38919</v>
      </c>
      <c r="D6" s="135">
        <v>39092</v>
      </c>
      <c r="E6" s="136">
        <v>0.0028951076333512127</v>
      </c>
      <c r="F6" s="136">
        <v>-0.10701599173093279</v>
      </c>
      <c r="G6" s="136">
        <v>-0.08564864812236905</v>
      </c>
      <c r="H6" s="136">
        <v>0.04709440069616555</v>
      </c>
      <c r="I6" s="136">
        <v>1.8502985999997232</v>
      </c>
      <c r="J6" s="137">
        <v>0.06363544117851294</v>
      </c>
    </row>
    <row r="7" spans="1:10" s="17" customFormat="1" ht="14.25" collapsed="1">
      <c r="A7" s="18">
        <v>4</v>
      </c>
      <c r="B7" s="169" t="s">
        <v>47</v>
      </c>
      <c r="C7" s="135">
        <v>38919</v>
      </c>
      <c r="D7" s="135">
        <v>39092</v>
      </c>
      <c r="E7" s="136">
        <v>0.049692807629601043</v>
      </c>
      <c r="F7" s="136">
        <v>0.06227015087757248</v>
      </c>
      <c r="G7" s="136">
        <v>0.029645438488833165</v>
      </c>
      <c r="H7" s="136">
        <v>0.03838233802903801</v>
      </c>
      <c r="I7" s="136">
        <v>0.09979580000016841</v>
      </c>
      <c r="J7" s="137">
        <v>0.0056185088864026955</v>
      </c>
    </row>
    <row r="8" spans="1:10" s="17" customFormat="1" ht="14.25" collapsed="1">
      <c r="A8" s="18">
        <v>5</v>
      </c>
      <c r="B8" s="134" t="s">
        <v>44</v>
      </c>
      <c r="C8" s="135">
        <v>39413</v>
      </c>
      <c r="D8" s="135">
        <v>39589</v>
      </c>
      <c r="E8" s="136">
        <v>0.013741214077767516</v>
      </c>
      <c r="F8" s="136">
        <v>0.029246700113116697</v>
      </c>
      <c r="G8" s="136">
        <v>0.09539804892989712</v>
      </c>
      <c r="H8" s="136">
        <v>0.19442434862260272</v>
      </c>
      <c r="I8" s="136">
        <v>5.571030000000806</v>
      </c>
      <c r="J8" s="137">
        <v>0.1281250158581897</v>
      </c>
    </row>
    <row r="9" spans="1:10" s="17" customFormat="1" ht="14.25" collapsed="1">
      <c r="A9" s="18">
        <v>6</v>
      </c>
      <c r="B9" s="169" t="s">
        <v>57</v>
      </c>
      <c r="C9" s="135">
        <v>39429</v>
      </c>
      <c r="D9" s="135">
        <v>39618</v>
      </c>
      <c r="E9" s="136">
        <v>0.009519525888015856</v>
      </c>
      <c r="F9" s="136">
        <v>0.01000760941662282</v>
      </c>
      <c r="G9" s="136">
        <v>0.023228160648767426</v>
      </c>
      <c r="H9" s="136">
        <v>-0.0035259915355798643</v>
      </c>
      <c r="I9" s="136">
        <v>0.08295449999999316</v>
      </c>
      <c r="J9" s="137">
        <v>0.005142418532916304</v>
      </c>
    </row>
    <row r="10" spans="1:10" s="17" customFormat="1" ht="14.25" collapsed="1">
      <c r="A10" s="18">
        <v>7</v>
      </c>
      <c r="B10" s="169" t="s">
        <v>58</v>
      </c>
      <c r="C10" s="135">
        <v>39560</v>
      </c>
      <c r="D10" s="135">
        <v>39770</v>
      </c>
      <c r="E10" s="136">
        <v>-7.087494572721731E-05</v>
      </c>
      <c r="F10" s="136">
        <v>-0.037578092546346364</v>
      </c>
      <c r="G10" s="136">
        <v>-0.0581964191416543</v>
      </c>
      <c r="H10" s="136">
        <v>0.03931830676196579</v>
      </c>
      <c r="I10" s="136">
        <v>-0.05473999999992274</v>
      </c>
      <c r="J10" s="137">
        <v>-0.003716174232575198</v>
      </c>
    </row>
    <row r="11" spans="1:10" s="17" customFormat="1" ht="14.25" collapsed="1">
      <c r="A11" s="18">
        <v>8</v>
      </c>
      <c r="B11" s="169" t="s">
        <v>56</v>
      </c>
      <c r="C11" s="135">
        <v>39884</v>
      </c>
      <c r="D11" s="135">
        <v>40001</v>
      </c>
      <c r="E11" s="136">
        <v>0.021053277603024556</v>
      </c>
      <c r="F11" s="136">
        <v>0.017885220210117625</v>
      </c>
      <c r="G11" s="136">
        <v>-0.031459995802822105</v>
      </c>
      <c r="H11" s="136">
        <v>-0.04404700173795473</v>
      </c>
      <c r="I11" s="136">
        <v>-0.5241808000000766</v>
      </c>
      <c r="J11" s="137">
        <v>-0.04997356999719693</v>
      </c>
    </row>
    <row r="12" spans="1:10" s="17" customFormat="1" ht="14.25" collapsed="1">
      <c r="A12" s="18">
        <v>9</v>
      </c>
      <c r="B12" s="134" t="s">
        <v>46</v>
      </c>
      <c r="C12" s="135">
        <v>40253</v>
      </c>
      <c r="D12" s="135">
        <v>40366</v>
      </c>
      <c r="E12" s="136">
        <v>-0.019867549668952544</v>
      </c>
      <c r="F12" s="136">
        <v>-0.04516129032263627</v>
      </c>
      <c r="G12" s="136">
        <v>0.06474820143882987</v>
      </c>
      <c r="H12" s="136">
        <v>0.11278195488725995</v>
      </c>
      <c r="I12" s="136">
        <v>0.48000000000001597</v>
      </c>
      <c r="J12" s="137">
        <v>0.02949325895438082</v>
      </c>
    </row>
    <row r="13" spans="1:10" s="17" customFormat="1" ht="14.25" collapsed="1">
      <c r="A13" s="18">
        <v>10</v>
      </c>
      <c r="B13" s="169" t="s">
        <v>52</v>
      </c>
      <c r="C13" s="135">
        <v>40114</v>
      </c>
      <c r="D13" s="135">
        <v>40401</v>
      </c>
      <c r="E13" s="136">
        <v>0.029974573484646605</v>
      </c>
      <c r="F13" s="136">
        <v>0.031119535638088447</v>
      </c>
      <c r="G13" s="136">
        <v>0.0033637118598655036</v>
      </c>
      <c r="H13" s="136">
        <v>0.13690701833561691</v>
      </c>
      <c r="I13" s="136">
        <v>0.09257889999998792</v>
      </c>
      <c r="J13" s="137">
        <v>0.006633487360245827</v>
      </c>
    </row>
    <row r="14" spans="1:10" s="17" customFormat="1" ht="14.25">
      <c r="A14" s="18">
        <v>11</v>
      </c>
      <c r="B14" s="169" t="s">
        <v>49</v>
      </c>
      <c r="C14" s="135">
        <v>40226</v>
      </c>
      <c r="D14" s="135">
        <v>40430</v>
      </c>
      <c r="E14" s="136">
        <v>0.015773038195150413</v>
      </c>
      <c r="F14" s="136">
        <v>0.022863156904054938</v>
      </c>
      <c r="G14" s="136">
        <v>0.05145977135340818</v>
      </c>
      <c r="H14" s="136">
        <v>0.09033177516818514</v>
      </c>
      <c r="I14" s="136">
        <v>3.7816500000000763</v>
      </c>
      <c r="J14" s="137">
        <v>0.1247312270799501</v>
      </c>
    </row>
    <row r="15" spans="1:10" s="17" customFormat="1" ht="14.25" collapsed="1">
      <c r="A15" s="18">
        <v>12</v>
      </c>
      <c r="B15" s="169" t="s">
        <v>54</v>
      </c>
      <c r="C15" s="135">
        <v>40427</v>
      </c>
      <c r="D15" s="135">
        <v>40543</v>
      </c>
      <c r="E15" s="136">
        <v>0.010259588550488363</v>
      </c>
      <c r="F15" s="136">
        <v>0.029474291825966503</v>
      </c>
      <c r="G15" s="136">
        <v>0.10042677217988416</v>
      </c>
      <c r="H15" s="136">
        <v>0.3326817776533315</v>
      </c>
      <c r="I15" s="136">
        <v>3.8763326000003806</v>
      </c>
      <c r="J15" s="137">
        <v>0.12958548407867965</v>
      </c>
    </row>
    <row r="16" spans="1:10" s="17" customFormat="1" ht="14.25" collapsed="1">
      <c r="A16" s="18">
        <v>13</v>
      </c>
      <c r="B16" s="134" t="s">
        <v>53</v>
      </c>
      <c r="C16" s="135">
        <v>40444</v>
      </c>
      <c r="D16" s="135">
        <v>40638</v>
      </c>
      <c r="E16" s="136">
        <v>0.028157712712938654</v>
      </c>
      <c r="F16" s="136">
        <v>0.034138670796004966</v>
      </c>
      <c r="G16" s="136">
        <v>0.0638437318579772</v>
      </c>
      <c r="H16" s="136">
        <v>0.09684908417175864</v>
      </c>
      <c r="I16" s="136">
        <v>0.8277280000000025</v>
      </c>
      <c r="J16" s="137">
        <v>0.0484657051874382</v>
      </c>
    </row>
    <row r="17" spans="1:10" s="17" customFormat="1" ht="14.25" collapsed="1">
      <c r="A17" s="18">
        <v>14</v>
      </c>
      <c r="B17" s="178" t="s">
        <v>48</v>
      </c>
      <c r="C17" s="135">
        <v>40427</v>
      </c>
      <c r="D17" s="135">
        <v>40708</v>
      </c>
      <c r="E17" s="136">
        <v>0.010827839885038992</v>
      </c>
      <c r="F17" s="136">
        <v>0.03193877416740443</v>
      </c>
      <c r="G17" s="136">
        <v>0.10322893810751488</v>
      </c>
      <c r="H17" s="136">
        <v>0.5491662501996561</v>
      </c>
      <c r="I17" s="136">
        <v>5.2579085000006165</v>
      </c>
      <c r="J17" s="137">
        <v>0.15732952178534232</v>
      </c>
    </row>
    <row r="18" spans="1:10" s="17" customFormat="1" ht="14.25" collapsed="1">
      <c r="A18" s="18">
        <v>15</v>
      </c>
      <c r="B18" s="169" t="s">
        <v>50</v>
      </c>
      <c r="C18" s="135">
        <v>41026</v>
      </c>
      <c r="D18" s="135">
        <v>41242</v>
      </c>
      <c r="E18" s="136">
        <v>0.026121830208641228</v>
      </c>
      <c r="F18" s="136">
        <v>0.03838986868941818</v>
      </c>
      <c r="G18" s="136">
        <v>0.11403593571326232</v>
      </c>
      <c r="H18" s="136">
        <v>0.1592626869711562</v>
      </c>
      <c r="I18" s="136">
        <v>2.169087999999994</v>
      </c>
      <c r="J18" s="137">
        <v>0.10963308401168592</v>
      </c>
    </row>
    <row r="19" spans="1:11" s="17" customFormat="1" ht="15.75" thickBot="1">
      <c r="A19" s="133"/>
      <c r="B19" s="138" t="s">
        <v>80</v>
      </c>
      <c r="C19" s="139" t="s">
        <v>3</v>
      </c>
      <c r="D19" s="139" t="s">
        <v>3</v>
      </c>
      <c r="E19" s="140">
        <f>AVERAGE(E4:E18)</f>
        <v>0.01455565581536135</v>
      </c>
      <c r="F19" s="140">
        <f>AVERAGE(F4:F18)</f>
        <v>0.01041741222314987</v>
      </c>
      <c r="G19" s="140">
        <f>AVERAGE(G4:G18)</f>
        <v>0.04001361457786951</v>
      </c>
      <c r="H19" s="140">
        <f>AVERAGE(H4:H18)</f>
        <v>0.13198919300965004</v>
      </c>
      <c r="I19" s="139" t="s">
        <v>3</v>
      </c>
      <c r="J19" s="140">
        <f>AVERAGE(J4:J18)</f>
        <v>0.06432675404365533</v>
      </c>
      <c r="K19" s="141"/>
    </row>
    <row r="20" spans="1:10" s="17" customFormat="1" ht="14.25">
      <c r="A20" s="179" t="s">
        <v>81</v>
      </c>
      <c r="B20" s="179"/>
      <c r="C20" s="179"/>
      <c r="D20" s="179"/>
      <c r="E20" s="179"/>
      <c r="F20" s="179"/>
      <c r="G20" s="179"/>
      <c r="H20" s="179"/>
      <c r="I20" s="179"/>
      <c r="J20" s="179"/>
    </row>
    <row r="21" s="17" customFormat="1" ht="14.25" collapsed="1"/>
    <row r="22" s="17" customFormat="1" ht="14.25" collapsed="1"/>
    <row r="23" s="17" customFormat="1" ht="14.25" collapsed="1"/>
    <row r="24" s="17" customFormat="1" ht="14.25" collapsed="1"/>
    <row r="25" s="17" customFormat="1" ht="14.25" collapsed="1"/>
    <row r="26" s="17" customFormat="1" ht="14.25" collapsed="1"/>
    <row r="27" s="17" customFormat="1" ht="14.25" collapsed="1"/>
    <row r="28" s="17" customFormat="1" ht="14.25" collapsed="1"/>
    <row r="29" s="17" customFormat="1" ht="14.25" collapsed="1"/>
    <row r="30" s="17" customFormat="1" ht="14.25"/>
    <row r="31" s="17" customFormat="1" ht="14.25"/>
    <row r="32" spans="3:8" s="24" customFormat="1" ht="14.25">
      <c r="C32" s="25"/>
      <c r="D32" s="25"/>
      <c r="E32" s="26"/>
      <c r="F32" s="26"/>
      <c r="G32" s="26"/>
      <c r="H32" s="26"/>
    </row>
    <row r="33" spans="3:8" s="24" customFormat="1" ht="14.25">
      <c r="C33" s="25"/>
      <c r="D33" s="25"/>
      <c r="E33" s="26"/>
      <c r="F33" s="26"/>
      <c r="G33" s="26"/>
      <c r="H33" s="26"/>
    </row>
    <row r="34" spans="3:8" s="24" customFormat="1" ht="14.25">
      <c r="C34" s="25"/>
      <c r="D34" s="25"/>
      <c r="E34" s="26"/>
      <c r="F34" s="26"/>
      <c r="G34" s="26"/>
      <c r="H34" s="26"/>
    </row>
    <row r="35" spans="3:8" s="24" customFormat="1" ht="14.25">
      <c r="C35" s="25"/>
      <c r="D35" s="25"/>
      <c r="E35" s="26"/>
      <c r="F35" s="26"/>
      <c r="G35" s="26"/>
      <c r="H35" s="26"/>
    </row>
    <row r="36" spans="3:8" s="24" customFormat="1" ht="14.25">
      <c r="C36" s="25"/>
      <c r="D36" s="25"/>
      <c r="E36" s="26"/>
      <c r="F36" s="26"/>
      <c r="G36" s="26"/>
      <c r="H36" s="26"/>
    </row>
    <row r="37" spans="3:8" s="24" customFormat="1" ht="14.25">
      <c r="C37" s="25"/>
      <c r="D37" s="25"/>
      <c r="E37" s="26"/>
      <c r="F37" s="26"/>
      <c r="G37" s="26"/>
      <c r="H37" s="26"/>
    </row>
    <row r="38" spans="3:8" s="24" customFormat="1" ht="14.25">
      <c r="C38" s="25"/>
      <c r="D38" s="25"/>
      <c r="E38" s="26"/>
      <c r="F38" s="26"/>
      <c r="G38" s="26"/>
      <c r="H38" s="26"/>
    </row>
    <row r="39" spans="3:8" s="24" customFormat="1" ht="14.25">
      <c r="C39" s="25"/>
      <c r="D39" s="25"/>
      <c r="E39" s="26"/>
      <c r="F39" s="26"/>
      <c r="G39" s="26"/>
      <c r="H39" s="26"/>
    </row>
    <row r="40" spans="3:8" s="24" customFormat="1" ht="14.25">
      <c r="C40" s="25"/>
      <c r="D40" s="25"/>
      <c r="E40" s="26"/>
      <c r="F40" s="26"/>
      <c r="G40" s="26"/>
      <c r="H40" s="26"/>
    </row>
    <row r="41" spans="3:8" s="24" customFormat="1" ht="14.25">
      <c r="C41" s="25"/>
      <c r="D41" s="25"/>
      <c r="E41" s="26"/>
      <c r="F41" s="26"/>
      <c r="G41" s="26"/>
      <c r="H41" s="26"/>
    </row>
    <row r="42" spans="3:8" s="24" customFormat="1" ht="14.25">
      <c r="C42" s="25"/>
      <c r="D42" s="25"/>
      <c r="E42" s="26"/>
      <c r="F42" s="26"/>
      <c r="G42" s="26"/>
      <c r="H42" s="26"/>
    </row>
    <row r="43" spans="3:8" s="24" customFormat="1" ht="14.25">
      <c r="C43" s="25"/>
      <c r="D43" s="25"/>
      <c r="E43" s="26"/>
      <c r="F43" s="26"/>
      <c r="G43" s="26"/>
      <c r="H43" s="26"/>
    </row>
    <row r="44" spans="3:8" s="24" customFormat="1" ht="14.25">
      <c r="C44" s="25"/>
      <c r="D44" s="25"/>
      <c r="E44" s="26"/>
      <c r="F44" s="26"/>
      <c r="G44" s="26"/>
      <c r="H44" s="26"/>
    </row>
    <row r="45" spans="3:8" s="24" customFormat="1" ht="14.25">
      <c r="C45" s="25"/>
      <c r="D45" s="25"/>
      <c r="E45" s="26"/>
      <c r="F45" s="26"/>
      <c r="G45" s="26"/>
      <c r="H45" s="26"/>
    </row>
    <row r="46" spans="3:8" s="24" customFormat="1" ht="14.25">
      <c r="C46" s="25"/>
      <c r="D46" s="25"/>
      <c r="E46" s="26"/>
      <c r="F46" s="26"/>
      <c r="G46" s="26"/>
      <c r="H46" s="26"/>
    </row>
    <row r="47" spans="3:8" s="24" customFormat="1" ht="14.25">
      <c r="C47" s="25"/>
      <c r="D47" s="25"/>
      <c r="E47" s="26"/>
      <c r="F47" s="26"/>
      <c r="G47" s="26"/>
      <c r="H47" s="26"/>
    </row>
    <row r="48" spans="3:8" s="24" customFormat="1" ht="14.25">
      <c r="C48" s="25"/>
      <c r="D48" s="25"/>
      <c r="E48" s="26"/>
      <c r="F48" s="26"/>
      <c r="G48" s="26"/>
      <c r="H48" s="26"/>
    </row>
    <row r="49" spans="3:8" s="24" customFormat="1" ht="14.25">
      <c r="C49" s="25"/>
      <c r="D49" s="25"/>
      <c r="E49" s="26"/>
      <c r="F49" s="26"/>
      <c r="G49" s="26"/>
      <c r="H49" s="26"/>
    </row>
    <row r="50" spans="3:8" s="24" customFormat="1" ht="14.25">
      <c r="C50" s="25"/>
      <c r="D50" s="25"/>
      <c r="E50" s="26"/>
      <c r="F50" s="26"/>
      <c r="G50" s="26"/>
      <c r="H50" s="26"/>
    </row>
    <row r="51" spans="3:8" s="24" customFormat="1" ht="14.25">
      <c r="C51" s="25"/>
      <c r="D51" s="25"/>
      <c r="E51" s="26"/>
      <c r="F51" s="26"/>
      <c r="G51" s="26"/>
      <c r="H51" s="26"/>
    </row>
  </sheetData>
  <mergeCells count="4">
    <mergeCell ref="A1:I1"/>
    <mergeCell ref="A2:A3"/>
    <mergeCell ref="A20:J20"/>
    <mergeCell ref="E2:K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3.875" style="24" customWidth="1"/>
    <col min="2" max="2" width="64.375" style="24" bestFit="1" customWidth="1"/>
    <col min="3" max="3" width="24.75390625" style="24" customWidth="1"/>
    <col min="4" max="4" width="24.75390625" style="34" customWidth="1"/>
    <col min="5" max="7" width="24.75390625" style="24" customWidth="1"/>
    <col min="8" max="16384" width="9.125" style="24" customWidth="1"/>
  </cols>
  <sheetData>
    <row r="1" spans="1:7" ht="16.5" thickBot="1">
      <c r="A1" s="205" t="s">
        <v>82</v>
      </c>
      <c r="B1" s="205"/>
      <c r="C1" s="205"/>
      <c r="D1" s="205"/>
      <c r="E1" s="205"/>
      <c r="F1" s="205"/>
      <c r="G1" s="205"/>
    </row>
    <row r="2" spans="1:7" ht="15.75" customHeight="1" thickBot="1">
      <c r="A2" s="207" t="s">
        <v>83</v>
      </c>
      <c r="B2" s="172"/>
      <c r="C2" s="206" t="s">
        <v>84</v>
      </c>
      <c r="D2" s="203"/>
      <c r="E2" s="206" t="s">
        <v>85</v>
      </c>
      <c r="F2" s="203"/>
      <c r="G2" s="180"/>
    </row>
    <row r="3" spans="1:7" ht="45.75" thickBot="1">
      <c r="A3" s="208"/>
      <c r="B3" s="181" t="s">
        <v>71</v>
      </c>
      <c r="C3" s="175" t="s">
        <v>86</v>
      </c>
      <c r="D3" s="175" t="s">
        <v>87</v>
      </c>
      <c r="E3" s="175" t="s">
        <v>88</v>
      </c>
      <c r="F3" s="175" t="s">
        <v>87</v>
      </c>
      <c r="G3" s="166" t="s">
        <v>89</v>
      </c>
    </row>
    <row r="4" spans="1:8" ht="15" customHeight="1">
      <c r="A4" s="18">
        <v>1</v>
      </c>
      <c r="B4" s="178" t="s">
        <v>45</v>
      </c>
      <c r="C4" s="31">
        <v>266.16657000000026</v>
      </c>
      <c r="D4" s="83">
        <v>0.011057405919589945</v>
      </c>
      <c r="E4" s="32">
        <v>9</v>
      </c>
      <c r="F4" s="83">
        <v>0.00020236997728959144</v>
      </c>
      <c r="G4" s="33">
        <v>4.875187856675054</v>
      </c>
      <c r="H4" s="43"/>
    </row>
    <row r="5" spans="1:8" ht="14.25" customHeight="1">
      <c r="A5" s="18">
        <v>2</v>
      </c>
      <c r="B5" s="169" t="s">
        <v>50</v>
      </c>
      <c r="C5" s="31">
        <v>123.61215779999922</v>
      </c>
      <c r="D5" s="83">
        <v>0.027166561038667703</v>
      </c>
      <c r="E5" s="32">
        <v>15</v>
      </c>
      <c r="F5" s="83">
        <v>0.0010181225819588678</v>
      </c>
      <c r="G5" s="33">
        <v>4.61820127265278</v>
      </c>
      <c r="H5" s="43"/>
    </row>
    <row r="6" spans="1:7" ht="14.25">
      <c r="A6" s="18">
        <v>3</v>
      </c>
      <c r="B6" s="30" t="s">
        <v>44</v>
      </c>
      <c r="C6" s="31">
        <v>1005.2762700000108</v>
      </c>
      <c r="D6" s="83">
        <v>0.013741651019993207</v>
      </c>
      <c r="E6" s="32">
        <v>0</v>
      </c>
      <c r="F6" s="83">
        <v>0</v>
      </c>
      <c r="G6" s="33">
        <v>0</v>
      </c>
    </row>
    <row r="7" spans="1:7" ht="14.25">
      <c r="A7" s="18">
        <v>4</v>
      </c>
      <c r="B7" s="169" t="s">
        <v>47</v>
      </c>
      <c r="C7" s="31">
        <v>439.68624000000017</v>
      </c>
      <c r="D7" s="83">
        <v>0.04969279202097347</v>
      </c>
      <c r="E7" s="32">
        <v>0</v>
      </c>
      <c r="F7" s="83">
        <v>0</v>
      </c>
      <c r="G7" s="33">
        <v>0</v>
      </c>
    </row>
    <row r="8" spans="1:7" ht="14.25">
      <c r="A8" s="18">
        <v>5</v>
      </c>
      <c r="B8" s="169" t="s">
        <v>49</v>
      </c>
      <c r="C8" s="31">
        <v>93.25589999999944</v>
      </c>
      <c r="D8" s="83">
        <v>0.015772678560105908</v>
      </c>
      <c r="E8" s="32">
        <v>0</v>
      </c>
      <c r="F8" s="83">
        <v>0</v>
      </c>
      <c r="G8" s="33">
        <v>0</v>
      </c>
    </row>
    <row r="9" spans="1:7" ht="14.25">
      <c r="A9" s="18">
        <v>6</v>
      </c>
      <c r="B9" s="182" t="s">
        <v>52</v>
      </c>
      <c r="C9" s="31">
        <v>81.5897799999998</v>
      </c>
      <c r="D9" s="83">
        <v>0.029974559139137966</v>
      </c>
      <c r="E9" s="32">
        <v>0</v>
      </c>
      <c r="F9" s="83">
        <v>0</v>
      </c>
      <c r="G9" s="33">
        <v>0</v>
      </c>
    </row>
    <row r="10" spans="1:8" ht="14.25">
      <c r="A10" s="18">
        <v>7</v>
      </c>
      <c r="B10" s="178" t="s">
        <v>48</v>
      </c>
      <c r="C10" s="31">
        <v>72.7316300000008</v>
      </c>
      <c r="D10" s="83">
        <v>0.010827833466550188</v>
      </c>
      <c r="E10" s="32">
        <v>0</v>
      </c>
      <c r="F10" s="83">
        <v>0</v>
      </c>
      <c r="G10" s="33">
        <v>0</v>
      </c>
      <c r="H10" s="43"/>
    </row>
    <row r="11" spans="1:7" ht="14.25">
      <c r="A11" s="18">
        <v>8</v>
      </c>
      <c r="B11" s="30" t="s">
        <v>53</v>
      </c>
      <c r="C11" s="31">
        <v>71.6790599999996</v>
      </c>
      <c r="D11" s="83">
        <v>0.0281577180510053</v>
      </c>
      <c r="E11" s="32">
        <v>0</v>
      </c>
      <c r="F11" s="83">
        <v>0</v>
      </c>
      <c r="G11" s="33">
        <v>0</v>
      </c>
    </row>
    <row r="12" spans="1:7" ht="14.25">
      <c r="A12" s="18">
        <v>9</v>
      </c>
      <c r="B12" s="178" t="s">
        <v>51</v>
      </c>
      <c r="C12" s="31">
        <v>43.26205999999959</v>
      </c>
      <c r="D12" s="83">
        <v>0.009404156026457302</v>
      </c>
      <c r="E12" s="32">
        <v>0</v>
      </c>
      <c r="F12" s="83">
        <v>0</v>
      </c>
      <c r="G12" s="33">
        <v>0</v>
      </c>
    </row>
    <row r="13" spans="1:7" ht="14.25">
      <c r="A13" s="18">
        <v>10</v>
      </c>
      <c r="B13" s="169" t="s">
        <v>54</v>
      </c>
      <c r="C13" s="31">
        <v>18.12471999999997</v>
      </c>
      <c r="D13" s="83">
        <v>0.010259587072779438</v>
      </c>
      <c r="E13" s="32">
        <v>0</v>
      </c>
      <c r="F13" s="83">
        <v>0</v>
      </c>
      <c r="G13" s="33">
        <v>0</v>
      </c>
    </row>
    <row r="14" spans="1:7" ht="14.25">
      <c r="A14" s="18">
        <v>11</v>
      </c>
      <c r="B14" s="169" t="s">
        <v>57</v>
      </c>
      <c r="C14" s="31">
        <v>9.732029999999911</v>
      </c>
      <c r="D14" s="83">
        <v>0.009519519948334127</v>
      </c>
      <c r="E14" s="32">
        <v>0</v>
      </c>
      <c r="F14" s="83">
        <v>0</v>
      </c>
      <c r="G14" s="33">
        <v>0</v>
      </c>
    </row>
    <row r="15" spans="1:7" ht="14.25">
      <c r="A15" s="18">
        <v>12</v>
      </c>
      <c r="B15" s="169" t="s">
        <v>55</v>
      </c>
      <c r="C15" s="31">
        <v>4.3526299999998885</v>
      </c>
      <c r="D15" s="83">
        <v>0.002895084371379848</v>
      </c>
      <c r="E15" s="32">
        <v>0</v>
      </c>
      <c r="F15" s="83">
        <v>0</v>
      </c>
      <c r="G15" s="33">
        <v>0</v>
      </c>
    </row>
    <row r="16" spans="1:7" ht="14.25">
      <c r="A16" s="18">
        <v>13</v>
      </c>
      <c r="B16" s="169" t="s">
        <v>58</v>
      </c>
      <c r="C16" s="31">
        <v>-0.05280000000004657</v>
      </c>
      <c r="D16" s="83">
        <v>-7.087130266735633E-05</v>
      </c>
      <c r="E16" s="32">
        <v>0</v>
      </c>
      <c r="F16" s="83">
        <v>0</v>
      </c>
      <c r="G16" s="33">
        <v>0</v>
      </c>
    </row>
    <row r="17" spans="1:7" ht="14.25">
      <c r="A17" s="18">
        <v>14</v>
      </c>
      <c r="B17" s="30" t="s">
        <v>46</v>
      </c>
      <c r="C17" s="31">
        <v>-171.81241000000014</v>
      </c>
      <c r="D17" s="83">
        <v>-0.017190672507755342</v>
      </c>
      <c r="E17" s="32">
        <v>0</v>
      </c>
      <c r="F17" s="83">
        <v>0</v>
      </c>
      <c r="G17" s="33">
        <v>0</v>
      </c>
    </row>
    <row r="18" spans="1:7" ht="14.25">
      <c r="A18" s="18">
        <v>15</v>
      </c>
      <c r="B18" s="182" t="s">
        <v>56</v>
      </c>
      <c r="C18" s="31">
        <v>29.231920000000155</v>
      </c>
      <c r="D18" s="83">
        <v>0.020073067484035822</v>
      </c>
      <c r="E18" s="32">
        <v>-3</v>
      </c>
      <c r="F18" s="83">
        <v>-0.00096</v>
      </c>
      <c r="G18" s="33">
        <v>-1.3966363391999432</v>
      </c>
    </row>
    <row r="19" spans="1:8" ht="15.75" thickBot="1">
      <c r="A19" s="78"/>
      <c r="B19" s="79" t="s">
        <v>43</v>
      </c>
      <c r="C19" s="80">
        <v>2086.8357578000096</v>
      </c>
      <c r="D19" s="84">
        <v>0.013948438796466641</v>
      </c>
      <c r="E19" s="81">
        <v>21</v>
      </c>
      <c r="F19" s="84">
        <v>3.120487830320354E-06</v>
      </c>
      <c r="G19" s="82">
        <v>8.09675279012789</v>
      </c>
      <c r="H19" s="43"/>
    </row>
    <row r="20" spans="2:8" ht="15">
      <c r="B20" s="153"/>
      <c r="C20" s="121"/>
      <c r="D20" s="154"/>
      <c r="E20" s="155"/>
      <c r="F20" s="154"/>
      <c r="G20" s="121"/>
      <c r="H20" s="43"/>
    </row>
    <row r="21" spans="2:8" ht="15">
      <c r="B21" s="153"/>
      <c r="C21" s="121"/>
      <c r="D21" s="154"/>
      <c r="E21" s="155"/>
      <c r="F21" s="154"/>
      <c r="G21" s="121"/>
      <c r="H21" s="43"/>
    </row>
    <row r="22" spans="2:8" ht="15">
      <c r="B22" s="153"/>
      <c r="C22" s="121"/>
      <c r="D22" s="154"/>
      <c r="E22" s="155"/>
      <c r="F22" s="154"/>
      <c r="G22" s="121"/>
      <c r="H22" s="43"/>
    </row>
    <row r="23" spans="2:8" ht="14.25">
      <c r="B23" s="57"/>
      <c r="C23" s="58"/>
      <c r="D23" s="59"/>
      <c r="E23" s="60"/>
      <c r="F23" s="59"/>
      <c r="G23" s="58"/>
      <c r="H23" s="43"/>
    </row>
    <row r="42" spans="2:5" ht="15">
      <c r="B42" s="49"/>
      <c r="C42" s="50"/>
      <c r="D42" s="51"/>
      <c r="E42" s="52"/>
    </row>
    <row r="43" spans="2:5" ht="15">
      <c r="B43" s="49"/>
      <c r="C43" s="50"/>
      <c r="D43" s="51"/>
      <c r="E43" s="52"/>
    </row>
    <row r="44" spans="2:5" ht="15">
      <c r="B44" s="49"/>
      <c r="C44" s="50"/>
      <c r="D44" s="51"/>
      <c r="E44" s="52"/>
    </row>
    <row r="45" spans="2:5" ht="15">
      <c r="B45" s="49"/>
      <c r="C45" s="50"/>
      <c r="D45" s="51"/>
      <c r="E45" s="52"/>
    </row>
    <row r="46" spans="2:5" ht="15">
      <c r="B46" s="49"/>
      <c r="C46" s="50"/>
      <c r="D46" s="51"/>
      <c r="E46" s="52"/>
    </row>
    <row r="47" spans="2:5" ht="15">
      <c r="B47" s="49"/>
      <c r="C47" s="50"/>
      <c r="D47" s="51"/>
      <c r="E47" s="52"/>
    </row>
    <row r="48" spans="2:5" ht="15">
      <c r="B48" s="51"/>
      <c r="C48" s="51"/>
      <c r="D48" s="51"/>
      <c r="E48" s="51"/>
    </row>
    <row r="51" ht="14.25" customHeight="1"/>
    <row r="52" ht="14.25">
      <c r="F52" s="43"/>
    </row>
    <row r="54" ht="14.25">
      <c r="F54"/>
    </row>
    <row r="55" ht="14.25">
      <c r="F55"/>
    </row>
    <row r="56" spans="2:6" ht="30.75" thickBot="1">
      <c r="B56" s="35" t="s">
        <v>71</v>
      </c>
      <c r="C56" s="175" t="s">
        <v>90</v>
      </c>
      <c r="D56" s="175" t="s">
        <v>91</v>
      </c>
      <c r="E56" s="183" t="s">
        <v>92</v>
      </c>
      <c r="F56"/>
    </row>
    <row r="57" spans="2:5" ht="14.25">
      <c r="B57" s="30" t="str">
        <f aca="true" t="shared" si="0" ref="B57:D61">B4</f>
        <v>КІNТО-Кlasychnyi</v>
      </c>
      <c r="C57" s="31">
        <f t="shared" si="0"/>
        <v>266.16657000000026</v>
      </c>
      <c r="D57" s="83">
        <f t="shared" si="0"/>
        <v>0.011057405919589945</v>
      </c>
      <c r="E57" s="33">
        <f>G4</f>
        <v>4.875187856675054</v>
      </c>
    </row>
    <row r="58" spans="2:5" ht="14.25">
      <c r="B58" s="30" t="str">
        <f t="shared" si="0"/>
        <v>KINTO-Kaznacheiskyi</v>
      </c>
      <c r="C58" s="31">
        <f t="shared" si="0"/>
        <v>123.61215779999922</v>
      </c>
      <c r="D58" s="83">
        <f t="shared" si="0"/>
        <v>0.027166561038667703</v>
      </c>
      <c r="E58" s="33">
        <f>G5</f>
        <v>4.61820127265278</v>
      </c>
    </row>
    <row r="59" spans="2:5" ht="14.25">
      <c r="B59" s="30" t="str">
        <f t="shared" si="0"/>
        <v>ОТP Klasychnyi</v>
      </c>
      <c r="C59" s="31">
        <f t="shared" si="0"/>
        <v>1005.2762700000108</v>
      </c>
      <c r="D59" s="83">
        <f t="shared" si="0"/>
        <v>0.013741651019993207</v>
      </c>
      <c r="E59" s="33">
        <f>G6</f>
        <v>0</v>
      </c>
    </row>
    <row r="60" spans="2:5" ht="14.25">
      <c r="B60" s="30" t="str">
        <f t="shared" si="0"/>
        <v>UNIVER.UA/Yaroslav Mudryi: Fond Aktsii</v>
      </c>
      <c r="C60" s="31">
        <f t="shared" si="0"/>
        <v>439.68624000000017</v>
      </c>
      <c r="D60" s="83">
        <f t="shared" si="0"/>
        <v>0.04969279202097347</v>
      </c>
      <c r="E60" s="33">
        <f>G7</f>
        <v>0</v>
      </c>
    </row>
    <row r="61" spans="2:5" ht="14.25">
      <c r="B61" s="114" t="str">
        <f t="shared" si="0"/>
        <v>Altus – Depozyt</v>
      </c>
      <c r="C61" s="115">
        <f t="shared" si="0"/>
        <v>93.25589999999944</v>
      </c>
      <c r="D61" s="116">
        <f t="shared" si="0"/>
        <v>0.015772678560105908</v>
      </c>
      <c r="E61" s="117">
        <f>G8</f>
        <v>0</v>
      </c>
    </row>
    <row r="62" spans="2:5" ht="14.25">
      <c r="B62" s="110" t="str">
        <f aca="true" t="shared" si="1" ref="B62:D65">B14</f>
        <v>ТАSK Resurs</v>
      </c>
      <c r="C62" s="111">
        <f t="shared" si="1"/>
        <v>9.732029999999911</v>
      </c>
      <c r="D62" s="112">
        <f t="shared" si="1"/>
        <v>0.009519519948334127</v>
      </c>
      <c r="E62" s="113">
        <f>G14</f>
        <v>0</v>
      </c>
    </row>
    <row r="63" spans="2:5" ht="14.25">
      <c r="B63" s="110" t="str">
        <f t="shared" si="1"/>
        <v>UNIVER.UA/Volodymyr Velykyi: Fond Zbalansovanyi</v>
      </c>
      <c r="C63" s="111">
        <f t="shared" si="1"/>
        <v>4.3526299999998885</v>
      </c>
      <c r="D63" s="112">
        <f t="shared" si="1"/>
        <v>0.002895084371379848</v>
      </c>
      <c r="E63" s="113">
        <f>G15</f>
        <v>0</v>
      </c>
    </row>
    <row r="64" spans="2:5" ht="14.25">
      <c r="B64" s="110" t="str">
        <f t="shared" si="1"/>
        <v>Nadbannia</v>
      </c>
      <c r="C64" s="111">
        <f t="shared" si="1"/>
        <v>-0.05280000000004657</v>
      </c>
      <c r="D64" s="112">
        <f t="shared" si="1"/>
        <v>-7.087130266735633E-05</v>
      </c>
      <c r="E64" s="113">
        <f>G16</f>
        <v>0</v>
      </c>
    </row>
    <row r="65" spans="2:5" ht="14.25">
      <c r="B65" s="110" t="str">
        <f t="shared" si="1"/>
        <v>ОТP Fond Aktsii</v>
      </c>
      <c r="C65" s="111">
        <f t="shared" si="1"/>
        <v>-171.81241000000014</v>
      </c>
      <c r="D65" s="112">
        <f t="shared" si="1"/>
        <v>-0.017190672507755342</v>
      </c>
      <c r="E65" s="113">
        <f>G17</f>
        <v>0</v>
      </c>
    </row>
    <row r="66" spans="2:5" ht="14.25">
      <c r="B66" s="110" t="str">
        <f>B18</f>
        <v>КІNTO-Ekviti</v>
      </c>
      <c r="C66" s="111">
        <f>C18</f>
        <v>29.231920000000155</v>
      </c>
      <c r="D66" s="112">
        <f>D18</f>
        <v>0.020073067484035822</v>
      </c>
      <c r="E66" s="113">
        <f>G18</f>
        <v>-1.3966363391999432</v>
      </c>
    </row>
    <row r="67" spans="2:5" ht="14.25">
      <c r="B67" s="122" t="s">
        <v>68</v>
      </c>
      <c r="C67" s="123">
        <f>C19-SUM(C57:C66)</f>
        <v>287.38724999999977</v>
      </c>
      <c r="D67" s="124"/>
      <c r="E67" s="123">
        <f>G19-SUM(E57:E66)</f>
        <v>0</v>
      </c>
    </row>
    <row r="68" spans="2:5" ht="15">
      <c r="B68" s="120" t="s">
        <v>43</v>
      </c>
      <c r="C68" s="121">
        <f>SUM(C57:C67)</f>
        <v>2086.8357578000096</v>
      </c>
      <c r="D68" s="121"/>
      <c r="E68" s="121">
        <f>SUM(E57:E67)</f>
        <v>8.09675279012789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X22" sqref="X2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55" t="s">
        <v>71</v>
      </c>
      <c r="B1" s="56" t="s">
        <v>93</v>
      </c>
      <c r="C1" s="10"/>
    </row>
    <row r="2" spans="1:3" ht="14.25">
      <c r="A2" s="125" t="s">
        <v>46</v>
      </c>
      <c r="B2" s="129">
        <v>-0.019867549668952544</v>
      </c>
      <c r="C2" s="10"/>
    </row>
    <row r="3" spans="1:3" ht="14.25">
      <c r="A3" s="184" t="s">
        <v>58</v>
      </c>
      <c r="B3" s="131">
        <v>-7.087494572721731E-05</v>
      </c>
      <c r="C3" s="10"/>
    </row>
    <row r="4" spans="1:3" ht="14.25">
      <c r="A4" s="185" t="s">
        <v>55</v>
      </c>
      <c r="B4" s="130">
        <v>0.0028951076333512127</v>
      </c>
      <c r="C4" s="10"/>
    </row>
    <row r="5" spans="1:3" ht="14.25">
      <c r="A5" s="185" t="s">
        <v>51</v>
      </c>
      <c r="B5" s="130">
        <v>0.009403868953201666</v>
      </c>
      <c r="C5" s="10"/>
    </row>
    <row r="6" spans="1:3" ht="14.25">
      <c r="A6" s="169" t="s">
        <v>57</v>
      </c>
      <c r="B6" s="130">
        <v>0.009519525888015856</v>
      </c>
      <c r="C6" s="10"/>
    </row>
    <row r="7" spans="1:3" ht="14.25">
      <c r="A7" s="185" t="s">
        <v>54</v>
      </c>
      <c r="B7" s="130">
        <v>0.010259588550488363</v>
      </c>
      <c r="C7" s="10"/>
    </row>
    <row r="8" spans="1:3" ht="14.25">
      <c r="A8" s="170" t="s">
        <v>48</v>
      </c>
      <c r="B8" s="130">
        <v>0.010827839885038992</v>
      </c>
      <c r="C8" s="10"/>
    </row>
    <row r="9" spans="1:3" ht="14.25">
      <c r="A9" s="178" t="s">
        <v>45</v>
      </c>
      <c r="B9" s="130">
        <v>0.010852877023233898</v>
      </c>
      <c r="C9" s="10"/>
    </row>
    <row r="10" spans="1:3" ht="14.25">
      <c r="A10" s="30" t="s">
        <v>44</v>
      </c>
      <c r="B10" s="130">
        <v>0.013741214077767516</v>
      </c>
      <c r="C10" s="10"/>
    </row>
    <row r="11" spans="1:3" ht="14.25">
      <c r="A11" s="185" t="s">
        <v>49</v>
      </c>
      <c r="B11" s="130">
        <v>0.015773038195150413</v>
      </c>
      <c r="C11" s="10"/>
    </row>
    <row r="12" spans="1:3" ht="14.25">
      <c r="A12" s="186" t="s">
        <v>56</v>
      </c>
      <c r="B12" s="130">
        <v>0.021053277603024556</v>
      </c>
      <c r="C12" s="10"/>
    </row>
    <row r="13" spans="1:3" ht="14.25">
      <c r="A13" s="125" t="s">
        <v>50</v>
      </c>
      <c r="B13" s="130">
        <v>0.026121830208641228</v>
      </c>
      <c r="C13" s="10"/>
    </row>
    <row r="14" spans="1:3" ht="14.25">
      <c r="A14" s="125" t="s">
        <v>53</v>
      </c>
      <c r="B14" s="131">
        <v>0.028157712712938654</v>
      </c>
      <c r="C14" s="10"/>
    </row>
    <row r="15" spans="1:3" ht="14.25">
      <c r="A15" s="187" t="s">
        <v>52</v>
      </c>
      <c r="B15" s="130">
        <v>0.029974573484646605</v>
      </c>
      <c r="C15" s="10"/>
    </row>
    <row r="16" spans="1:3" ht="14.25">
      <c r="A16" s="185" t="s">
        <v>47</v>
      </c>
      <c r="B16" s="130">
        <v>0.049692807629601043</v>
      </c>
      <c r="C16" s="10"/>
    </row>
    <row r="17" spans="1:3" ht="14.25">
      <c r="A17" s="188" t="s">
        <v>94</v>
      </c>
      <c r="B17" s="129">
        <v>0.01455565581536135</v>
      </c>
      <c r="C17" s="10"/>
    </row>
    <row r="18" spans="1:3" ht="14.25">
      <c r="A18" s="188" t="s">
        <v>12</v>
      </c>
      <c r="B18" s="129">
        <v>-0.02332008482137682</v>
      </c>
      <c r="C18" s="10"/>
    </row>
    <row r="19" spans="1:3" ht="14.25">
      <c r="A19" s="188" t="s">
        <v>11</v>
      </c>
      <c r="B19" s="129">
        <v>0</v>
      </c>
      <c r="C19" s="47"/>
    </row>
    <row r="20" spans="1:3" ht="14.25">
      <c r="A20" s="188" t="s">
        <v>95</v>
      </c>
      <c r="B20" s="129">
        <v>0.05630972742611928</v>
      </c>
      <c r="C20" s="9"/>
    </row>
    <row r="21" spans="1:3" ht="14.25">
      <c r="A21" s="188" t="s">
        <v>96</v>
      </c>
      <c r="B21" s="129">
        <v>0.04419224576009495</v>
      </c>
      <c r="C21" s="65"/>
    </row>
    <row r="22" spans="1:3" ht="14.25">
      <c r="A22" s="188" t="s">
        <v>97</v>
      </c>
      <c r="B22" s="129">
        <v>0.011917808219178082</v>
      </c>
      <c r="C22" s="10"/>
    </row>
    <row r="23" spans="1:3" ht="15" thickBot="1">
      <c r="A23" s="189" t="s">
        <v>98</v>
      </c>
      <c r="B23" s="132">
        <v>0.062336934148199186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48.875" style="24" bestFit="1" customWidth="1"/>
    <col min="3" max="4" width="12.75390625" style="26" customWidth="1"/>
    <col min="5" max="5" width="16.75390625" style="34" customWidth="1"/>
    <col min="6" max="6" width="14.75390625" style="37" customWidth="1"/>
    <col min="7" max="7" width="14.75390625" style="34" customWidth="1"/>
    <col min="8" max="8" width="12.75390625" style="37" customWidth="1"/>
    <col min="9" max="9" width="47.875" style="24" bestFit="1" customWidth="1"/>
    <col min="10" max="10" width="34.75390625" style="24" customWidth="1"/>
    <col min="11" max="20" width="4.75390625" style="24" customWidth="1"/>
    <col min="21" max="16384" width="9.125" style="24" customWidth="1"/>
  </cols>
  <sheetData>
    <row r="1" spans="1:13" s="36" customFormat="1" ht="16.5" thickBot="1">
      <c r="A1" s="209" t="s">
        <v>99</v>
      </c>
      <c r="B1" s="210"/>
      <c r="C1" s="210"/>
      <c r="D1" s="210"/>
      <c r="E1" s="210"/>
      <c r="F1" s="210"/>
      <c r="G1" s="210"/>
      <c r="H1" s="210"/>
      <c r="I1" s="210"/>
      <c r="J1" s="211"/>
      <c r="K1" s="13"/>
      <c r="L1" s="14"/>
      <c r="M1" s="14"/>
    </row>
    <row r="2" spans="1:10" ht="30.75" thickBot="1">
      <c r="A2" s="163" t="s">
        <v>83</v>
      </c>
      <c r="B2" s="163" t="s">
        <v>71</v>
      </c>
      <c r="C2" s="190" t="s">
        <v>100</v>
      </c>
      <c r="D2" s="190" t="s">
        <v>101</v>
      </c>
      <c r="E2" s="190" t="s">
        <v>36</v>
      </c>
      <c r="F2" s="190" t="s">
        <v>37</v>
      </c>
      <c r="G2" s="190" t="s">
        <v>38</v>
      </c>
      <c r="H2" s="190" t="s">
        <v>39</v>
      </c>
      <c r="I2" s="165" t="s">
        <v>40</v>
      </c>
      <c r="J2" s="166" t="s">
        <v>41</v>
      </c>
    </row>
    <row r="3" spans="1:10" ht="14.25">
      <c r="A3" s="18">
        <v>1</v>
      </c>
      <c r="B3" s="95" t="s">
        <v>20</v>
      </c>
      <c r="C3" s="96" t="s">
        <v>20</v>
      </c>
      <c r="D3" s="97" t="s">
        <v>20</v>
      </c>
      <c r="E3" s="98" t="s">
        <v>20</v>
      </c>
      <c r="F3" s="99" t="s">
        <v>20</v>
      </c>
      <c r="G3" s="98" t="s">
        <v>20</v>
      </c>
      <c r="H3" s="42" t="s">
        <v>20</v>
      </c>
      <c r="I3" s="95" t="s">
        <v>20</v>
      </c>
      <c r="J3" s="100" t="s">
        <v>20</v>
      </c>
    </row>
    <row r="4" spans="1:10" ht="15.75" thickBot="1">
      <c r="A4" s="199" t="s">
        <v>43</v>
      </c>
      <c r="B4" s="200"/>
      <c r="C4" s="101" t="s">
        <v>3</v>
      </c>
      <c r="D4" s="101" t="s">
        <v>3</v>
      </c>
      <c r="E4" s="85">
        <f>SUM(E3:E3)</f>
        <v>0</v>
      </c>
      <c r="F4" s="86">
        <f>SUM(F3:F3)</f>
        <v>0</v>
      </c>
      <c r="G4" s="101" t="s">
        <v>3</v>
      </c>
      <c r="H4" s="101" t="s">
        <v>3</v>
      </c>
      <c r="I4" s="101" t="s">
        <v>3</v>
      </c>
      <c r="J4" s="101" t="s">
        <v>3</v>
      </c>
    </row>
  </sheetData>
  <mergeCells count="2">
    <mergeCell ref="A1:J1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8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212" t="s">
        <v>103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5.75" customHeight="1" thickBot="1">
      <c r="A2" s="203" t="s">
        <v>34</v>
      </c>
      <c r="B2" s="172"/>
      <c r="C2" s="173"/>
      <c r="D2" s="174"/>
      <c r="E2" s="204" t="s">
        <v>70</v>
      </c>
      <c r="F2" s="204"/>
      <c r="G2" s="204"/>
      <c r="H2" s="204"/>
      <c r="I2" s="204"/>
      <c r="J2" s="204"/>
    </row>
    <row r="3" spans="1:10" ht="51.75" thickBot="1">
      <c r="A3" s="203"/>
      <c r="B3" s="175" t="s">
        <v>71</v>
      </c>
      <c r="C3" s="176" t="s">
        <v>72</v>
      </c>
      <c r="D3" s="176" t="s">
        <v>73</v>
      </c>
      <c r="E3" s="15" t="s">
        <v>74</v>
      </c>
      <c r="F3" s="15" t="s">
        <v>75</v>
      </c>
      <c r="G3" s="15" t="s">
        <v>76</v>
      </c>
      <c r="H3" s="15" t="s">
        <v>77</v>
      </c>
      <c r="I3" s="166" t="s">
        <v>78</v>
      </c>
      <c r="J3" s="177" t="s">
        <v>79</v>
      </c>
    </row>
    <row r="4" spans="1:10" ht="14.25" collapsed="1">
      <c r="A4" s="18">
        <v>1</v>
      </c>
      <c r="B4" s="22" t="s">
        <v>20</v>
      </c>
      <c r="C4" s="92" t="s">
        <v>20</v>
      </c>
      <c r="D4" s="92" t="s">
        <v>20</v>
      </c>
      <c r="E4" s="87" t="s">
        <v>20</v>
      </c>
      <c r="F4" s="87" t="s">
        <v>20</v>
      </c>
      <c r="G4" s="87" t="s">
        <v>20</v>
      </c>
      <c r="H4" s="87" t="s">
        <v>20</v>
      </c>
      <c r="I4" s="87" t="s">
        <v>20</v>
      </c>
      <c r="J4" s="93" t="s">
        <v>20</v>
      </c>
    </row>
    <row r="5" spans="1:10" ht="15.75" thickBot="1">
      <c r="A5" s="133"/>
      <c r="B5" s="138" t="s">
        <v>80</v>
      </c>
      <c r="C5" s="139" t="s">
        <v>3</v>
      </c>
      <c r="D5" s="139" t="s">
        <v>3</v>
      </c>
      <c r="E5" s="140" t="s">
        <v>20</v>
      </c>
      <c r="F5" s="140" t="s">
        <v>20</v>
      </c>
      <c r="G5" s="140" t="s">
        <v>20</v>
      </c>
      <c r="H5" s="140" t="s">
        <v>20</v>
      </c>
      <c r="I5" s="139" t="s">
        <v>3</v>
      </c>
      <c r="J5" s="140" t="s">
        <v>20</v>
      </c>
    </row>
    <row r="6" spans="1:10" ht="15" thickBot="1">
      <c r="A6" s="213" t="s">
        <v>102</v>
      </c>
      <c r="B6" s="213"/>
      <c r="C6" s="213"/>
      <c r="D6" s="213"/>
      <c r="E6" s="213"/>
      <c r="F6" s="213"/>
      <c r="G6" s="213"/>
      <c r="H6" s="213"/>
      <c r="I6" s="213"/>
      <c r="J6" s="213"/>
    </row>
    <row r="7" spans="2:9" ht="14.25">
      <c r="B7" s="24"/>
      <c r="C7" s="25"/>
      <c r="D7" s="25"/>
      <c r="E7" s="24"/>
      <c r="F7" s="24"/>
      <c r="G7" s="24"/>
      <c r="H7" s="24"/>
      <c r="I7" s="24"/>
    </row>
    <row r="8" spans="2:9" ht="14.25">
      <c r="B8" s="24"/>
      <c r="C8" s="25"/>
      <c r="D8" s="25"/>
      <c r="E8" s="24"/>
      <c r="F8" s="24"/>
      <c r="G8" s="24"/>
      <c r="H8" s="24"/>
      <c r="I8" s="24"/>
    </row>
    <row r="9" spans="2:9" ht="14.25">
      <c r="B9" s="24"/>
      <c r="C9" s="25"/>
      <c r="D9" s="25"/>
      <c r="E9" s="107"/>
      <c r="F9" s="24"/>
      <c r="G9" s="24"/>
      <c r="H9" s="24"/>
      <c r="I9" s="24"/>
    </row>
    <row r="10" spans="2:9" ht="14.25">
      <c r="B10" s="24"/>
      <c r="C10" s="25"/>
      <c r="D10" s="25"/>
      <c r="E10" s="24"/>
      <c r="F10" s="24"/>
      <c r="G10" s="24"/>
      <c r="H10" s="24"/>
      <c r="I10" s="24"/>
    </row>
    <row r="11" spans="2:9" ht="14.25">
      <c r="B11" s="24"/>
      <c r="C11" s="25"/>
      <c r="D11" s="25"/>
      <c r="E11" s="24"/>
      <c r="F11" s="24"/>
      <c r="G11" s="24"/>
      <c r="H11" s="24"/>
      <c r="I11" s="24"/>
    </row>
    <row r="12" spans="2:9" ht="14.25">
      <c r="B12" s="24"/>
      <c r="C12" s="25"/>
      <c r="D12" s="25"/>
      <c r="E12" s="24"/>
      <c r="F12" s="24"/>
      <c r="G12" s="24"/>
      <c r="H12" s="24"/>
      <c r="I12" s="24"/>
    </row>
    <row r="13" spans="2:9" ht="14.25">
      <c r="B13" s="24"/>
      <c r="C13" s="25"/>
      <c r="D13" s="25"/>
      <c r="E13" s="24"/>
      <c r="F13" s="24"/>
      <c r="G13" s="24"/>
      <c r="H13" s="24"/>
      <c r="I13" s="24"/>
    </row>
    <row r="14" spans="2:9" ht="14.25">
      <c r="B14" s="24"/>
      <c r="C14" s="25"/>
      <c r="D14" s="25"/>
      <c r="E14" s="24"/>
      <c r="F14" s="24"/>
      <c r="G14" s="24"/>
      <c r="H14" s="24"/>
      <c r="I14" s="24"/>
    </row>
    <row r="15" spans="2:9" ht="14.25">
      <c r="B15" s="24"/>
      <c r="C15" s="25"/>
      <c r="D15" s="25"/>
      <c r="E15" s="24"/>
      <c r="F15" s="24"/>
      <c r="G15" s="24"/>
      <c r="H15" s="24"/>
      <c r="I15" s="24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4">
    <mergeCell ref="A2:A3"/>
    <mergeCell ref="A1:J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125" style="19" customWidth="1"/>
    <col min="2" max="2" width="50.75390625" style="19" customWidth="1"/>
    <col min="3" max="3" width="24.75390625" style="19" customWidth="1"/>
    <col min="4" max="4" width="24.75390625" style="20" customWidth="1"/>
    <col min="5" max="7" width="24.75390625" style="19" customWidth="1"/>
    <col min="8" max="16384" width="9.125" style="19" customWidth="1"/>
  </cols>
  <sheetData>
    <row r="1" spans="1:7" s="26" customFormat="1" ht="16.5" thickBot="1">
      <c r="A1" s="205" t="s">
        <v>104</v>
      </c>
      <c r="B1" s="205"/>
      <c r="C1" s="205"/>
      <c r="D1" s="205"/>
      <c r="E1" s="205"/>
      <c r="F1" s="205"/>
      <c r="G1" s="205"/>
    </row>
    <row r="2" spans="1:7" s="26" customFormat="1" ht="15.75" customHeight="1" thickBot="1">
      <c r="A2" s="214" t="s">
        <v>83</v>
      </c>
      <c r="B2" s="172"/>
      <c r="C2" s="216" t="s">
        <v>84</v>
      </c>
      <c r="D2" s="217"/>
      <c r="E2" s="216" t="s">
        <v>85</v>
      </c>
      <c r="F2" s="217"/>
      <c r="G2" s="180"/>
    </row>
    <row r="3" spans="1:7" s="26" customFormat="1" ht="45.75" thickBot="1">
      <c r="A3" s="215"/>
      <c r="B3" s="175" t="s">
        <v>71</v>
      </c>
      <c r="C3" s="175" t="s">
        <v>86</v>
      </c>
      <c r="D3" s="175" t="s">
        <v>87</v>
      </c>
      <c r="E3" s="175" t="s">
        <v>88</v>
      </c>
      <c r="F3" s="175" t="s">
        <v>87</v>
      </c>
      <c r="G3" s="166" t="s">
        <v>105</v>
      </c>
    </row>
    <row r="4" spans="1:7" s="26" customFormat="1" ht="14.25">
      <c r="A4" s="18">
        <v>1</v>
      </c>
      <c r="B4" s="30" t="s">
        <v>20</v>
      </c>
      <c r="C4" s="31" t="s">
        <v>20</v>
      </c>
      <c r="D4" s="87" t="s">
        <v>20</v>
      </c>
      <c r="E4" s="32" t="s">
        <v>20</v>
      </c>
      <c r="F4" s="87" t="s">
        <v>20</v>
      </c>
      <c r="G4" s="33" t="s">
        <v>20</v>
      </c>
    </row>
    <row r="5" spans="1:7" s="26" customFormat="1" ht="15.75" thickBot="1">
      <c r="A5" s="103"/>
      <c r="B5" s="79" t="s">
        <v>43</v>
      </c>
      <c r="C5" s="104" t="s">
        <v>20</v>
      </c>
      <c r="D5" s="84" t="s">
        <v>20</v>
      </c>
      <c r="E5" s="81" t="s">
        <v>20</v>
      </c>
      <c r="F5" s="84" t="s">
        <v>20</v>
      </c>
      <c r="G5" s="82" t="s">
        <v>20</v>
      </c>
    </row>
    <row r="6" spans="1:7" s="26" customFormat="1" ht="15">
      <c r="A6" s="133"/>
      <c r="B6" s="153"/>
      <c r="C6" s="121"/>
      <c r="D6" s="154"/>
      <c r="E6" s="155"/>
      <c r="F6" s="154"/>
      <c r="G6" s="121"/>
    </row>
    <row r="7" spans="1:7" s="26" customFormat="1" ht="15">
      <c r="A7" s="24"/>
      <c r="B7" s="153"/>
      <c r="C7" s="121"/>
      <c r="D7" s="154"/>
      <c r="E7" s="155"/>
      <c r="F7" s="154"/>
      <c r="G7" s="121"/>
    </row>
    <row r="8" spans="1:7" s="26" customFormat="1" ht="15">
      <c r="A8" s="24"/>
      <c r="B8" s="153"/>
      <c r="C8" s="121"/>
      <c r="D8" s="154"/>
      <c r="E8" s="155"/>
      <c r="F8" s="154"/>
      <c r="G8" s="121"/>
    </row>
    <row r="9" s="26" customFormat="1" ht="14.25">
      <c r="D9" s="34"/>
    </row>
    <row r="10" s="26" customFormat="1" ht="14.25">
      <c r="D10" s="34"/>
    </row>
    <row r="11" s="26" customFormat="1" ht="14.25">
      <c r="D11" s="34"/>
    </row>
    <row r="12" s="26" customFormat="1" ht="14.25">
      <c r="D12" s="34"/>
    </row>
    <row r="13" s="26" customFormat="1" ht="14.25">
      <c r="D13" s="34"/>
    </row>
    <row r="14" s="26" customFormat="1" ht="14.25">
      <c r="D14" s="34"/>
    </row>
    <row r="15" s="26" customFormat="1" ht="14.25">
      <c r="D15" s="34"/>
    </row>
    <row r="16" s="26" customFormat="1" ht="14.25">
      <c r="D16" s="34"/>
    </row>
    <row r="17" s="26" customFormat="1" ht="14.25">
      <c r="D17" s="34"/>
    </row>
    <row r="18" s="26" customFormat="1" ht="14.25">
      <c r="D18" s="34"/>
    </row>
    <row r="19" s="26" customFormat="1" ht="14.25">
      <c r="D19" s="34"/>
    </row>
    <row r="20" s="26" customFormat="1" ht="14.25">
      <c r="D20" s="34"/>
    </row>
    <row r="21" s="26" customFormat="1" ht="14.25">
      <c r="D21" s="34"/>
    </row>
    <row r="22" s="26" customFormat="1" ht="14.25">
      <c r="D22" s="34"/>
    </row>
    <row r="23" s="26" customFormat="1" ht="14.25">
      <c r="D23" s="34"/>
    </row>
    <row r="24" s="26" customFormat="1" ht="14.25">
      <c r="D24" s="34"/>
    </row>
    <row r="25" s="26" customFormat="1" ht="14.25">
      <c r="D25" s="34"/>
    </row>
    <row r="26" s="26" customFormat="1" ht="14.25">
      <c r="D26" s="34"/>
    </row>
    <row r="27" s="26" customFormat="1" ht="14.25">
      <c r="D27" s="34"/>
    </row>
    <row r="28" s="26" customFormat="1" ht="14.25">
      <c r="D28" s="34"/>
    </row>
    <row r="29" s="26" customFormat="1" ht="14.25">
      <c r="D29" s="34"/>
    </row>
    <row r="30" s="26" customFormat="1" ht="14.25"/>
    <row r="31" s="26" customFormat="1" ht="14.25"/>
    <row r="32" spans="8:9" s="26" customFormat="1" ht="14.25">
      <c r="H32" s="19"/>
      <c r="I32" s="19"/>
    </row>
    <row r="35" spans="2:5" ht="30.75" thickBot="1">
      <c r="B35" s="191" t="s">
        <v>71</v>
      </c>
      <c r="C35" s="175" t="s">
        <v>90</v>
      </c>
      <c r="D35" s="175" t="s">
        <v>91</v>
      </c>
      <c r="E35" s="183" t="s">
        <v>92</v>
      </c>
    </row>
    <row r="36" spans="1:5" ht="14.25">
      <c r="A36" s="19">
        <v>1</v>
      </c>
      <c r="B36" s="30" t="str">
        <f>B4</f>
        <v>no data</v>
      </c>
      <c r="C36" s="108" t="str">
        <f>C4</f>
        <v>no data</v>
      </c>
      <c r="D36" s="87" t="str">
        <f>D4</f>
        <v>no data</v>
      </c>
      <c r="E36" s="109" t="str">
        <f>G4</f>
        <v>no data</v>
      </c>
    </row>
    <row r="37" spans="2:5" ht="14.25">
      <c r="B37" s="30"/>
      <c r="C37" s="108"/>
      <c r="D37" s="87"/>
      <c r="E37" s="109"/>
    </row>
    <row r="38" spans="2:5" ht="14.25">
      <c r="B38" s="30"/>
      <c r="C38" s="108"/>
      <c r="D38" s="87"/>
      <c r="E38" s="109"/>
    </row>
    <row r="39" spans="2:5" ht="14.25">
      <c r="B39" s="30"/>
      <c r="C39" s="108"/>
      <c r="D39" s="87"/>
      <c r="E39" s="109"/>
    </row>
    <row r="40" spans="2:5" ht="14.25">
      <c r="B40" s="30"/>
      <c r="C40" s="108"/>
      <c r="D40" s="87"/>
      <c r="E40" s="109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0" zoomScaleNormal="80" workbookViewId="0" topLeftCell="A1">
      <selection activeCell="Z40" sqref="Z40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71</v>
      </c>
      <c r="B1" s="56" t="s">
        <v>74</v>
      </c>
      <c r="C1" s="10"/>
      <c r="D1" s="10"/>
    </row>
    <row r="2" spans="1:4" ht="14.25">
      <c r="A2" s="22" t="s">
        <v>20</v>
      </c>
      <c r="B2" s="126" t="s">
        <v>20</v>
      </c>
      <c r="C2" s="10"/>
      <c r="D2" s="10"/>
    </row>
    <row r="3" spans="1:4" ht="14.25">
      <c r="A3" s="188" t="s">
        <v>94</v>
      </c>
      <c r="B3" s="127" t="s">
        <v>20</v>
      </c>
      <c r="C3" s="10"/>
      <c r="D3" s="10"/>
    </row>
    <row r="4" spans="1:4" ht="14.25">
      <c r="A4" s="188" t="s">
        <v>12</v>
      </c>
      <c r="B4" s="127">
        <v>-0.02332008482137682</v>
      </c>
      <c r="C4" s="10"/>
      <c r="D4" s="10"/>
    </row>
    <row r="5" spans="1:4" ht="14.25">
      <c r="A5" s="188" t="s">
        <v>11</v>
      </c>
      <c r="B5" s="127">
        <v>0</v>
      </c>
      <c r="C5" s="10"/>
      <c r="D5" s="10"/>
    </row>
    <row r="6" spans="1:4" ht="14.25">
      <c r="A6" s="188" t="s">
        <v>95</v>
      </c>
      <c r="B6" s="127">
        <v>0.05630972742611928</v>
      </c>
      <c r="C6" s="10"/>
      <c r="D6" s="10"/>
    </row>
    <row r="7" spans="1:4" ht="14.25">
      <c r="A7" s="188" t="s">
        <v>96</v>
      </c>
      <c r="B7" s="127">
        <v>0.04419224576009495</v>
      </c>
      <c r="C7" s="10"/>
      <c r="D7" s="10"/>
    </row>
    <row r="8" spans="1:4" ht="14.25">
      <c r="A8" s="188" t="s">
        <v>97</v>
      </c>
      <c r="B8" s="127">
        <v>0.011917808219178082</v>
      </c>
      <c r="C8" s="10"/>
      <c r="D8" s="10"/>
    </row>
    <row r="9" spans="1:4" ht="15" thickBot="1">
      <c r="A9" s="189" t="s">
        <v>98</v>
      </c>
      <c r="B9" s="128">
        <v>0.062336934148199186</v>
      </c>
      <c r="C9" s="10"/>
      <c r="D9" s="10"/>
    </row>
    <row r="10" spans="2:4" ht="14.25">
      <c r="B10" s="145"/>
      <c r="C10" s="10"/>
      <c r="D10" s="10"/>
    </row>
    <row r="11" spans="1:4" ht="14.25">
      <c r="A11" s="44"/>
      <c r="B11" s="45"/>
      <c r="C11" s="10"/>
      <c r="D11" s="10"/>
    </row>
    <row r="12" spans="1:4" ht="14.25">
      <c r="A12" s="44"/>
      <c r="B12" s="45"/>
      <c r="C12" s="10"/>
      <c r="D12" s="10"/>
    </row>
    <row r="13" spans="1:4" ht="14.25">
      <c r="A13" s="44"/>
      <c r="B13" s="45"/>
      <c r="C13" s="10"/>
      <c r="D13" s="10"/>
    </row>
    <row r="14" spans="1:4" ht="14.25">
      <c r="A14" s="44"/>
      <c r="B14" s="45"/>
      <c r="C14" s="10"/>
      <c r="D14" s="10"/>
    </row>
    <row r="15" spans="1:4" ht="14.25">
      <c r="A15" s="44"/>
      <c r="B15" s="4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2024-01-15T08:38:07Z</dcterms:modified>
  <cp:category/>
  <cp:version/>
  <cp:contentType/>
  <cp:contentStatus/>
</cp:coreProperties>
</file>